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4370" windowHeight="7515" firstSheet="1" activeTab="7"/>
  </bookViews>
  <sheets>
    <sheet name="DATA VALUES" sheetId="1" r:id="rId1"/>
    <sheet name="Normalised Values" sheetId="3" r:id="rId2"/>
    <sheet name="3 Hidden Layer" sheetId="5" r:id="rId3"/>
    <sheet name="5 Hidden Layer" sheetId="4" r:id="rId4"/>
    <sheet name="7 Hidden Layer" sheetId="6" r:id="rId5"/>
    <sheet name="9 Hidden Layer" sheetId="7" r:id="rId6"/>
    <sheet name="Sheet1" sheetId="8" r:id="rId7"/>
    <sheet name="FUZZY" sheetId="9" r:id="rId8"/>
  </sheets>
  <calcPr calcId="125725"/>
</workbook>
</file>

<file path=xl/calcChain.xml><?xml version="1.0" encoding="utf-8"?>
<calcChain xmlns="http://schemas.openxmlformats.org/spreadsheetml/2006/main">
  <c r="H35" i="9"/>
  <c r="H34"/>
  <c r="H3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2"/>
  <c r="G19" i="3" l="1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F19"/>
  <c r="F20"/>
  <c r="F21"/>
  <c r="F22"/>
  <c r="F23"/>
  <c r="E19"/>
  <c r="E20"/>
  <c r="E21"/>
  <c r="E22"/>
  <c r="E23"/>
  <c r="W42" i="4" l="1"/>
  <c r="B23" i="3" l="1"/>
  <c r="C23"/>
  <c r="D23"/>
  <c r="A23"/>
  <c r="D22"/>
  <c r="C22"/>
  <c r="B22"/>
  <c r="A22"/>
  <c r="D21"/>
  <c r="C21"/>
  <c r="B21"/>
  <c r="A21"/>
  <c r="B19"/>
  <c r="C19"/>
  <c r="D19"/>
  <c r="A19"/>
  <c r="A20"/>
  <c r="B20"/>
  <c r="C20"/>
  <c r="D20"/>
  <c r="AF4" i="1"/>
  <c r="AF5"/>
  <c r="AF6"/>
  <c r="AF7"/>
  <c r="AG4"/>
  <c r="AG5"/>
  <c r="AG6"/>
  <c r="AG7"/>
  <c r="AG3"/>
  <c r="AF3"/>
  <c r="U12"/>
  <c r="U13"/>
  <c r="U14"/>
  <c r="U15"/>
  <c r="T12"/>
  <c r="T13"/>
  <c r="T14"/>
  <c r="T15"/>
  <c r="U11"/>
  <c r="T11"/>
</calcChain>
</file>

<file path=xl/sharedStrings.xml><?xml version="1.0" encoding="utf-8"?>
<sst xmlns="http://schemas.openxmlformats.org/spreadsheetml/2006/main" count="317" uniqueCount="186">
  <si>
    <t>A</t>
  </si>
  <si>
    <t>B</t>
  </si>
  <si>
    <t>C</t>
  </si>
  <si>
    <t>D</t>
  </si>
  <si>
    <t>E</t>
  </si>
  <si>
    <t>INPUT AND OUTPUT DATA</t>
  </si>
  <si>
    <t>VALIDATION DATA ( 6 DATA SETS)</t>
  </si>
  <si>
    <t>TRAINING DATA (18 DATA SETS)</t>
  </si>
  <si>
    <t>TESTING DATA ( 6 DATA SETS)</t>
  </si>
  <si>
    <t>MAX</t>
  </si>
  <si>
    <t>MIN</t>
  </si>
  <si>
    <t xml:space="preserve">MAX </t>
  </si>
  <si>
    <t>EXPERIMENTAL VALUES</t>
  </si>
  <si>
    <t>TRAINLM</t>
  </si>
  <si>
    <t>TRAINSCG</t>
  </si>
  <si>
    <t>R = 1</t>
  </si>
  <si>
    <t>ITERATIONS = 13</t>
  </si>
  <si>
    <t>k =</t>
  </si>
  <si>
    <t xml:space="preserve">   -3.7567   -1.1931   -2.2210    3.1858</t>
  </si>
  <si>
    <t xml:space="preserve">    4.2007   -1.2750    1.6888    3.8684</t>
  </si>
  <si>
    <t xml:space="preserve">    4.8463    2.4653    0.1158   -1.7426</t>
  </si>
  <si>
    <t xml:space="preserve">    1.8525   -3.3110    3.0139    1.6832</t>
  </si>
  <si>
    <t xml:space="preserve">   -3.5856    1.9476    1.7281   -2.6986</t>
  </si>
  <si>
    <t>m =</t>
  </si>
  <si>
    <t xml:space="preserve">   -0.7310    0.5075   -0.7756   -0.4015   -0.4623</t>
  </si>
  <si>
    <t>y1 =</t>
  </si>
  <si>
    <t xml:space="preserve">  Columns 1 through 11</t>
  </si>
  <si>
    <t xml:space="preserve">    0.4928    0.1003    1.1263    0.9646    0.5468    0.4928    0.3882    0.4078    0.4928    1.6141    1.4532</t>
  </si>
  <si>
    <t xml:space="preserve">  Columns 12 through 22</t>
  </si>
  <si>
    <t xml:space="preserve">    1.4532    1.1349    0.9790    0.4928    0.4928    0.1061    0.9177    0.4928    1.2741    0.3734    0.8029</t>
  </si>
  <si>
    <t xml:space="preserve">  Columns 23 through 24</t>
  </si>
  <si>
    <t xml:space="preserve">    1.6660    0.4484</t>
  </si>
  <si>
    <t>y2 =</t>
  </si>
  <si>
    <t xml:space="preserve">    0.4249    0.7668    0.6161    0.5050    0.8755    0.6014</t>
  </si>
  <si>
    <t>error =</t>
  </si>
  <si>
    <t>1ST ITERATION - TRAINING METHOD - LM</t>
  </si>
  <si>
    <t xml:space="preserve">    3.5287    2.3949    2.6297   -0.7850</t>
  </si>
  <si>
    <t xml:space="preserve">    1.1896   -4.1331    2.6917    1.0057</t>
  </si>
  <si>
    <t xml:space="preserve">    2.4734   -2.8147   -3.3315    1.2898</t>
  </si>
  <si>
    <t xml:space="preserve">   -0.6646   -4.3037   -1.4696   -2.7501</t>
  </si>
  <si>
    <t xml:space="preserve">   -2.4103   -3.8776    0.8922   -2.4346</t>
  </si>
  <si>
    <t xml:space="preserve">   -1.1491    0.4447   -0.2430   -0.6433   -0.0471</t>
  </si>
  <si>
    <t xml:space="preserve">    0.8610    0.5830    1.0364    0.3086    1.0744    0.8610    1.3523    0.7027    0.8610    1.2923    0.0823</t>
  </si>
  <si>
    <t xml:space="preserve">    0.0823    1.2460   -0.3187    0.8610    0.8610    1.0277    0.5884    0.8610    0.9558   -0.1790    0.6898</t>
  </si>
  <si>
    <t xml:space="preserve">    0.4774    1.2042</t>
  </si>
  <si>
    <t xml:space="preserve">    0.4251    0.7615    0.6161    0.5060    0.8798    0.6017</t>
  </si>
  <si>
    <t>1ST ITERATION - TRAINING METHOD - SCG</t>
  </si>
  <si>
    <t>R = 0.99982</t>
  </si>
  <si>
    <t>ITERATIONS = 32</t>
  </si>
  <si>
    <t xml:space="preserve">TRAINGD </t>
  </si>
  <si>
    <t>R = 0.99979</t>
  </si>
  <si>
    <t>ITERATIONS = 2277</t>
  </si>
  <si>
    <t xml:space="preserve">   -3.0640    4.0445   -0.0018    1.0968</t>
  </si>
  <si>
    <t xml:space="preserve">   -1.5522    1.2214   -4.3385   -1.7082</t>
  </si>
  <si>
    <t xml:space="preserve">   -0.7241   -2.3398    1.7335   -4.1608</t>
  </si>
  <si>
    <t xml:space="preserve">    3.8918   -2.5136   -2.3264    0.3318</t>
  </si>
  <si>
    <t xml:space="preserve">   -3.9565   -0.7040   -1.2413   -2.6955</t>
  </si>
  <si>
    <t xml:space="preserve">    0.3608    0.8517    0.0234   -0.4614   -0.7454</t>
  </si>
  <si>
    <t xml:space="preserve">    0.9939    0.6786    0.7394    0.5352    1.4359    0.9939   -0.5167    0.6254    0.9939    0.7725    1.0824</t>
  </si>
  <si>
    <t xml:space="preserve">    1.0824    1.3577   -0.2112    0.9939    0.9939    0.4716    0.1241    0.9939    1.2896    0.4978    0.7771</t>
  </si>
  <si>
    <t xml:space="preserve">    0.5900    0.7043</t>
  </si>
  <si>
    <t xml:space="preserve">    0.4259    0.7723    0.6137    0.5060    0.8709    0.6003</t>
  </si>
  <si>
    <t>1ST ITERATION - TRAINING METHOD - GD</t>
  </si>
  <si>
    <t xml:space="preserve">   -4.5706   -1.8321   -2.6612    0.7650</t>
  </si>
  <si>
    <t xml:space="preserve">   -1.8215    0.8541   -4.6685   -0.8474</t>
  </si>
  <si>
    <t xml:space="preserve">    1.4726    3.3049   -2.8869    0.4860</t>
  </si>
  <si>
    <t xml:space="preserve">    0.5106   -0.1976    0.5676</t>
  </si>
  <si>
    <t xml:space="preserve">  Columns 1 through 12</t>
  </si>
  <si>
    <t xml:space="preserve">    0.8577    0.8270    0.7946    0.7862    0.8131    0.8577    0.7191    0.8487    0.8577    0.6280    0.2202    0.2202</t>
  </si>
  <si>
    <t xml:space="preserve">  Columns 13 through 24</t>
  </si>
  <si>
    <t xml:space="preserve">    0.8753    0.6156    0.8577    0.8577    0.5716    0.5683    0.8577    0.6404    0.7937    0.6383    0.7135    0.7448</t>
  </si>
  <si>
    <t xml:space="preserve">    0.4252    0.7664    0.6160    0.5046    0.8750    0.6012</t>
  </si>
  <si>
    <t>ITERATIONS = 6</t>
  </si>
  <si>
    <t xml:space="preserve">    2.0398    0.4838    4.2053   -1.7813</t>
  </si>
  <si>
    <t xml:space="preserve">    3.6454   -2.7175    1.5669    0.2841</t>
  </si>
  <si>
    <t xml:space="preserve">   -0.0656   -1.1785   -0.3415    3.9188</t>
  </si>
  <si>
    <t xml:space="preserve">   -0.3681    0.7036    0.5984</t>
  </si>
  <si>
    <t xml:space="preserve">    0.7068    0.5436    0.1267    0.7970    0.2982    0.7068    0.5791    0.9129    0.7068    0.7993    0.1530    0.1530</t>
  </si>
  <si>
    <t xml:space="preserve">    0.2363    0.5623    0.7068    0.7068   -0.3142    0.2190    0.7068   -0.2074    0.7892    0.6567    0.7203    0.2838</t>
  </si>
  <si>
    <t xml:space="preserve">    0.4238    0.7653    0.6166    0.5061    0.8757    0.6016</t>
  </si>
  <si>
    <t>ITERATIONS = 156</t>
  </si>
  <si>
    <t>R = 0.99998</t>
  </si>
  <si>
    <t xml:space="preserve">    3.6676   -2.6644    0.5659    1.1916</t>
  </si>
  <si>
    <t xml:space="preserve">   -0.8074   -3.5402   -1.4451    1.7497</t>
  </si>
  <si>
    <t xml:space="preserve">    1.5845    1.9200    2.1286    2.7513</t>
  </si>
  <si>
    <t xml:space="preserve">   -0.1557    0.5905    0.4086</t>
  </si>
  <si>
    <t xml:space="preserve">    0.7832    0.2851    0.6962    0.5421    0.3044    0.7832    0.6733    0.6459    0.7832    0.8829   -0.0244   -0.0244</t>
  </si>
  <si>
    <t xml:space="preserve">    0.7219    0.2151    0.7832    0.7832    0.2035    0.5321    0.7832    0.8585    0.2540    0.2552    0.6669    0.6956</t>
  </si>
  <si>
    <t xml:space="preserve">    0.4255    0.7643    0.6163    0.5048    0.8770    0.6010</t>
  </si>
  <si>
    <t>ITERATIONS = 5000</t>
  </si>
  <si>
    <t>R = 0.99997</t>
  </si>
  <si>
    <t>(Less error than 5 hidden layer)</t>
  </si>
  <si>
    <t xml:space="preserve">   -0.7936   -5.0016    2.4517   -0.7994</t>
  </si>
  <si>
    <t xml:space="preserve">   -3.0631   -3.3736    2.7883   -2.4685</t>
  </si>
  <si>
    <t xml:space="preserve">    1.7510   -3.2934    0.5555   -4.2664</t>
  </si>
  <si>
    <t xml:space="preserve">   -0.3242    0.4738   -2.5948   -5.0046</t>
  </si>
  <si>
    <t xml:space="preserve">    2.0116    1.5452   -4.5489   -2.3313</t>
  </si>
  <si>
    <t xml:space="preserve">    4.6593   -1.8985    2.7830   -0.8754</t>
  </si>
  <si>
    <t xml:space="preserve">    1.8481    4.1586    3.5724    0.4155</t>
  </si>
  <si>
    <t xml:space="preserve">   -0.3493    0.9374   -0.3677   -0.3835    0.4382    0.7314   -0.3367</t>
  </si>
  <si>
    <t xml:space="preserve">    1.5128    1.0229    1.0690    1.2296    0.8049    1.5128    1.2897    0.9689    1.5128    1.5478    0.9739    0.9739</t>
  </si>
  <si>
    <t xml:space="preserve">    1.2758    1.3342    1.5128    1.5128    0.7966    0.8063    1.5128   -0.0088    0.8805    0.0643    1.7799    1.3865</t>
  </si>
  <si>
    <t xml:space="preserve">    0.4247    0.7667    0.6160    0.5049    0.8753    0.6012</t>
  </si>
  <si>
    <t>ITERATIONS = 4</t>
  </si>
  <si>
    <t xml:space="preserve">   -1.8711    3.0507    3.6387    2.5234</t>
  </si>
  <si>
    <t xml:space="preserve">    2.3003   -1.3044   -4.7861    0.1086</t>
  </si>
  <si>
    <t xml:space="preserve">    1.6260    3.1376   -0.1429   -4.2180</t>
  </si>
  <si>
    <t xml:space="preserve">   -4.2807    1.7844   -0.7933   -3.2866</t>
  </si>
  <si>
    <t xml:space="preserve">   -2.5681   -4.9253   -0.5925    1.7013</t>
  </si>
  <si>
    <t xml:space="preserve">   -4.1044    1.2704    3.6741   -0.5050</t>
  </si>
  <si>
    <t xml:space="preserve">    2.3335   -1.3063   -2.1407   -4.5823</t>
  </si>
  <si>
    <t xml:space="preserve">    0.1212    0.2575   -0.2304   -0.1614    0.3517    0.2131   -0.2568</t>
  </si>
  <si>
    <t xml:space="preserve">    0.4418   -0.0441    0.4655    1.1743   -0.0325    0.4418    0.7546    1.1077    0.4418    1.2145   -0.0822   -0.0822</t>
  </si>
  <si>
    <t xml:space="preserve">    0.8017    0.7549    0.4418    0.4418    0.0484    0.3018    0.4418    0.5738    0.4454    0.2437    1.3762    0.3837</t>
  </si>
  <si>
    <t xml:space="preserve">    0.4254    0.7660    0.6160    0.5052    0.8736    0.5999</t>
  </si>
  <si>
    <t>ITERATIONS = 40</t>
  </si>
  <si>
    <t>R = 0.99999</t>
  </si>
  <si>
    <t xml:space="preserve">   -0.2112    4.4642   -1.2467   -3.3097</t>
  </si>
  <si>
    <t xml:space="preserve">    1.7710   -3.4189    3.4834    2.6707</t>
  </si>
  <si>
    <t xml:space="preserve">    0.5779   -3.7691    1.3321   -3.8856</t>
  </si>
  <si>
    <t xml:space="preserve">    1.8036   -4.4271    3.1209    0.2246</t>
  </si>
  <si>
    <t xml:space="preserve">    0.2195   -4.1377    3.8980    0.1991</t>
  </si>
  <si>
    <t xml:space="preserve">    1.8886   -0.9111    4.1767    3.1391</t>
  </si>
  <si>
    <t xml:space="preserve">    0.2781   -1.0441   -5.5597   -0.3532</t>
  </si>
  <si>
    <t xml:space="preserve">   -0.1200    0.1576    0.0155   -0.4024    0.2522    0.1218    0.6704</t>
  </si>
  <si>
    <t xml:space="preserve">    0.7256    0.6298    0.8827    0.8147    0.7429    0.7256    0.8116    0.7341    0.7256    0.7410    0.3892    0.3892</t>
  </si>
  <si>
    <t xml:space="preserve">    0.5206    0.5985    0.7256    0.7256    0.5809    0.6650    0.7256    0.7194    0.4202    0.6192    0.8313    0.0920</t>
  </si>
  <si>
    <t xml:space="preserve">    0.4249    0.7665    0.6160    0.5040    0.8741    0.6031</t>
  </si>
  <si>
    <t>ITERATIONS = 764</t>
  </si>
  <si>
    <t xml:space="preserve">    0.5100   -3.2139   -3.8045    3.3443</t>
  </si>
  <si>
    <t xml:space="preserve">   -3.5901    3.3308    3.5075    0.7922</t>
  </si>
  <si>
    <t xml:space="preserve">   -4.2720    0.6590    1.3270    3.8896</t>
  </si>
  <si>
    <t xml:space="preserve">   -2.5028    3.4348    4.0700    2.0789</t>
  </si>
  <si>
    <t xml:space="preserve">    4.0389    4.4059    0.7820    2.1484</t>
  </si>
  <si>
    <t xml:space="preserve">   -0.0938    1.8582   -0.4646   -5.7615</t>
  </si>
  <si>
    <t xml:space="preserve">   -3.7430    3.0181    2.8917    1.7036</t>
  </si>
  <si>
    <t xml:space="preserve">   -0.0612    3.6570   -2.6419   -4.0530</t>
  </si>
  <si>
    <t xml:space="preserve">   -3.3603    4.9239    0.3752    1.3032</t>
  </si>
  <si>
    <t xml:space="preserve">    0.6051    0.1665   -0.0591    0.3942    0.1576    0.1258   -0.3450    0.0352   -1.1231</t>
  </si>
  <si>
    <t xml:space="preserve">    0.6452    0.6680   -0.1445    0.3674   -0.3510    0.6452    0.8045    0.9463    0.6452    0.3618    0.9456    0.9456</t>
  </si>
  <si>
    <t xml:space="preserve">   -1.6846    0.1727    0.6452    0.6452   -0.0986    0.5705    0.6452   -0.9174    0.0420    0.6695    1.2251    0.5655</t>
  </si>
  <si>
    <t xml:space="preserve">    2.8165   -3.9160   -1.9334    3.0078</t>
  </si>
  <si>
    <t xml:space="preserve">   -0.3936   -0.2356    1.1534   -5.9028</t>
  </si>
  <si>
    <t xml:space="preserve">    3.1963   -3.4187    1.9045   -3.2516</t>
  </si>
  <si>
    <t xml:space="preserve">   -3.6444   -4.7542    0.0297    0.8171</t>
  </si>
  <si>
    <t xml:space="preserve">    0.9941   -5.4057    0.4536    2.5273</t>
  </si>
  <si>
    <t xml:space="preserve">    2.0017   -5.4607   -0.8321   -1.2426</t>
  </si>
  <si>
    <t xml:space="preserve">   -3.8457   -2.5593   -3.2420   -2.4218</t>
  </si>
  <si>
    <t xml:space="preserve">    1.0679   -4.2746   -0.1492    4.1627</t>
  </si>
  <si>
    <t xml:space="preserve">   -1.4609    1.3888    3.6119   -4.3918</t>
  </si>
  <si>
    <t xml:space="preserve">   -0.8050   -0.4968   -0.3343   -0.2420    0.1393    0.3081    0.3322    0.6445   -0.0279</t>
  </si>
  <si>
    <t xml:space="preserve">    0.3001   -0.1950    0.2292    0.4700   -0.5379    0.3001    0.3376    0.0724    0.3001    0.5806   -0.6269   -0.6269</t>
  </si>
  <si>
    <t xml:space="preserve">   -0.1506    0.9265    0.3001    0.3001   -0.6782   -0.0903    0.3001    0.2161    0.3164   -0.2997    1.1916    0.1549</t>
  </si>
  <si>
    <t xml:space="preserve">    0.4262    0.7656    0.6146    0.5056    0.8755    0.6012</t>
  </si>
  <si>
    <t xml:space="preserve">    4.2547    2.1326   -1.2700    3.8280</t>
  </si>
  <si>
    <t xml:space="preserve">   -2.0410   -0.3322   -5.7836   -1.0969</t>
  </si>
  <si>
    <t xml:space="preserve">   -3.0097   -3.5086   -3.8767    1.4312</t>
  </si>
  <si>
    <t xml:space="preserve">   -3.4328    2.5978    2.5561   -3.2919</t>
  </si>
  <si>
    <t xml:space="preserve">    2.1272   -3.8011   -1.9472    3.6329</t>
  </si>
  <si>
    <t xml:space="preserve">   -3.6129   -2.5183    1.3147   -3.8331</t>
  </si>
  <si>
    <t xml:space="preserve">   -1.0738   -2.6263    4.8046   -2.3178</t>
  </si>
  <si>
    <t xml:space="preserve">    1.0112    0.6080   -1.2655    5.8069</t>
  </si>
  <si>
    <t xml:space="preserve">   -3.2086   -4.7879    1.9287   -0.2390</t>
  </si>
  <si>
    <t xml:space="preserve">    0.0632   -0.1201    0.1279   -0.0751    0.3413    0.1390    0.3328    0.0683   -0.8956</t>
  </si>
  <si>
    <t xml:space="preserve">    0.4399    0.5641    0.5616    1.2223    0.0486    0.4399    1.4289    1.0655    0.4399    0.9350    0.4338    0.4338</t>
  </si>
  <si>
    <t xml:space="preserve">    0.3629    0.5619    0.4399    0.4399    0.3505    1.0597    0.4399    0.3082    0.8738    0.0821    0.9471    0.9165</t>
  </si>
  <si>
    <t xml:space="preserve">    0.4247    0.7670    0.6176    0.5046    0.8735    0.6011</t>
  </si>
  <si>
    <t>ITERATIONS = 375</t>
  </si>
  <si>
    <t>ITERATIONS = 54</t>
  </si>
  <si>
    <t>R =1</t>
  </si>
  <si>
    <t>ITERATIONS = 7</t>
  </si>
  <si>
    <t>TESTING DATA</t>
  </si>
  <si>
    <t>TRAINING DATA</t>
  </si>
  <si>
    <t>LM</t>
  </si>
  <si>
    <t>SCG</t>
  </si>
  <si>
    <t>GD</t>
  </si>
  <si>
    <t xml:space="preserve">Input Number </t>
  </si>
  <si>
    <t>COD</t>
  </si>
  <si>
    <t>Hydrogen Peroxide</t>
  </si>
  <si>
    <t>pH</t>
  </si>
  <si>
    <t>Reaction Time</t>
  </si>
  <si>
    <t>Actual Response</t>
  </si>
  <si>
    <t>Fuzzy Response</t>
  </si>
  <si>
    <t>Sum</t>
  </si>
  <si>
    <t>MSE</t>
  </si>
  <si>
    <t>RMSE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</si>
</sst>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0" xfId="0" applyFill="1" applyBorder="1"/>
    <xf numFmtId="0" fontId="0" fillId="4" borderId="5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4" xfId="0" applyFill="1" applyBorder="1"/>
    <xf numFmtId="0" fontId="0" fillId="5" borderId="0" xfId="0" applyFill="1" applyBorder="1"/>
    <xf numFmtId="11" fontId="0" fillId="6" borderId="6" xfId="0" applyNumberForma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7" xfId="0" applyFill="1" applyBorder="1"/>
    <xf numFmtId="0" fontId="0" fillId="5" borderId="8" xfId="0" applyFill="1" applyBorder="1"/>
    <xf numFmtId="0" fontId="0" fillId="7" borderId="0" xfId="0" applyFill="1"/>
    <xf numFmtId="11" fontId="0" fillId="6" borderId="0" xfId="0" applyNumberFormat="1" applyFill="1"/>
    <xf numFmtId="0" fontId="0" fillId="0" borderId="0" xfId="0" applyAlignment="1"/>
    <xf numFmtId="0" fontId="0" fillId="8" borderId="1" xfId="0" applyFill="1" applyBorder="1"/>
    <xf numFmtId="0" fontId="0" fillId="8" borderId="2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5" xfId="0" applyFill="1" applyBorder="1"/>
    <xf numFmtId="0" fontId="0" fillId="8" borderId="7" xfId="0" applyFill="1" applyBorder="1"/>
    <xf numFmtId="0" fontId="0" fillId="8" borderId="8" xfId="0" applyFill="1" applyBorder="1"/>
    <xf numFmtId="0" fontId="0" fillId="9" borderId="1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0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8" xfId="0" applyFill="1" applyBorder="1"/>
    <xf numFmtId="0" fontId="0" fillId="9" borderId="6" xfId="0" applyFill="1" applyBorder="1"/>
    <xf numFmtId="0" fontId="0" fillId="10" borderId="1" xfId="0" applyFill="1" applyBorder="1"/>
    <xf numFmtId="0" fontId="0" fillId="10" borderId="2" xfId="0" applyFill="1" applyBorder="1"/>
    <xf numFmtId="0" fontId="0" fillId="10" borderId="3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5" xfId="0" applyFill="1" applyBorder="1"/>
    <xf numFmtId="0" fontId="0" fillId="11" borderId="1" xfId="0" applyFill="1" applyBorder="1"/>
    <xf numFmtId="0" fontId="0" fillId="11" borderId="2" xfId="0" applyFill="1" applyBorder="1"/>
    <xf numFmtId="0" fontId="0" fillId="11" borderId="3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2" borderId="1" xfId="0" applyFill="1" applyBorder="1"/>
    <xf numFmtId="0" fontId="0" fillId="12" borderId="2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2" borderId="0" xfId="0" applyFill="1" applyBorder="1"/>
    <xf numFmtId="0" fontId="0" fillId="12" borderId="5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5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1" xfId="0" applyFill="1" applyBorder="1"/>
    <xf numFmtId="0" fontId="0" fillId="14" borderId="2" xfId="0" applyFill="1" applyBorder="1"/>
    <xf numFmtId="0" fontId="0" fillId="14" borderId="3" xfId="0" applyFill="1" applyBorder="1"/>
    <xf numFmtId="0" fontId="0" fillId="14" borderId="4" xfId="0" applyFill="1" applyBorder="1"/>
    <xf numFmtId="0" fontId="0" fillId="14" borderId="0" xfId="0" applyFill="1" applyBorder="1"/>
    <xf numFmtId="0" fontId="0" fillId="14" borderId="5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2" borderId="6" xfId="0" applyFill="1" applyBorder="1"/>
    <xf numFmtId="0" fontId="0" fillId="0" borderId="4" xfId="0" applyFill="1" applyBorder="1"/>
    <xf numFmtId="0" fontId="0" fillId="0" borderId="0" xfId="0" applyFill="1"/>
    <xf numFmtId="0" fontId="0" fillId="0" borderId="0" xfId="0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4" xfId="0" applyFill="1" applyBorder="1"/>
    <xf numFmtId="0" fontId="0" fillId="15" borderId="0" xfId="0" applyFill="1" applyBorder="1"/>
    <xf numFmtId="0" fontId="0" fillId="15" borderId="7" xfId="0" applyFill="1" applyBorder="1"/>
    <xf numFmtId="0" fontId="0" fillId="6" borderId="0" xfId="0" applyFill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11" borderId="6" xfId="0" applyFill="1" applyBorder="1"/>
    <xf numFmtId="0" fontId="0" fillId="12" borderId="6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11" fontId="0" fillId="16" borderId="6" xfId="0" applyNumberFormat="1" applyFont="1" applyFill="1" applyBorder="1" applyAlignment="1">
      <alignment horizontal="center"/>
    </xf>
    <xf numFmtId="11" fontId="0" fillId="16" borderId="0" xfId="0" applyNumberFormat="1" applyFont="1" applyFill="1" applyAlignment="1">
      <alignment horizontal="center"/>
    </xf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Sheet1!$F$3</c:f>
              <c:strCache>
                <c:ptCount val="1"/>
                <c:pt idx="0">
                  <c:v>LM</c:v>
                </c:pt>
              </c:strCache>
            </c:strRef>
          </c:tx>
          <c:cat>
            <c:numRef>
              <c:f>Sheet1!$E$4:$E$7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Sheet1!$F$4:$F$7</c:f>
              <c:numCache>
                <c:formatCode>0.00E+00</c:formatCode>
                <c:ptCount val="4"/>
                <c:pt idx="0">
                  <c:v>9.6223000000000001E-8</c:v>
                </c:pt>
                <c:pt idx="1">
                  <c:v>1.8669E-8</c:v>
                </c:pt>
                <c:pt idx="2">
                  <c:v>1.6301E-11</c:v>
                </c:pt>
                <c:pt idx="3">
                  <c:v>3.6552E-12</c:v>
                </c:pt>
              </c:numCache>
            </c:numRef>
          </c:val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SCG</c:v>
                </c:pt>
              </c:strCache>
            </c:strRef>
          </c:tx>
          <c:cat>
            <c:numRef>
              <c:f>Sheet1!$E$4:$E$7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Sheet1!$G$4:$G$7</c:f>
              <c:numCache>
                <c:formatCode>0.00E+00</c:formatCode>
                <c:ptCount val="4"/>
                <c:pt idx="0">
                  <c:v>8.1903999999999995E-7</c:v>
                </c:pt>
                <c:pt idx="1">
                  <c:v>8.1473999999999993E-6</c:v>
                </c:pt>
                <c:pt idx="2">
                  <c:v>9.3045000000000002E-7</c:v>
                </c:pt>
                <c:pt idx="3">
                  <c:v>9.7438000000000002E-7</c:v>
                </c:pt>
              </c:numCache>
            </c:numRef>
          </c:val>
        </c:ser>
        <c:ser>
          <c:idx val="2"/>
          <c:order val="2"/>
          <c:tx>
            <c:strRef>
              <c:f>Sheet1!$H$3</c:f>
              <c:strCache>
                <c:ptCount val="1"/>
                <c:pt idx="0">
                  <c:v>GD</c:v>
                </c:pt>
              </c:strCache>
            </c:strRef>
          </c:tx>
          <c:cat>
            <c:numRef>
              <c:f>Sheet1!$E$4:$E$7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numCache>
            </c:numRef>
          </c:cat>
          <c:val>
            <c:numRef>
              <c:f>Sheet1!$H$4:$H$7</c:f>
              <c:numCache>
                <c:formatCode>0.00E+00</c:formatCode>
                <c:ptCount val="4"/>
                <c:pt idx="0">
                  <c:v>1.5595000000000001E-6</c:v>
                </c:pt>
                <c:pt idx="1">
                  <c:v>9.9688000000000002E-6</c:v>
                </c:pt>
                <c:pt idx="2">
                  <c:v>9.9810000000000002E-7</c:v>
                </c:pt>
                <c:pt idx="3">
                  <c:v>9.929400000000001E-7</c:v>
                </c:pt>
              </c:numCache>
            </c:numRef>
          </c:val>
        </c:ser>
        <c:shape val="box"/>
        <c:axId val="39400576"/>
        <c:axId val="39402112"/>
        <c:axId val="0"/>
      </c:bar3DChart>
      <c:catAx>
        <c:axId val="39400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TRAINING METHODS VS LAYERS MSE(MEAN SQUARE ERROR)</a:t>
                </a:r>
              </a:p>
            </c:rich>
          </c:tx>
          <c:layout/>
        </c:title>
        <c:numFmt formatCode="General" sourceLinked="1"/>
        <c:tickLblPos val="nextTo"/>
        <c:crossAx val="39402112"/>
        <c:crosses val="autoZero"/>
        <c:auto val="1"/>
        <c:lblAlgn val="ctr"/>
        <c:lblOffset val="100"/>
      </c:catAx>
      <c:valAx>
        <c:axId val="39402112"/>
        <c:scaling>
          <c:orientation val="minMax"/>
          <c:max val="1.0000000000000003E-5"/>
          <c:min val="1.0000000000000006E-12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 i="0" baseline="0">
                    <a:latin typeface="+mj-lt"/>
                  </a:rPr>
                  <a:t>MEAN SQUARE ERROR</a:t>
                </a:r>
                <a:endParaRPr lang="en-US" sz="800">
                  <a:latin typeface="+mj-lt"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800">
                  <a:latin typeface="+mj-lt"/>
                </a:endParaRPr>
              </a:p>
            </c:rich>
          </c:tx>
          <c:layout/>
        </c:title>
        <c:numFmt formatCode="0.00E+00" sourceLinked="1"/>
        <c:tickLblPos val="nextTo"/>
        <c:crossAx val="39400576"/>
        <c:crosses val="autoZero"/>
        <c:crossBetween val="between"/>
        <c:majorUnit val="3.0000000000000009E-7"/>
        <c:minorUnit val="1.0000000000000004E-7"/>
      </c:valAx>
      <c:dTable>
        <c:showHorzBorder val="1"/>
        <c:showVertBorder val="1"/>
        <c:showOutline val="1"/>
        <c:showKeys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Data Input Point</c:v>
          </c:tx>
          <c:xVal>
            <c:numRef>
              <c:f>FUZZY!$A$2:$A$31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FUZZY!$F$2:$F$31</c:f>
              <c:numCache>
                <c:formatCode>General</c:formatCode>
                <c:ptCount val="30"/>
                <c:pt idx="0">
                  <c:v>91</c:v>
                </c:pt>
                <c:pt idx="1">
                  <c:v>81.5</c:v>
                </c:pt>
                <c:pt idx="2">
                  <c:v>98</c:v>
                </c:pt>
                <c:pt idx="3">
                  <c:v>72</c:v>
                </c:pt>
                <c:pt idx="4">
                  <c:v>59.5</c:v>
                </c:pt>
                <c:pt idx="5">
                  <c:v>89.1</c:v>
                </c:pt>
                <c:pt idx="6">
                  <c:v>80.7</c:v>
                </c:pt>
                <c:pt idx="7">
                  <c:v>44</c:v>
                </c:pt>
                <c:pt idx="8">
                  <c:v>68</c:v>
                </c:pt>
                <c:pt idx="9">
                  <c:v>87.2</c:v>
                </c:pt>
                <c:pt idx="10">
                  <c:v>89</c:v>
                </c:pt>
                <c:pt idx="11">
                  <c:v>77</c:v>
                </c:pt>
                <c:pt idx="12">
                  <c:v>75.5</c:v>
                </c:pt>
                <c:pt idx="13">
                  <c:v>50</c:v>
                </c:pt>
                <c:pt idx="14">
                  <c:v>75</c:v>
                </c:pt>
                <c:pt idx="15">
                  <c:v>74.7</c:v>
                </c:pt>
                <c:pt idx="16">
                  <c:v>78</c:v>
                </c:pt>
                <c:pt idx="17">
                  <c:v>86</c:v>
                </c:pt>
                <c:pt idx="18">
                  <c:v>93.5</c:v>
                </c:pt>
                <c:pt idx="19">
                  <c:v>66</c:v>
                </c:pt>
                <c:pt idx="20">
                  <c:v>65</c:v>
                </c:pt>
                <c:pt idx="21">
                  <c:v>33.200000000000003</c:v>
                </c:pt>
                <c:pt idx="22">
                  <c:v>95</c:v>
                </c:pt>
                <c:pt idx="23">
                  <c:v>89.1</c:v>
                </c:pt>
                <c:pt idx="24">
                  <c:v>96</c:v>
                </c:pt>
                <c:pt idx="25">
                  <c:v>58.3</c:v>
                </c:pt>
                <c:pt idx="26">
                  <c:v>73.3</c:v>
                </c:pt>
                <c:pt idx="27">
                  <c:v>98</c:v>
                </c:pt>
                <c:pt idx="28">
                  <c:v>55.4</c:v>
                </c:pt>
                <c:pt idx="29">
                  <c:v>73.8</c:v>
                </c:pt>
              </c:numCache>
            </c:numRef>
          </c:yVal>
        </c:ser>
        <c:ser>
          <c:idx val="1"/>
          <c:order val="1"/>
          <c:tx>
            <c:v>Fuzzy Response</c:v>
          </c:tx>
          <c:xVal>
            <c:numRef>
              <c:f>FUZZY!$A$2:$A$31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FUZZY!$G$2:$G$31</c:f>
              <c:numCache>
                <c:formatCode>General</c:formatCode>
                <c:ptCount val="30"/>
                <c:pt idx="0">
                  <c:v>87.4</c:v>
                </c:pt>
                <c:pt idx="1">
                  <c:v>81.7</c:v>
                </c:pt>
                <c:pt idx="2">
                  <c:v>95.4</c:v>
                </c:pt>
                <c:pt idx="3">
                  <c:v>73.599999999999994</c:v>
                </c:pt>
                <c:pt idx="4">
                  <c:v>57.4</c:v>
                </c:pt>
                <c:pt idx="5">
                  <c:v>89.8</c:v>
                </c:pt>
                <c:pt idx="6">
                  <c:v>87.4</c:v>
                </c:pt>
                <c:pt idx="7">
                  <c:v>41.2</c:v>
                </c:pt>
                <c:pt idx="8">
                  <c:v>65.5</c:v>
                </c:pt>
                <c:pt idx="9">
                  <c:v>89.8</c:v>
                </c:pt>
                <c:pt idx="10">
                  <c:v>87.4</c:v>
                </c:pt>
                <c:pt idx="11">
                  <c:v>81.7</c:v>
                </c:pt>
                <c:pt idx="12">
                  <c:v>73.599999999999994</c:v>
                </c:pt>
                <c:pt idx="13">
                  <c:v>49.3</c:v>
                </c:pt>
                <c:pt idx="14">
                  <c:v>73.599999999999994</c:v>
                </c:pt>
                <c:pt idx="15">
                  <c:v>73.599999999999994</c:v>
                </c:pt>
                <c:pt idx="16">
                  <c:v>81.7</c:v>
                </c:pt>
                <c:pt idx="17">
                  <c:v>87.4</c:v>
                </c:pt>
                <c:pt idx="18">
                  <c:v>87.4</c:v>
                </c:pt>
                <c:pt idx="19">
                  <c:v>65.5</c:v>
                </c:pt>
                <c:pt idx="20">
                  <c:v>65.5</c:v>
                </c:pt>
                <c:pt idx="21">
                  <c:v>35.799999999999997</c:v>
                </c:pt>
                <c:pt idx="22">
                  <c:v>87.4</c:v>
                </c:pt>
                <c:pt idx="23">
                  <c:v>89.8</c:v>
                </c:pt>
                <c:pt idx="24">
                  <c:v>95.4</c:v>
                </c:pt>
                <c:pt idx="25">
                  <c:v>57.4</c:v>
                </c:pt>
                <c:pt idx="26">
                  <c:v>73.599999999999994</c:v>
                </c:pt>
                <c:pt idx="27">
                  <c:v>95.2</c:v>
                </c:pt>
                <c:pt idx="28">
                  <c:v>57.4</c:v>
                </c:pt>
                <c:pt idx="29">
                  <c:v>73.599999999999994</c:v>
                </c:pt>
              </c:numCache>
            </c:numRef>
          </c:yVal>
        </c:ser>
        <c:axId val="87410176"/>
        <c:axId val="87375232"/>
      </c:scatterChart>
      <c:valAx>
        <c:axId val="87410176"/>
        <c:scaling>
          <c:orientation val="minMax"/>
        </c:scaling>
        <c:axPos val="b"/>
        <c:numFmt formatCode="General" sourceLinked="1"/>
        <c:tickLblPos val="nextTo"/>
        <c:crossAx val="87375232"/>
        <c:crosses val="autoZero"/>
        <c:crossBetween val="midCat"/>
        <c:majorUnit val="1"/>
      </c:valAx>
      <c:valAx>
        <c:axId val="87375232"/>
        <c:scaling>
          <c:orientation val="minMax"/>
          <c:max val="100"/>
        </c:scaling>
        <c:axPos val="l"/>
        <c:majorGridlines/>
        <c:numFmt formatCode="General" sourceLinked="1"/>
        <c:tickLblPos val="nextTo"/>
        <c:crossAx val="87410176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0</xdr:row>
      <xdr:rowOff>0</xdr:rowOff>
    </xdr:from>
    <xdr:to>
      <xdr:col>18</xdr:col>
      <xdr:colOff>200025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161925</xdr:rowOff>
    </xdr:from>
    <xdr:to>
      <xdr:col>17</xdr:col>
      <xdr:colOff>361950</xdr:colOff>
      <xdr:row>17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29"/>
  <sheetViews>
    <sheetView workbookViewId="0">
      <selection activeCell="AE7" sqref="B4:AE7"/>
    </sheetView>
  </sheetViews>
  <sheetFormatPr defaultRowHeight="15"/>
  <sheetData>
    <row r="2" spans="1:33">
      <c r="A2" t="s">
        <v>5</v>
      </c>
      <c r="AF2" s="1" t="s">
        <v>11</v>
      </c>
      <c r="AG2" s="1" t="s">
        <v>10</v>
      </c>
    </row>
    <row r="3" spans="1:33">
      <c r="A3" t="s">
        <v>0</v>
      </c>
      <c r="B3">
        <v>500</v>
      </c>
      <c r="C3">
        <v>500</v>
      </c>
      <c r="D3">
        <v>200</v>
      </c>
      <c r="E3">
        <v>500</v>
      </c>
      <c r="F3">
        <v>700</v>
      </c>
      <c r="G3">
        <v>500</v>
      </c>
      <c r="H3">
        <v>500</v>
      </c>
      <c r="I3">
        <v>700</v>
      </c>
      <c r="J3">
        <v>700</v>
      </c>
      <c r="K3">
        <v>700</v>
      </c>
      <c r="L3">
        <v>500</v>
      </c>
      <c r="M3">
        <v>300</v>
      </c>
      <c r="N3">
        <v>700</v>
      </c>
      <c r="O3">
        <v>700</v>
      </c>
      <c r="P3">
        <v>500</v>
      </c>
      <c r="Q3">
        <v>300</v>
      </c>
      <c r="R3">
        <v>300</v>
      </c>
      <c r="S3">
        <v>500</v>
      </c>
      <c r="T3">
        <v>500</v>
      </c>
      <c r="U3">
        <v>300</v>
      </c>
      <c r="V3">
        <v>300</v>
      </c>
      <c r="W3">
        <v>700</v>
      </c>
      <c r="X3">
        <v>500</v>
      </c>
      <c r="Y3">
        <v>300</v>
      </c>
      <c r="Z3">
        <v>500</v>
      </c>
      <c r="AA3">
        <v>700</v>
      </c>
      <c r="AB3">
        <v>700</v>
      </c>
      <c r="AC3">
        <v>300</v>
      </c>
      <c r="AD3">
        <v>500</v>
      </c>
      <c r="AE3">
        <v>800</v>
      </c>
      <c r="AF3" s="1">
        <f>MAX(B3:AE3)</f>
        <v>800</v>
      </c>
      <c r="AG3" s="1">
        <f>MIN(B3:AE3)</f>
        <v>200</v>
      </c>
    </row>
    <row r="4" spans="1:33">
      <c r="A4" t="s">
        <v>1</v>
      </c>
      <c r="B4">
        <v>8.8000000000000007</v>
      </c>
      <c r="C4">
        <v>8.8000000000000007</v>
      </c>
      <c r="D4">
        <v>8.8000000000000007</v>
      </c>
      <c r="E4">
        <v>2.2000000000000002</v>
      </c>
      <c r="F4">
        <v>13.2</v>
      </c>
      <c r="G4">
        <v>15.4</v>
      </c>
      <c r="H4">
        <v>8.8000000000000007</v>
      </c>
      <c r="I4">
        <v>4.4000000000000004</v>
      </c>
      <c r="J4">
        <v>4.4000000000000004</v>
      </c>
      <c r="K4">
        <v>13.2</v>
      </c>
      <c r="L4">
        <v>8.8000000000000007</v>
      </c>
      <c r="M4">
        <v>4.4000000000000004</v>
      </c>
      <c r="N4">
        <v>13.2</v>
      </c>
      <c r="O4">
        <v>13.2</v>
      </c>
      <c r="P4">
        <v>8.8000000000000007</v>
      </c>
      <c r="Q4">
        <v>13.2</v>
      </c>
      <c r="R4">
        <v>4.4000000000000004</v>
      </c>
      <c r="S4">
        <v>8.8000000000000007</v>
      </c>
      <c r="T4">
        <v>8.8000000000000007</v>
      </c>
      <c r="U4">
        <v>4.4000000000000004</v>
      </c>
      <c r="V4">
        <v>13.2</v>
      </c>
      <c r="W4">
        <v>4.4000000000000004</v>
      </c>
      <c r="X4">
        <v>8.8000000000000007</v>
      </c>
      <c r="Y4">
        <v>13.2</v>
      </c>
      <c r="Z4">
        <v>8.8000000000000007</v>
      </c>
      <c r="AA4">
        <v>4.4000000000000004</v>
      </c>
      <c r="AB4">
        <v>13.2</v>
      </c>
      <c r="AC4">
        <v>4.4000000000000004</v>
      </c>
      <c r="AD4">
        <v>8.8000000000000007</v>
      </c>
      <c r="AE4">
        <v>8.8000000000000007</v>
      </c>
      <c r="AF4" s="1">
        <f t="shared" ref="AF4:AF7" si="0">MAX(B4:AE4)</f>
        <v>15.4</v>
      </c>
      <c r="AG4" s="1">
        <f t="shared" ref="AG4:AG7" si="1">MIN(B4:AE4)</f>
        <v>2.2000000000000002</v>
      </c>
    </row>
    <row r="5" spans="1:33">
      <c r="A5" t="s">
        <v>2</v>
      </c>
      <c r="B5">
        <v>6</v>
      </c>
      <c r="C5">
        <v>6</v>
      </c>
      <c r="D5">
        <v>6</v>
      </c>
      <c r="E5">
        <v>6</v>
      </c>
      <c r="F5">
        <v>9</v>
      </c>
      <c r="G5">
        <v>6</v>
      </c>
      <c r="H5">
        <v>6</v>
      </c>
      <c r="I5">
        <v>9</v>
      </c>
      <c r="J5">
        <v>3</v>
      </c>
      <c r="K5">
        <v>3</v>
      </c>
      <c r="L5">
        <v>6</v>
      </c>
      <c r="M5">
        <v>9</v>
      </c>
      <c r="N5">
        <v>9</v>
      </c>
      <c r="O5">
        <v>9</v>
      </c>
      <c r="P5">
        <v>1.5</v>
      </c>
      <c r="Q5">
        <v>9</v>
      </c>
      <c r="R5">
        <v>3</v>
      </c>
      <c r="S5">
        <v>6</v>
      </c>
      <c r="T5">
        <v>6</v>
      </c>
      <c r="U5">
        <v>9</v>
      </c>
      <c r="V5">
        <v>3</v>
      </c>
      <c r="W5">
        <v>9</v>
      </c>
      <c r="X5">
        <v>6</v>
      </c>
      <c r="Y5">
        <v>3</v>
      </c>
      <c r="Z5">
        <v>6</v>
      </c>
      <c r="AA5">
        <v>3</v>
      </c>
      <c r="AB5">
        <v>3</v>
      </c>
      <c r="AC5">
        <v>3</v>
      </c>
      <c r="AD5">
        <v>10.5</v>
      </c>
      <c r="AE5">
        <v>6</v>
      </c>
      <c r="AF5" s="1">
        <f t="shared" si="0"/>
        <v>10.5</v>
      </c>
      <c r="AG5" s="1">
        <f t="shared" si="1"/>
        <v>1.5</v>
      </c>
    </row>
    <row r="6" spans="1:33">
      <c r="A6" t="s">
        <v>3</v>
      </c>
      <c r="B6">
        <v>90</v>
      </c>
      <c r="C6">
        <v>45</v>
      </c>
      <c r="D6">
        <v>90</v>
      </c>
      <c r="E6">
        <v>90</v>
      </c>
      <c r="F6">
        <v>120</v>
      </c>
      <c r="G6">
        <v>90</v>
      </c>
      <c r="H6">
        <v>90</v>
      </c>
      <c r="I6">
        <v>120</v>
      </c>
      <c r="J6">
        <v>120</v>
      </c>
      <c r="K6">
        <v>120</v>
      </c>
      <c r="L6">
        <v>90</v>
      </c>
      <c r="M6">
        <v>120</v>
      </c>
      <c r="N6">
        <v>60</v>
      </c>
      <c r="O6">
        <v>60</v>
      </c>
      <c r="P6">
        <v>90</v>
      </c>
      <c r="Q6">
        <v>120</v>
      </c>
      <c r="R6">
        <v>60</v>
      </c>
      <c r="S6">
        <v>90</v>
      </c>
      <c r="T6">
        <v>90</v>
      </c>
      <c r="U6">
        <v>60</v>
      </c>
      <c r="V6">
        <v>60</v>
      </c>
      <c r="W6">
        <v>60</v>
      </c>
      <c r="X6">
        <v>90</v>
      </c>
      <c r="Y6">
        <v>120</v>
      </c>
      <c r="Z6">
        <v>135</v>
      </c>
      <c r="AA6">
        <v>60</v>
      </c>
      <c r="AB6">
        <v>60</v>
      </c>
      <c r="AC6">
        <v>120</v>
      </c>
      <c r="AD6">
        <v>90</v>
      </c>
      <c r="AE6">
        <v>90</v>
      </c>
      <c r="AF6" s="1">
        <f t="shared" si="0"/>
        <v>135</v>
      </c>
      <c r="AG6" s="1">
        <f t="shared" si="1"/>
        <v>45</v>
      </c>
    </row>
    <row r="7" spans="1:33">
      <c r="A7" t="s">
        <v>4</v>
      </c>
      <c r="B7">
        <v>91</v>
      </c>
      <c r="C7">
        <v>81.5</v>
      </c>
      <c r="D7">
        <v>98</v>
      </c>
      <c r="E7">
        <v>72</v>
      </c>
      <c r="F7">
        <v>59.5</v>
      </c>
      <c r="G7">
        <v>89.1</v>
      </c>
      <c r="H7">
        <v>80.7</v>
      </c>
      <c r="I7">
        <v>44</v>
      </c>
      <c r="J7">
        <v>68</v>
      </c>
      <c r="K7">
        <v>87.2</v>
      </c>
      <c r="L7">
        <v>89</v>
      </c>
      <c r="M7">
        <v>77</v>
      </c>
      <c r="N7">
        <v>75.5</v>
      </c>
      <c r="O7">
        <v>50</v>
      </c>
      <c r="P7">
        <v>75</v>
      </c>
      <c r="Q7">
        <v>74.7</v>
      </c>
      <c r="R7">
        <v>78</v>
      </c>
      <c r="S7">
        <v>86</v>
      </c>
      <c r="T7">
        <v>93.5</v>
      </c>
      <c r="U7">
        <v>66</v>
      </c>
      <c r="V7">
        <v>65</v>
      </c>
      <c r="W7">
        <v>33.200000000000003</v>
      </c>
      <c r="X7">
        <v>95</v>
      </c>
      <c r="Y7">
        <v>89.1</v>
      </c>
      <c r="Z7">
        <v>96</v>
      </c>
      <c r="AA7">
        <v>58.3</v>
      </c>
      <c r="AB7">
        <v>73.3</v>
      </c>
      <c r="AC7">
        <v>98</v>
      </c>
      <c r="AD7">
        <v>55.4</v>
      </c>
      <c r="AE7">
        <v>73.8</v>
      </c>
      <c r="AF7" s="1">
        <f t="shared" si="0"/>
        <v>98</v>
      </c>
      <c r="AG7" s="1">
        <f t="shared" si="1"/>
        <v>33.200000000000003</v>
      </c>
    </row>
    <row r="10" spans="1:33">
      <c r="A10" t="s">
        <v>7</v>
      </c>
      <c r="T10" s="1" t="s">
        <v>9</v>
      </c>
      <c r="U10" s="1" t="s">
        <v>10</v>
      </c>
    </row>
    <row r="11" spans="1:33">
      <c r="A11" t="s">
        <v>0</v>
      </c>
      <c r="B11">
        <v>500</v>
      </c>
      <c r="C11">
        <v>200</v>
      </c>
      <c r="D11">
        <v>500</v>
      </c>
      <c r="E11">
        <v>700</v>
      </c>
      <c r="F11">
        <v>700</v>
      </c>
      <c r="G11">
        <v>500</v>
      </c>
      <c r="H11">
        <v>700</v>
      </c>
      <c r="I11">
        <v>700</v>
      </c>
      <c r="J11">
        <v>500</v>
      </c>
      <c r="K11">
        <v>300</v>
      </c>
      <c r="L11">
        <v>300</v>
      </c>
      <c r="M11">
        <v>500</v>
      </c>
      <c r="N11">
        <v>500</v>
      </c>
      <c r="O11">
        <v>700</v>
      </c>
      <c r="P11">
        <v>700</v>
      </c>
      <c r="Q11">
        <v>300</v>
      </c>
      <c r="R11">
        <v>500</v>
      </c>
      <c r="S11">
        <v>800</v>
      </c>
      <c r="T11" s="1">
        <f xml:space="preserve"> MAX(B11:S11)</f>
        <v>800</v>
      </c>
      <c r="U11" s="1">
        <f>MIN(B11:S11)</f>
        <v>200</v>
      </c>
    </row>
    <row r="12" spans="1:33">
      <c r="A12" t="s">
        <v>1</v>
      </c>
      <c r="B12">
        <v>8.8000000000000007</v>
      </c>
      <c r="C12">
        <v>8.8000000000000007</v>
      </c>
      <c r="D12">
        <v>8.8000000000000007</v>
      </c>
      <c r="E12">
        <v>4.4000000000000004</v>
      </c>
      <c r="F12">
        <v>4.4000000000000004</v>
      </c>
      <c r="G12">
        <v>8.8000000000000007</v>
      </c>
      <c r="H12">
        <v>13.2</v>
      </c>
      <c r="I12">
        <v>13.2</v>
      </c>
      <c r="J12">
        <v>8.8000000000000007</v>
      </c>
      <c r="K12">
        <v>13.2</v>
      </c>
      <c r="L12">
        <v>4.4000000000000004</v>
      </c>
      <c r="M12">
        <v>8.8000000000000007</v>
      </c>
      <c r="N12">
        <v>8.8000000000000007</v>
      </c>
      <c r="O12">
        <v>4.4000000000000004</v>
      </c>
      <c r="P12">
        <v>13.2</v>
      </c>
      <c r="Q12">
        <v>4.4000000000000004</v>
      </c>
      <c r="R12">
        <v>8.8000000000000007</v>
      </c>
      <c r="S12">
        <v>8.8000000000000007</v>
      </c>
      <c r="T12" s="1">
        <f t="shared" ref="T12:T15" si="2" xml:space="preserve"> MAX(B12:S12)</f>
        <v>13.2</v>
      </c>
      <c r="U12" s="1">
        <f t="shared" ref="U12:U15" si="3">MIN(B12:S12)</f>
        <v>4.4000000000000004</v>
      </c>
    </row>
    <row r="13" spans="1:33">
      <c r="A13" t="s">
        <v>2</v>
      </c>
      <c r="B13">
        <v>6</v>
      </c>
      <c r="C13">
        <v>6</v>
      </c>
      <c r="D13">
        <v>6</v>
      </c>
      <c r="E13">
        <v>9</v>
      </c>
      <c r="F13">
        <v>3</v>
      </c>
      <c r="G13">
        <v>6</v>
      </c>
      <c r="H13">
        <v>9</v>
      </c>
      <c r="I13">
        <v>9</v>
      </c>
      <c r="J13">
        <v>1.5</v>
      </c>
      <c r="K13">
        <v>9</v>
      </c>
      <c r="L13">
        <v>9</v>
      </c>
      <c r="M13">
        <v>6</v>
      </c>
      <c r="N13">
        <v>6</v>
      </c>
      <c r="O13">
        <v>3</v>
      </c>
      <c r="P13">
        <v>3</v>
      </c>
      <c r="Q13">
        <v>3</v>
      </c>
      <c r="R13">
        <v>10.5</v>
      </c>
      <c r="S13">
        <v>6</v>
      </c>
      <c r="T13" s="1">
        <f t="shared" si="2"/>
        <v>10.5</v>
      </c>
      <c r="U13" s="1">
        <f t="shared" si="3"/>
        <v>1.5</v>
      </c>
    </row>
    <row r="14" spans="1:33">
      <c r="A14" t="s">
        <v>3</v>
      </c>
      <c r="B14">
        <v>90</v>
      </c>
      <c r="C14">
        <v>90</v>
      </c>
      <c r="D14">
        <v>90</v>
      </c>
      <c r="E14">
        <v>120</v>
      </c>
      <c r="F14">
        <v>120</v>
      </c>
      <c r="G14">
        <v>90</v>
      </c>
      <c r="H14">
        <v>60</v>
      </c>
      <c r="I14">
        <v>60</v>
      </c>
      <c r="J14">
        <v>90</v>
      </c>
      <c r="K14">
        <v>120</v>
      </c>
      <c r="L14">
        <v>60</v>
      </c>
      <c r="M14">
        <v>90</v>
      </c>
      <c r="N14">
        <v>135</v>
      </c>
      <c r="O14">
        <v>60</v>
      </c>
      <c r="P14">
        <v>60</v>
      </c>
      <c r="Q14">
        <v>120</v>
      </c>
      <c r="R14">
        <v>90</v>
      </c>
      <c r="S14">
        <v>90</v>
      </c>
      <c r="T14" s="1">
        <f t="shared" si="2"/>
        <v>135</v>
      </c>
      <c r="U14" s="1">
        <f t="shared" si="3"/>
        <v>60</v>
      </c>
    </row>
    <row r="15" spans="1:33">
      <c r="A15" t="s">
        <v>4</v>
      </c>
      <c r="B15">
        <v>91</v>
      </c>
      <c r="C15">
        <v>98</v>
      </c>
      <c r="D15">
        <v>80.7</v>
      </c>
      <c r="E15">
        <v>44</v>
      </c>
      <c r="F15">
        <v>68</v>
      </c>
      <c r="G15">
        <v>89</v>
      </c>
      <c r="H15">
        <v>75.5</v>
      </c>
      <c r="I15">
        <v>50</v>
      </c>
      <c r="J15">
        <v>75</v>
      </c>
      <c r="K15">
        <v>74.7</v>
      </c>
      <c r="L15">
        <v>66</v>
      </c>
      <c r="M15">
        <v>95</v>
      </c>
      <c r="N15">
        <v>96</v>
      </c>
      <c r="O15">
        <v>58.3</v>
      </c>
      <c r="P15">
        <v>73.3</v>
      </c>
      <c r="Q15">
        <v>98</v>
      </c>
      <c r="R15">
        <v>55.4</v>
      </c>
      <c r="S15">
        <v>73.8</v>
      </c>
      <c r="T15" s="1">
        <f t="shared" si="2"/>
        <v>98</v>
      </c>
      <c r="U15" s="1">
        <f t="shared" si="3"/>
        <v>44</v>
      </c>
    </row>
    <row r="17" spans="1:7">
      <c r="A17" t="s">
        <v>6</v>
      </c>
    </row>
    <row r="18" spans="1:7">
      <c r="A18" t="s">
        <v>0</v>
      </c>
      <c r="B18">
        <v>500</v>
      </c>
      <c r="C18">
        <v>700</v>
      </c>
      <c r="D18">
        <v>500</v>
      </c>
      <c r="E18">
        <v>500</v>
      </c>
      <c r="F18">
        <v>700</v>
      </c>
      <c r="G18">
        <v>300</v>
      </c>
    </row>
    <row r="19" spans="1:7">
      <c r="A19" t="s">
        <v>1</v>
      </c>
      <c r="B19">
        <v>2.2000000000000002</v>
      </c>
      <c r="C19">
        <v>13.2</v>
      </c>
      <c r="D19">
        <v>8.8000000000000007</v>
      </c>
      <c r="E19">
        <v>8.8000000000000007</v>
      </c>
      <c r="F19">
        <v>4.4000000000000004</v>
      </c>
      <c r="G19">
        <v>13.2</v>
      </c>
    </row>
    <row r="20" spans="1:7">
      <c r="A20" t="s">
        <v>2</v>
      </c>
      <c r="B20">
        <v>6</v>
      </c>
      <c r="C20">
        <v>3</v>
      </c>
      <c r="D20">
        <v>6</v>
      </c>
      <c r="E20">
        <v>6</v>
      </c>
      <c r="F20">
        <v>9</v>
      </c>
      <c r="G20">
        <v>3</v>
      </c>
    </row>
    <row r="21" spans="1:7">
      <c r="A21" t="s">
        <v>3</v>
      </c>
      <c r="B21">
        <v>90</v>
      </c>
      <c r="C21">
        <v>120</v>
      </c>
      <c r="D21">
        <v>90</v>
      </c>
      <c r="E21">
        <v>90</v>
      </c>
      <c r="F21">
        <v>60</v>
      </c>
      <c r="G21">
        <v>120</v>
      </c>
    </row>
    <row r="22" spans="1:7">
      <c r="A22" t="s">
        <v>4</v>
      </c>
      <c r="B22">
        <v>72</v>
      </c>
      <c r="C22">
        <v>87.2</v>
      </c>
      <c r="D22">
        <v>86</v>
      </c>
      <c r="E22">
        <v>93.5</v>
      </c>
      <c r="F22">
        <v>33.200000000000003</v>
      </c>
      <c r="G22">
        <v>89.1</v>
      </c>
    </row>
    <row r="24" spans="1:7">
      <c r="A24" t="s">
        <v>8</v>
      </c>
    </row>
    <row r="25" spans="1:7">
      <c r="A25" t="s">
        <v>0</v>
      </c>
      <c r="B25">
        <v>500</v>
      </c>
      <c r="C25">
        <v>700</v>
      </c>
      <c r="D25">
        <v>500</v>
      </c>
      <c r="E25">
        <v>300</v>
      </c>
      <c r="F25">
        <v>300</v>
      </c>
      <c r="G25">
        <v>300</v>
      </c>
    </row>
    <row r="26" spans="1:7">
      <c r="A26" t="s">
        <v>1</v>
      </c>
      <c r="B26">
        <v>8.8000000000000007</v>
      </c>
      <c r="C26">
        <v>13.2</v>
      </c>
      <c r="D26">
        <v>15.4</v>
      </c>
      <c r="E26">
        <v>4.4000000000000004</v>
      </c>
      <c r="F26">
        <v>4.4000000000000004</v>
      </c>
      <c r="G26">
        <v>13.2</v>
      </c>
    </row>
    <row r="27" spans="1:7">
      <c r="A27" t="s">
        <v>2</v>
      </c>
      <c r="B27">
        <v>6</v>
      </c>
      <c r="C27">
        <v>9</v>
      </c>
      <c r="D27">
        <v>6</v>
      </c>
      <c r="E27">
        <v>9</v>
      </c>
      <c r="F27">
        <v>3</v>
      </c>
      <c r="G27">
        <v>3</v>
      </c>
    </row>
    <row r="28" spans="1:7">
      <c r="A28" t="s">
        <v>3</v>
      </c>
      <c r="B28">
        <v>45</v>
      </c>
      <c r="C28">
        <v>120</v>
      </c>
      <c r="D28">
        <v>90</v>
      </c>
      <c r="E28">
        <v>120</v>
      </c>
      <c r="F28">
        <v>60</v>
      </c>
      <c r="G28">
        <v>60</v>
      </c>
    </row>
    <row r="29" spans="1:7">
      <c r="A29" t="s">
        <v>4</v>
      </c>
      <c r="B29">
        <v>81.5</v>
      </c>
      <c r="C29">
        <v>59.5</v>
      </c>
      <c r="D29">
        <v>89.1</v>
      </c>
      <c r="E29">
        <v>77</v>
      </c>
      <c r="F29">
        <v>78</v>
      </c>
      <c r="G29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23"/>
  <sheetViews>
    <sheetView topLeftCell="A3" workbookViewId="0">
      <selection activeCell="G9" sqref="G9"/>
    </sheetView>
  </sheetViews>
  <sheetFormatPr defaultRowHeight="15"/>
  <sheetData>
    <row r="1" spans="2:35" ht="15.75" thickBot="1">
      <c r="AH1" s="94" t="s">
        <v>11</v>
      </c>
      <c r="AI1" s="95" t="s">
        <v>10</v>
      </c>
    </row>
    <row r="2" spans="2:35">
      <c r="B2" s="52" t="s">
        <v>0</v>
      </c>
      <c r="C2" s="53">
        <v>500</v>
      </c>
      <c r="D2" s="53">
        <v>500</v>
      </c>
      <c r="E2" s="53">
        <v>200</v>
      </c>
      <c r="F2" s="53">
        <v>500</v>
      </c>
      <c r="G2" s="53">
        <v>700</v>
      </c>
      <c r="H2" s="53">
        <v>500</v>
      </c>
      <c r="I2" s="53">
        <v>500</v>
      </c>
      <c r="J2" s="53">
        <v>700</v>
      </c>
      <c r="K2" s="53">
        <v>700</v>
      </c>
      <c r="L2" s="53">
        <v>700</v>
      </c>
      <c r="M2" s="53">
        <v>500</v>
      </c>
      <c r="N2" s="53">
        <v>300</v>
      </c>
      <c r="O2" s="53">
        <v>700</v>
      </c>
      <c r="P2" s="53">
        <v>700</v>
      </c>
      <c r="Q2" s="53">
        <v>500</v>
      </c>
      <c r="R2" s="53">
        <v>300</v>
      </c>
      <c r="S2" s="53">
        <v>300</v>
      </c>
      <c r="T2" s="53">
        <v>500</v>
      </c>
      <c r="U2" s="53">
        <v>500</v>
      </c>
      <c r="V2" s="53">
        <v>300</v>
      </c>
      <c r="W2" s="53">
        <v>300</v>
      </c>
      <c r="X2" s="53">
        <v>700</v>
      </c>
      <c r="Y2" s="53">
        <v>500</v>
      </c>
      <c r="Z2" s="53">
        <v>300</v>
      </c>
      <c r="AA2" s="53">
        <v>500</v>
      </c>
      <c r="AB2" s="53">
        <v>700</v>
      </c>
      <c r="AC2" s="53">
        <v>700</v>
      </c>
      <c r="AD2" s="53">
        <v>300</v>
      </c>
      <c r="AE2" s="53">
        <v>500</v>
      </c>
      <c r="AF2" s="54">
        <v>800</v>
      </c>
      <c r="AH2" s="99">
        <v>800</v>
      </c>
      <c r="AI2" s="100">
        <v>200</v>
      </c>
    </row>
    <row r="3" spans="2:35">
      <c r="B3" s="55" t="s">
        <v>1</v>
      </c>
      <c r="C3" s="56">
        <v>8.8000000000000007</v>
      </c>
      <c r="D3" s="56">
        <v>8.8000000000000007</v>
      </c>
      <c r="E3" s="56">
        <v>8.8000000000000007</v>
      </c>
      <c r="F3" s="56">
        <v>2.2000000000000002</v>
      </c>
      <c r="G3" s="56">
        <v>13.2</v>
      </c>
      <c r="H3" s="56">
        <v>15.4</v>
      </c>
      <c r="I3" s="56">
        <v>8.8000000000000007</v>
      </c>
      <c r="J3" s="56">
        <v>4.4000000000000004</v>
      </c>
      <c r="K3" s="56">
        <v>4.4000000000000004</v>
      </c>
      <c r="L3" s="56">
        <v>13.2</v>
      </c>
      <c r="M3" s="56">
        <v>8.8000000000000007</v>
      </c>
      <c r="N3" s="56">
        <v>4.4000000000000004</v>
      </c>
      <c r="O3" s="56">
        <v>13.2</v>
      </c>
      <c r="P3" s="56">
        <v>13.2</v>
      </c>
      <c r="Q3" s="56">
        <v>8.8000000000000007</v>
      </c>
      <c r="R3" s="56">
        <v>13.2</v>
      </c>
      <c r="S3" s="56">
        <v>4.4000000000000004</v>
      </c>
      <c r="T3" s="56">
        <v>8.8000000000000007</v>
      </c>
      <c r="U3" s="56">
        <v>8.8000000000000007</v>
      </c>
      <c r="V3" s="56">
        <v>4.4000000000000004</v>
      </c>
      <c r="W3" s="56">
        <v>13.2</v>
      </c>
      <c r="X3" s="56">
        <v>4.4000000000000004</v>
      </c>
      <c r="Y3" s="56">
        <v>8.8000000000000007</v>
      </c>
      <c r="Z3" s="56">
        <v>13.2</v>
      </c>
      <c r="AA3" s="56">
        <v>8.8000000000000007</v>
      </c>
      <c r="AB3" s="56">
        <v>4.4000000000000004</v>
      </c>
      <c r="AC3" s="56">
        <v>13.2</v>
      </c>
      <c r="AD3" s="56">
        <v>4.4000000000000004</v>
      </c>
      <c r="AE3" s="56">
        <v>8.8000000000000007</v>
      </c>
      <c r="AF3" s="57">
        <v>8.8000000000000007</v>
      </c>
      <c r="AH3" s="99">
        <v>15.4</v>
      </c>
      <c r="AI3" s="100">
        <v>2.2000000000000002</v>
      </c>
    </row>
    <row r="4" spans="2:35">
      <c r="B4" s="55" t="s">
        <v>2</v>
      </c>
      <c r="C4" s="56">
        <v>6</v>
      </c>
      <c r="D4" s="56">
        <v>6</v>
      </c>
      <c r="E4" s="56">
        <v>6</v>
      </c>
      <c r="F4" s="56">
        <v>6</v>
      </c>
      <c r="G4" s="56">
        <v>9</v>
      </c>
      <c r="H4" s="56">
        <v>6</v>
      </c>
      <c r="I4" s="56">
        <v>6</v>
      </c>
      <c r="J4" s="56">
        <v>9</v>
      </c>
      <c r="K4" s="56">
        <v>3</v>
      </c>
      <c r="L4" s="56">
        <v>3</v>
      </c>
      <c r="M4" s="56">
        <v>6</v>
      </c>
      <c r="N4" s="56">
        <v>9</v>
      </c>
      <c r="O4" s="56">
        <v>9</v>
      </c>
      <c r="P4" s="56">
        <v>9</v>
      </c>
      <c r="Q4" s="56">
        <v>1.5</v>
      </c>
      <c r="R4" s="56">
        <v>9</v>
      </c>
      <c r="S4" s="56">
        <v>3</v>
      </c>
      <c r="T4" s="56">
        <v>6</v>
      </c>
      <c r="U4" s="56">
        <v>6</v>
      </c>
      <c r="V4" s="56">
        <v>9</v>
      </c>
      <c r="W4" s="56">
        <v>3</v>
      </c>
      <c r="X4" s="56">
        <v>9</v>
      </c>
      <c r="Y4" s="56">
        <v>6</v>
      </c>
      <c r="Z4" s="56">
        <v>3</v>
      </c>
      <c r="AA4" s="56">
        <v>6</v>
      </c>
      <c r="AB4" s="56">
        <v>3</v>
      </c>
      <c r="AC4" s="56">
        <v>3</v>
      </c>
      <c r="AD4" s="56">
        <v>3</v>
      </c>
      <c r="AE4" s="56">
        <v>10.5</v>
      </c>
      <c r="AF4" s="57">
        <v>6</v>
      </c>
      <c r="AH4" s="99">
        <v>10.5</v>
      </c>
      <c r="AI4" s="100">
        <v>1.5</v>
      </c>
    </row>
    <row r="5" spans="2:35" ht="15.75" thickBot="1">
      <c r="B5" s="96" t="s">
        <v>3</v>
      </c>
      <c r="C5" s="58">
        <v>90</v>
      </c>
      <c r="D5" s="58">
        <v>45</v>
      </c>
      <c r="E5" s="58">
        <v>90</v>
      </c>
      <c r="F5" s="58">
        <v>90</v>
      </c>
      <c r="G5" s="58">
        <v>120</v>
      </c>
      <c r="H5" s="58">
        <v>90</v>
      </c>
      <c r="I5" s="58">
        <v>90</v>
      </c>
      <c r="J5" s="58">
        <v>120</v>
      </c>
      <c r="K5" s="58">
        <v>120</v>
      </c>
      <c r="L5" s="58">
        <v>120</v>
      </c>
      <c r="M5" s="58">
        <v>90</v>
      </c>
      <c r="N5" s="58">
        <v>120</v>
      </c>
      <c r="O5" s="58">
        <v>60</v>
      </c>
      <c r="P5" s="58">
        <v>60</v>
      </c>
      <c r="Q5" s="58">
        <v>90</v>
      </c>
      <c r="R5" s="58">
        <v>120</v>
      </c>
      <c r="S5" s="58">
        <v>60</v>
      </c>
      <c r="T5" s="58">
        <v>90</v>
      </c>
      <c r="U5" s="58">
        <v>90</v>
      </c>
      <c r="V5" s="58">
        <v>60</v>
      </c>
      <c r="W5" s="58">
        <v>60</v>
      </c>
      <c r="X5" s="58">
        <v>60</v>
      </c>
      <c r="Y5" s="58">
        <v>90</v>
      </c>
      <c r="Z5" s="58">
        <v>120</v>
      </c>
      <c r="AA5" s="58">
        <v>135</v>
      </c>
      <c r="AB5" s="58">
        <v>60</v>
      </c>
      <c r="AC5" s="58">
        <v>60</v>
      </c>
      <c r="AD5" s="58">
        <v>120</v>
      </c>
      <c r="AE5" s="58">
        <v>90</v>
      </c>
      <c r="AF5" s="59">
        <v>90</v>
      </c>
      <c r="AH5" s="99">
        <v>135</v>
      </c>
      <c r="AI5" s="100">
        <v>45</v>
      </c>
    </row>
    <row r="6" spans="2:35" ht="15.75" thickBot="1">
      <c r="B6" s="84" t="s">
        <v>4</v>
      </c>
      <c r="C6" s="66">
        <v>91</v>
      </c>
      <c r="D6" s="66">
        <v>81.5</v>
      </c>
      <c r="E6" s="66">
        <v>98</v>
      </c>
      <c r="F6" s="66">
        <v>72</v>
      </c>
      <c r="G6" s="66">
        <v>59.5</v>
      </c>
      <c r="H6" s="66">
        <v>89.1</v>
      </c>
      <c r="I6" s="66">
        <v>80.7</v>
      </c>
      <c r="J6" s="66">
        <v>44</v>
      </c>
      <c r="K6" s="66">
        <v>68</v>
      </c>
      <c r="L6" s="66">
        <v>87.2</v>
      </c>
      <c r="M6" s="66">
        <v>89</v>
      </c>
      <c r="N6" s="66">
        <v>77</v>
      </c>
      <c r="O6" s="66">
        <v>75.5</v>
      </c>
      <c r="P6" s="66">
        <v>50</v>
      </c>
      <c r="Q6" s="66">
        <v>75</v>
      </c>
      <c r="R6" s="66">
        <v>74.7</v>
      </c>
      <c r="S6" s="66">
        <v>78</v>
      </c>
      <c r="T6" s="66">
        <v>86</v>
      </c>
      <c r="U6" s="66">
        <v>93.5</v>
      </c>
      <c r="V6" s="66">
        <v>66</v>
      </c>
      <c r="W6" s="66">
        <v>65</v>
      </c>
      <c r="X6" s="66">
        <v>33.200000000000003</v>
      </c>
      <c r="Y6" s="66">
        <v>95</v>
      </c>
      <c r="Z6" s="66">
        <v>89.1</v>
      </c>
      <c r="AA6" s="66">
        <v>96</v>
      </c>
      <c r="AB6" s="66">
        <v>58.3</v>
      </c>
      <c r="AC6" s="66">
        <v>73.3</v>
      </c>
      <c r="AD6" s="66">
        <v>98</v>
      </c>
      <c r="AE6" s="66">
        <v>55.4</v>
      </c>
      <c r="AF6" s="67">
        <v>73.8</v>
      </c>
      <c r="AH6" s="97">
        <v>98</v>
      </c>
      <c r="AI6" s="98">
        <v>33.200000000000003</v>
      </c>
    </row>
    <row r="15" spans="2:35">
      <c r="C15" s="3" t="s">
        <v>172</v>
      </c>
      <c r="D15" s="3"/>
    </row>
    <row r="16" spans="2:35">
      <c r="C16" s="93" t="s">
        <v>171</v>
      </c>
      <c r="D16" s="93"/>
    </row>
    <row r="18" spans="1:30">
      <c r="A18" s="2">
        <v>1</v>
      </c>
      <c r="B18" s="2">
        <v>2</v>
      </c>
      <c r="C18" s="2">
        <v>3</v>
      </c>
      <c r="D18" s="2">
        <v>4</v>
      </c>
      <c r="E18" s="2">
        <v>5</v>
      </c>
      <c r="F18" s="2">
        <v>6</v>
      </c>
      <c r="G18" s="2">
        <v>7</v>
      </c>
      <c r="H18" s="2">
        <v>8</v>
      </c>
      <c r="I18" s="2">
        <v>9</v>
      </c>
      <c r="J18" s="2">
        <v>10</v>
      </c>
      <c r="K18" s="2">
        <v>11</v>
      </c>
      <c r="L18" s="2">
        <v>12</v>
      </c>
      <c r="M18" s="2">
        <v>13</v>
      </c>
      <c r="N18" s="2">
        <v>14</v>
      </c>
      <c r="O18" s="2">
        <v>15</v>
      </c>
      <c r="P18" s="2">
        <v>16</v>
      </c>
      <c r="Q18" s="2">
        <v>17</v>
      </c>
      <c r="R18" s="2">
        <v>18</v>
      </c>
      <c r="S18" s="2">
        <v>19</v>
      </c>
      <c r="T18" s="2">
        <v>20</v>
      </c>
      <c r="U18" s="2">
        <v>21</v>
      </c>
      <c r="V18" s="2">
        <v>22</v>
      </c>
      <c r="W18" s="2">
        <v>23</v>
      </c>
      <c r="X18" s="2">
        <v>24</v>
      </c>
      <c r="Y18" s="2">
        <v>25</v>
      </c>
      <c r="Z18" s="2">
        <v>26</v>
      </c>
      <c r="AA18" s="2">
        <v>27</v>
      </c>
      <c r="AB18" s="2">
        <v>28</v>
      </c>
      <c r="AC18" s="2">
        <v>29</v>
      </c>
      <c r="AD18" s="2">
        <v>30</v>
      </c>
    </row>
    <row r="19" spans="1:30">
      <c r="A19" s="3">
        <f t="shared" ref="A19:F19" si="0">0.8*((C2-200)/600) + 0.1</f>
        <v>0.5</v>
      </c>
      <c r="B19" s="3">
        <f t="shared" si="0"/>
        <v>0.5</v>
      </c>
      <c r="C19" s="3">
        <f t="shared" si="0"/>
        <v>0.1</v>
      </c>
      <c r="D19" s="3">
        <f t="shared" si="0"/>
        <v>0.5</v>
      </c>
      <c r="E19" s="93">
        <f t="shared" si="0"/>
        <v>0.76666666666666672</v>
      </c>
      <c r="F19" s="3">
        <f t="shared" si="0"/>
        <v>0.5</v>
      </c>
      <c r="G19" s="3">
        <f t="shared" ref="G19:AD19" si="1">0.8*((I2-200)/600) + 0.1</f>
        <v>0.5</v>
      </c>
      <c r="H19" s="3">
        <f t="shared" si="1"/>
        <v>0.76666666666666672</v>
      </c>
      <c r="I19" s="3">
        <f t="shared" si="1"/>
        <v>0.76666666666666672</v>
      </c>
      <c r="J19" s="93">
        <f t="shared" si="1"/>
        <v>0.76666666666666672</v>
      </c>
      <c r="K19" s="3">
        <f t="shared" si="1"/>
        <v>0.5</v>
      </c>
      <c r="L19" s="3">
        <f t="shared" si="1"/>
        <v>0.23333333333333334</v>
      </c>
      <c r="M19" s="3">
        <f t="shared" si="1"/>
        <v>0.76666666666666672</v>
      </c>
      <c r="N19" s="3">
        <f t="shared" si="1"/>
        <v>0.76666666666666672</v>
      </c>
      <c r="O19" s="93">
        <f t="shared" si="1"/>
        <v>0.5</v>
      </c>
      <c r="P19" s="3">
        <f t="shared" si="1"/>
        <v>0.23333333333333334</v>
      </c>
      <c r="Q19" s="3">
        <f t="shared" si="1"/>
        <v>0.23333333333333334</v>
      </c>
      <c r="R19" s="3">
        <f t="shared" si="1"/>
        <v>0.5</v>
      </c>
      <c r="S19" s="3">
        <f t="shared" si="1"/>
        <v>0.5</v>
      </c>
      <c r="T19" s="93">
        <f t="shared" si="1"/>
        <v>0.23333333333333334</v>
      </c>
      <c r="U19" s="3">
        <f t="shared" si="1"/>
        <v>0.23333333333333334</v>
      </c>
      <c r="V19" s="3">
        <f t="shared" si="1"/>
        <v>0.76666666666666672</v>
      </c>
      <c r="W19" s="3">
        <f t="shared" si="1"/>
        <v>0.5</v>
      </c>
      <c r="X19" s="3">
        <f t="shared" si="1"/>
        <v>0.23333333333333334</v>
      </c>
      <c r="Y19" s="93">
        <f t="shared" si="1"/>
        <v>0.5</v>
      </c>
      <c r="Z19" s="3">
        <f t="shared" si="1"/>
        <v>0.76666666666666672</v>
      </c>
      <c r="AA19" s="3">
        <f t="shared" si="1"/>
        <v>0.76666666666666672</v>
      </c>
      <c r="AB19" s="3">
        <f t="shared" si="1"/>
        <v>0.23333333333333334</v>
      </c>
      <c r="AC19" s="3">
        <f t="shared" si="1"/>
        <v>0.5</v>
      </c>
      <c r="AD19" s="93">
        <f t="shared" si="1"/>
        <v>0.9</v>
      </c>
    </row>
    <row r="20" spans="1:30">
      <c r="A20" s="3">
        <f t="shared" ref="A20:F20" si="2" xml:space="preserve"> 0.8*((C3-2.2)/13.2)+0.1</f>
        <v>0.50000000000000011</v>
      </c>
      <c r="B20" s="3">
        <f t="shared" si="2"/>
        <v>0.50000000000000011</v>
      </c>
      <c r="C20" s="3">
        <f t="shared" si="2"/>
        <v>0.50000000000000011</v>
      </c>
      <c r="D20" s="3">
        <f t="shared" si="2"/>
        <v>0.1</v>
      </c>
      <c r="E20" s="93">
        <f t="shared" si="2"/>
        <v>0.76666666666666672</v>
      </c>
      <c r="F20" s="3">
        <f t="shared" si="2"/>
        <v>0.9</v>
      </c>
      <c r="G20" s="3">
        <f t="shared" ref="G20:AD20" si="3" xml:space="preserve"> 0.8*((I3-2.2)/13.2)+0.1</f>
        <v>0.50000000000000011</v>
      </c>
      <c r="H20" s="3">
        <f t="shared" si="3"/>
        <v>0.23333333333333336</v>
      </c>
      <c r="I20" s="3">
        <f t="shared" si="3"/>
        <v>0.23333333333333336</v>
      </c>
      <c r="J20" s="93">
        <f t="shared" si="3"/>
        <v>0.76666666666666672</v>
      </c>
      <c r="K20" s="3">
        <f t="shared" si="3"/>
        <v>0.50000000000000011</v>
      </c>
      <c r="L20" s="3">
        <f t="shared" si="3"/>
        <v>0.23333333333333336</v>
      </c>
      <c r="M20" s="3">
        <f t="shared" si="3"/>
        <v>0.76666666666666672</v>
      </c>
      <c r="N20" s="3">
        <f t="shared" si="3"/>
        <v>0.76666666666666672</v>
      </c>
      <c r="O20" s="93">
        <f t="shared" si="3"/>
        <v>0.50000000000000011</v>
      </c>
      <c r="P20" s="3">
        <f t="shared" si="3"/>
        <v>0.76666666666666672</v>
      </c>
      <c r="Q20" s="3">
        <f t="shared" si="3"/>
        <v>0.23333333333333336</v>
      </c>
      <c r="R20" s="3">
        <f t="shared" si="3"/>
        <v>0.50000000000000011</v>
      </c>
      <c r="S20" s="3">
        <f t="shared" si="3"/>
        <v>0.50000000000000011</v>
      </c>
      <c r="T20" s="93">
        <f t="shared" si="3"/>
        <v>0.23333333333333336</v>
      </c>
      <c r="U20" s="3">
        <f t="shared" si="3"/>
        <v>0.76666666666666672</v>
      </c>
      <c r="V20" s="3">
        <f t="shared" si="3"/>
        <v>0.23333333333333336</v>
      </c>
      <c r="W20" s="3">
        <f t="shared" si="3"/>
        <v>0.50000000000000011</v>
      </c>
      <c r="X20" s="3">
        <f t="shared" si="3"/>
        <v>0.76666666666666672</v>
      </c>
      <c r="Y20" s="93">
        <f t="shared" si="3"/>
        <v>0.50000000000000011</v>
      </c>
      <c r="Z20" s="3">
        <f t="shared" si="3"/>
        <v>0.23333333333333336</v>
      </c>
      <c r="AA20" s="3">
        <f t="shared" si="3"/>
        <v>0.76666666666666672</v>
      </c>
      <c r="AB20" s="3">
        <f t="shared" si="3"/>
        <v>0.23333333333333336</v>
      </c>
      <c r="AC20" s="3">
        <f t="shared" si="3"/>
        <v>0.50000000000000011</v>
      </c>
      <c r="AD20" s="93">
        <f t="shared" si="3"/>
        <v>0.50000000000000011</v>
      </c>
    </row>
    <row r="21" spans="1:30">
      <c r="A21" s="3">
        <f t="shared" ref="A21:F21" si="4">0.8*((C4-1.5)/9)+0.1</f>
        <v>0.5</v>
      </c>
      <c r="B21" s="3">
        <f t="shared" si="4"/>
        <v>0.5</v>
      </c>
      <c r="C21" s="3">
        <f t="shared" si="4"/>
        <v>0.5</v>
      </c>
      <c r="D21" s="3">
        <f t="shared" si="4"/>
        <v>0.5</v>
      </c>
      <c r="E21" s="93">
        <f t="shared" si="4"/>
        <v>0.76666666666666672</v>
      </c>
      <c r="F21" s="3">
        <f t="shared" si="4"/>
        <v>0.5</v>
      </c>
      <c r="G21" s="3">
        <f t="shared" ref="G21:AD21" si="5">0.8*((I4-1.5)/9)+0.1</f>
        <v>0.5</v>
      </c>
      <c r="H21" s="3">
        <f t="shared" si="5"/>
        <v>0.76666666666666672</v>
      </c>
      <c r="I21" s="3">
        <f t="shared" si="5"/>
        <v>0.23333333333333334</v>
      </c>
      <c r="J21" s="93">
        <f t="shared" si="5"/>
        <v>0.23333333333333334</v>
      </c>
      <c r="K21" s="3">
        <f t="shared" si="5"/>
        <v>0.5</v>
      </c>
      <c r="L21" s="3">
        <f t="shared" si="5"/>
        <v>0.76666666666666672</v>
      </c>
      <c r="M21" s="3">
        <f t="shared" si="5"/>
        <v>0.76666666666666672</v>
      </c>
      <c r="N21" s="3">
        <f t="shared" si="5"/>
        <v>0.76666666666666672</v>
      </c>
      <c r="O21" s="93">
        <f t="shared" si="5"/>
        <v>0.1</v>
      </c>
      <c r="P21" s="3">
        <f t="shared" si="5"/>
        <v>0.76666666666666672</v>
      </c>
      <c r="Q21" s="3">
        <f t="shared" si="5"/>
        <v>0.23333333333333334</v>
      </c>
      <c r="R21" s="3">
        <f t="shared" si="5"/>
        <v>0.5</v>
      </c>
      <c r="S21" s="3">
        <f t="shared" si="5"/>
        <v>0.5</v>
      </c>
      <c r="T21" s="93">
        <f t="shared" si="5"/>
        <v>0.76666666666666672</v>
      </c>
      <c r="U21" s="3">
        <f t="shared" si="5"/>
        <v>0.23333333333333334</v>
      </c>
      <c r="V21" s="3">
        <f t="shared" si="5"/>
        <v>0.76666666666666672</v>
      </c>
      <c r="W21" s="3">
        <f t="shared" si="5"/>
        <v>0.5</v>
      </c>
      <c r="X21" s="3">
        <f t="shared" si="5"/>
        <v>0.23333333333333334</v>
      </c>
      <c r="Y21" s="93">
        <f t="shared" si="5"/>
        <v>0.5</v>
      </c>
      <c r="Z21" s="3">
        <f t="shared" si="5"/>
        <v>0.23333333333333334</v>
      </c>
      <c r="AA21" s="3">
        <f t="shared" si="5"/>
        <v>0.23333333333333334</v>
      </c>
      <c r="AB21" s="3">
        <f t="shared" si="5"/>
        <v>0.23333333333333334</v>
      </c>
      <c r="AC21" s="3">
        <f t="shared" si="5"/>
        <v>0.9</v>
      </c>
      <c r="AD21" s="93">
        <f t="shared" si="5"/>
        <v>0.5</v>
      </c>
    </row>
    <row r="22" spans="1:30">
      <c r="A22" s="3">
        <f t="shared" ref="A22:F22" si="6">0.8*((C5-45)/90) + 0.1</f>
        <v>0.5</v>
      </c>
      <c r="B22" s="3">
        <f t="shared" si="6"/>
        <v>0.1</v>
      </c>
      <c r="C22" s="3">
        <f t="shared" si="6"/>
        <v>0.5</v>
      </c>
      <c r="D22" s="3">
        <f t="shared" si="6"/>
        <v>0.5</v>
      </c>
      <c r="E22" s="93">
        <f t="shared" si="6"/>
        <v>0.76666666666666672</v>
      </c>
      <c r="F22" s="3">
        <f t="shared" si="6"/>
        <v>0.5</v>
      </c>
      <c r="G22" s="3">
        <f t="shared" ref="G22:AD22" si="7">0.8*((I5-45)/90) + 0.1</f>
        <v>0.5</v>
      </c>
      <c r="H22" s="3">
        <f t="shared" si="7"/>
        <v>0.76666666666666672</v>
      </c>
      <c r="I22" s="3">
        <f t="shared" si="7"/>
        <v>0.76666666666666672</v>
      </c>
      <c r="J22" s="93">
        <f t="shared" si="7"/>
        <v>0.76666666666666672</v>
      </c>
      <c r="K22" s="3">
        <f t="shared" si="7"/>
        <v>0.5</v>
      </c>
      <c r="L22" s="3">
        <f t="shared" si="7"/>
        <v>0.76666666666666672</v>
      </c>
      <c r="M22" s="3">
        <f t="shared" si="7"/>
        <v>0.23333333333333334</v>
      </c>
      <c r="N22" s="3">
        <f t="shared" si="7"/>
        <v>0.23333333333333334</v>
      </c>
      <c r="O22" s="93">
        <f t="shared" si="7"/>
        <v>0.5</v>
      </c>
      <c r="P22" s="3">
        <f t="shared" si="7"/>
        <v>0.76666666666666672</v>
      </c>
      <c r="Q22" s="3">
        <f t="shared" si="7"/>
        <v>0.23333333333333334</v>
      </c>
      <c r="R22" s="3">
        <f t="shared" si="7"/>
        <v>0.5</v>
      </c>
      <c r="S22" s="3">
        <f t="shared" si="7"/>
        <v>0.5</v>
      </c>
      <c r="T22" s="93">
        <f t="shared" si="7"/>
        <v>0.23333333333333334</v>
      </c>
      <c r="U22" s="3">
        <f t="shared" si="7"/>
        <v>0.23333333333333334</v>
      </c>
      <c r="V22" s="3">
        <f t="shared" si="7"/>
        <v>0.23333333333333334</v>
      </c>
      <c r="W22" s="3">
        <f t="shared" si="7"/>
        <v>0.5</v>
      </c>
      <c r="X22" s="3">
        <f t="shared" si="7"/>
        <v>0.76666666666666672</v>
      </c>
      <c r="Y22" s="93">
        <f t="shared" si="7"/>
        <v>0.9</v>
      </c>
      <c r="Z22" s="3">
        <f t="shared" si="7"/>
        <v>0.23333333333333334</v>
      </c>
      <c r="AA22" s="3">
        <f t="shared" si="7"/>
        <v>0.23333333333333334</v>
      </c>
      <c r="AB22" s="3">
        <f t="shared" si="7"/>
        <v>0.76666666666666672</v>
      </c>
      <c r="AC22" s="3">
        <f t="shared" si="7"/>
        <v>0.5</v>
      </c>
      <c r="AD22" s="93">
        <f t="shared" si="7"/>
        <v>0.5</v>
      </c>
    </row>
    <row r="23" spans="1:30">
      <c r="A23" s="3">
        <f t="shared" ref="A23:F23" si="8">0.8*((C6-33.2)/64.8) + 0.1</f>
        <v>0.81358024691358022</v>
      </c>
      <c r="B23" s="3">
        <f t="shared" si="8"/>
        <v>0.6962962962962963</v>
      </c>
      <c r="C23" s="3">
        <f t="shared" si="8"/>
        <v>0.9</v>
      </c>
      <c r="D23" s="3">
        <f t="shared" si="8"/>
        <v>0.57901234567901239</v>
      </c>
      <c r="E23" s="93">
        <f t="shared" si="8"/>
        <v>0.42469135802469138</v>
      </c>
      <c r="F23" s="3">
        <f t="shared" si="8"/>
        <v>0.79012345679012341</v>
      </c>
      <c r="G23" s="3">
        <f t="shared" ref="G23:AD23" si="9">0.8*((I6-33.2)/64.8) + 0.1</f>
        <v>0.68641975308641978</v>
      </c>
      <c r="H23" s="3">
        <f t="shared" si="9"/>
        <v>0.23333333333333331</v>
      </c>
      <c r="I23" s="3">
        <f t="shared" si="9"/>
        <v>0.52962962962962956</v>
      </c>
      <c r="J23" s="93">
        <f t="shared" si="9"/>
        <v>0.76666666666666672</v>
      </c>
      <c r="K23" s="3">
        <f t="shared" si="9"/>
        <v>0.78888888888888897</v>
      </c>
      <c r="L23" s="3">
        <f t="shared" si="9"/>
        <v>0.64074074074074072</v>
      </c>
      <c r="M23" s="3">
        <f t="shared" si="9"/>
        <v>0.62222222222222223</v>
      </c>
      <c r="N23" s="3">
        <f t="shared" si="9"/>
        <v>0.30740740740740741</v>
      </c>
      <c r="O23" s="93">
        <f t="shared" si="9"/>
        <v>0.61604938271604937</v>
      </c>
      <c r="P23" s="3">
        <f t="shared" si="9"/>
        <v>0.61234567901234571</v>
      </c>
      <c r="Q23" s="3">
        <f t="shared" si="9"/>
        <v>0.65308641975308634</v>
      </c>
      <c r="R23" s="3">
        <f t="shared" si="9"/>
        <v>0.75185185185185188</v>
      </c>
      <c r="S23" s="3">
        <f t="shared" si="9"/>
        <v>0.84444444444444444</v>
      </c>
      <c r="T23" s="93">
        <f t="shared" si="9"/>
        <v>0.50493827160493832</v>
      </c>
      <c r="U23" s="3">
        <f t="shared" si="9"/>
        <v>0.49259259259259258</v>
      </c>
      <c r="V23" s="3">
        <f t="shared" si="9"/>
        <v>0.1</v>
      </c>
      <c r="W23" s="3">
        <f t="shared" si="9"/>
        <v>0.86296296296296304</v>
      </c>
      <c r="X23" s="3">
        <f t="shared" si="9"/>
        <v>0.79012345679012341</v>
      </c>
      <c r="Y23" s="93">
        <f t="shared" si="9"/>
        <v>0.87530864197530867</v>
      </c>
      <c r="Z23" s="3">
        <f t="shared" si="9"/>
        <v>0.40987654320987654</v>
      </c>
      <c r="AA23" s="3">
        <f t="shared" si="9"/>
        <v>0.59506172839506177</v>
      </c>
      <c r="AB23" s="3">
        <f t="shared" si="9"/>
        <v>0.9</v>
      </c>
      <c r="AC23" s="3">
        <f t="shared" si="9"/>
        <v>0.37407407407407411</v>
      </c>
      <c r="AD23" s="93">
        <f t="shared" si="9"/>
        <v>0.60123456790123453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F4:AQ37"/>
  <sheetViews>
    <sheetView topLeftCell="P14" workbookViewId="0">
      <selection activeCell="R7" sqref="R7"/>
    </sheetView>
  </sheetViews>
  <sheetFormatPr defaultRowHeight="15"/>
  <cols>
    <col min="7" max="7" width="12" customWidth="1"/>
    <col min="9" max="9" width="9.7109375" customWidth="1"/>
    <col min="10" max="10" width="11" customWidth="1"/>
  </cols>
  <sheetData>
    <row r="4" spans="6:43" ht="15.75" thickBot="1"/>
    <row r="5" spans="6:43">
      <c r="N5" s="26" t="s">
        <v>35</v>
      </c>
      <c r="O5" s="27"/>
      <c r="P5" s="27"/>
      <c r="Q5" s="27"/>
      <c r="R5" s="27"/>
      <c r="S5" s="27" t="s">
        <v>15</v>
      </c>
      <c r="T5" s="27"/>
      <c r="U5" s="27"/>
      <c r="V5" s="27"/>
      <c r="W5" s="28"/>
      <c r="X5" s="34" t="s">
        <v>46</v>
      </c>
      <c r="Y5" s="35"/>
      <c r="Z5" s="35"/>
      <c r="AA5" s="35"/>
      <c r="AB5" s="35"/>
      <c r="AC5" s="35" t="s">
        <v>81</v>
      </c>
      <c r="AD5" s="35"/>
      <c r="AE5" s="35"/>
      <c r="AF5" s="35"/>
      <c r="AG5" s="36"/>
      <c r="AH5" s="43" t="s">
        <v>46</v>
      </c>
      <c r="AI5" s="44"/>
      <c r="AJ5" s="44"/>
      <c r="AK5" s="44"/>
      <c r="AL5" s="44"/>
      <c r="AM5" s="44" t="s">
        <v>90</v>
      </c>
      <c r="AN5" s="44"/>
      <c r="AO5" s="44"/>
      <c r="AP5" s="44"/>
      <c r="AQ5" s="45"/>
    </row>
    <row r="6" spans="6:43" ht="15.75" thickBot="1">
      <c r="N6" s="29"/>
      <c r="O6" s="30"/>
      <c r="P6" s="30"/>
      <c r="Q6" s="30"/>
      <c r="R6" s="30"/>
      <c r="S6" s="30" t="s">
        <v>72</v>
      </c>
      <c r="T6" s="30"/>
      <c r="U6" s="30"/>
      <c r="V6" s="30"/>
      <c r="W6" s="31"/>
      <c r="X6" s="42"/>
      <c r="Y6" s="40"/>
      <c r="Z6" s="40"/>
      <c r="AA6" s="40"/>
      <c r="AB6" s="40"/>
      <c r="AC6" s="40" t="s">
        <v>80</v>
      </c>
      <c r="AD6" s="40"/>
      <c r="AE6" s="40"/>
      <c r="AF6" s="40"/>
      <c r="AG6" s="41"/>
      <c r="AH6" s="46"/>
      <c r="AI6" s="47"/>
      <c r="AJ6" s="47"/>
      <c r="AK6" s="47"/>
      <c r="AL6" s="47"/>
      <c r="AM6" s="47" t="s">
        <v>89</v>
      </c>
      <c r="AN6" s="47"/>
      <c r="AO6" s="47"/>
      <c r="AP6" s="47"/>
      <c r="AQ6" s="48"/>
    </row>
    <row r="7" spans="6:43">
      <c r="F7" s="25"/>
      <c r="G7" s="101" t="s">
        <v>12</v>
      </c>
      <c r="H7" s="101"/>
      <c r="I7" s="5" t="s">
        <v>13</v>
      </c>
      <c r="J7" s="5" t="s">
        <v>14</v>
      </c>
      <c r="K7" s="5" t="s">
        <v>49</v>
      </c>
      <c r="N7" s="26" t="s">
        <v>17</v>
      </c>
      <c r="O7" s="27"/>
      <c r="P7" s="27"/>
      <c r="Q7" s="27"/>
      <c r="R7" s="27"/>
      <c r="S7" s="27"/>
      <c r="T7" s="27"/>
      <c r="U7" s="27"/>
      <c r="V7" s="27"/>
      <c r="W7" s="28"/>
      <c r="X7" s="37" t="s">
        <v>17</v>
      </c>
      <c r="Y7" s="38"/>
      <c r="Z7" s="38"/>
      <c r="AA7" s="38"/>
      <c r="AB7" s="38"/>
      <c r="AC7" s="38"/>
      <c r="AD7" s="38"/>
      <c r="AE7" s="38"/>
      <c r="AF7" s="38"/>
      <c r="AG7" s="39"/>
      <c r="AH7" s="49" t="s">
        <v>17</v>
      </c>
      <c r="AI7" s="50"/>
      <c r="AJ7" s="50"/>
      <c r="AK7" s="50"/>
      <c r="AL7" s="50"/>
      <c r="AM7" s="50"/>
      <c r="AN7" s="50"/>
      <c r="AO7" s="50"/>
      <c r="AP7" s="50"/>
      <c r="AQ7" s="51"/>
    </row>
    <row r="8" spans="6:43">
      <c r="G8" s="101">
        <v>0.42469135802469138</v>
      </c>
      <c r="H8" s="101"/>
      <c r="I8" s="5">
        <v>0.42520000000000002</v>
      </c>
      <c r="J8">
        <v>0.42380000000000001</v>
      </c>
      <c r="K8">
        <v>0.42549999999999999</v>
      </c>
      <c r="N8" s="29"/>
      <c r="O8" s="30"/>
      <c r="P8" s="30"/>
      <c r="Q8" s="30"/>
      <c r="R8" s="30"/>
      <c r="S8" s="30"/>
      <c r="T8" s="30"/>
      <c r="U8" s="30"/>
      <c r="V8" s="30"/>
      <c r="W8" s="31"/>
      <c r="X8" s="37"/>
      <c r="Y8" s="38"/>
      <c r="Z8" s="38"/>
      <c r="AA8" s="38"/>
      <c r="AB8" s="38"/>
      <c r="AC8" s="38"/>
      <c r="AD8" s="38"/>
      <c r="AE8" s="38"/>
      <c r="AF8" s="38"/>
      <c r="AG8" s="39"/>
      <c r="AH8" s="49"/>
      <c r="AI8" s="50"/>
      <c r="AJ8" s="50"/>
      <c r="AK8" s="50"/>
      <c r="AL8" s="50"/>
      <c r="AM8" s="50"/>
      <c r="AN8" s="50"/>
      <c r="AO8" s="50"/>
      <c r="AP8" s="50"/>
      <c r="AQ8" s="51"/>
    </row>
    <row r="9" spans="6:43">
      <c r="G9" s="102">
        <v>0.76666666666666672</v>
      </c>
      <c r="H9" s="102"/>
      <c r="I9" s="5">
        <v>0.76639999999999997</v>
      </c>
      <c r="J9">
        <v>0.76529999999999998</v>
      </c>
      <c r="K9">
        <v>0.76429999999999998</v>
      </c>
      <c r="N9" s="29" t="s">
        <v>63</v>
      </c>
      <c r="O9" s="30"/>
      <c r="P9" s="30"/>
      <c r="Q9" s="30"/>
      <c r="R9" s="30"/>
      <c r="S9" s="30"/>
      <c r="T9" s="30"/>
      <c r="U9" s="30"/>
      <c r="V9" s="30"/>
      <c r="W9" s="31"/>
      <c r="X9" s="37" t="s">
        <v>73</v>
      </c>
      <c r="Y9" s="38"/>
      <c r="Z9" s="38"/>
      <c r="AA9" s="38"/>
      <c r="AB9" s="38"/>
      <c r="AC9" s="38"/>
      <c r="AD9" s="38"/>
      <c r="AE9" s="38"/>
      <c r="AF9" s="38"/>
      <c r="AG9" s="39"/>
      <c r="AH9" s="49" t="s">
        <v>82</v>
      </c>
      <c r="AI9" s="50"/>
      <c r="AJ9" s="50"/>
      <c r="AK9" s="50"/>
      <c r="AL9" s="50"/>
      <c r="AM9" s="50"/>
      <c r="AN9" s="50"/>
      <c r="AO9" s="50"/>
      <c r="AP9" s="50"/>
      <c r="AQ9" s="51"/>
    </row>
    <row r="10" spans="6:43">
      <c r="G10" s="101">
        <v>0.61604938271604937</v>
      </c>
      <c r="H10" s="101"/>
      <c r="I10" s="5">
        <v>0.61599999999999999</v>
      </c>
      <c r="J10">
        <v>0.61660000000000004</v>
      </c>
      <c r="K10">
        <v>0.61629999999999996</v>
      </c>
      <c r="N10" s="29" t="s">
        <v>64</v>
      </c>
      <c r="O10" s="30"/>
      <c r="P10" s="30"/>
      <c r="Q10" s="30"/>
      <c r="R10" s="30"/>
      <c r="S10" s="30"/>
      <c r="T10" s="30"/>
      <c r="U10" s="30"/>
      <c r="V10" s="30"/>
      <c r="W10" s="31"/>
      <c r="X10" s="37" t="s">
        <v>74</v>
      </c>
      <c r="Y10" s="38"/>
      <c r="Z10" s="38"/>
      <c r="AA10" s="38"/>
      <c r="AB10" s="38"/>
      <c r="AC10" s="38"/>
      <c r="AD10" s="38"/>
      <c r="AE10" s="38"/>
      <c r="AF10" s="38"/>
      <c r="AG10" s="39"/>
      <c r="AH10" s="49" t="s">
        <v>83</v>
      </c>
      <c r="AI10" s="50"/>
      <c r="AJ10" s="50"/>
      <c r="AK10" s="50"/>
      <c r="AL10" s="50"/>
      <c r="AM10" s="50"/>
      <c r="AN10" s="50"/>
      <c r="AO10" s="50"/>
      <c r="AP10" s="50"/>
      <c r="AQ10" s="51"/>
    </row>
    <row r="11" spans="6:43">
      <c r="G11" s="101">
        <v>0.50493827160493832</v>
      </c>
      <c r="H11" s="101"/>
      <c r="I11" s="5">
        <v>0.50460000000000005</v>
      </c>
      <c r="J11">
        <v>0.50609999999999999</v>
      </c>
      <c r="K11">
        <v>0.50480000000000003</v>
      </c>
      <c r="N11" s="29" t="s">
        <v>65</v>
      </c>
      <c r="O11" s="30"/>
      <c r="P11" s="30"/>
      <c r="Q11" s="30"/>
      <c r="R11" s="30"/>
      <c r="S11" s="30"/>
      <c r="T11" s="30"/>
      <c r="U11" s="30"/>
      <c r="V11" s="30"/>
      <c r="W11" s="31"/>
      <c r="X11" s="37" t="s">
        <v>75</v>
      </c>
      <c r="Y11" s="38"/>
      <c r="Z11" s="38"/>
      <c r="AA11" s="38"/>
      <c r="AB11" s="38"/>
      <c r="AC11" s="38"/>
      <c r="AD11" s="38"/>
      <c r="AE11" s="38"/>
      <c r="AF11" s="38"/>
      <c r="AG11" s="39"/>
      <c r="AH11" s="49" t="s">
        <v>84</v>
      </c>
      <c r="AI11" s="50"/>
      <c r="AJ11" s="50"/>
      <c r="AK11" s="50"/>
      <c r="AL11" s="50"/>
      <c r="AM11" s="50"/>
      <c r="AN11" s="50"/>
      <c r="AO11" s="50"/>
      <c r="AP11" s="50"/>
      <c r="AQ11" s="51"/>
    </row>
    <row r="12" spans="6:43">
      <c r="G12" s="101">
        <v>0.87530864197530867</v>
      </c>
      <c r="H12" s="101"/>
      <c r="I12" s="5">
        <v>0.875</v>
      </c>
      <c r="J12">
        <v>0.87570000000000003</v>
      </c>
      <c r="K12">
        <v>0.877</v>
      </c>
      <c r="N12" s="29"/>
      <c r="O12" s="30"/>
      <c r="P12" s="30"/>
      <c r="Q12" s="30"/>
      <c r="R12" s="30"/>
      <c r="S12" s="30"/>
      <c r="T12" s="30"/>
      <c r="U12" s="30"/>
      <c r="V12" s="30"/>
      <c r="W12" s="31"/>
      <c r="X12" s="37"/>
      <c r="Y12" s="38"/>
      <c r="Z12" s="38"/>
      <c r="AA12" s="38"/>
      <c r="AB12" s="38"/>
      <c r="AC12" s="38"/>
      <c r="AD12" s="38"/>
      <c r="AE12" s="38"/>
      <c r="AF12" s="38"/>
      <c r="AG12" s="39"/>
      <c r="AH12" s="49"/>
      <c r="AI12" s="50"/>
      <c r="AJ12" s="50"/>
      <c r="AK12" s="50"/>
      <c r="AL12" s="50"/>
      <c r="AM12" s="50"/>
      <c r="AN12" s="50"/>
      <c r="AO12" s="50"/>
      <c r="AP12" s="50"/>
      <c r="AQ12" s="51"/>
    </row>
    <row r="13" spans="6:43">
      <c r="G13" s="101">
        <v>0.60123456790123453</v>
      </c>
      <c r="H13" s="101"/>
      <c r="I13" s="5">
        <v>0.60119999999999996</v>
      </c>
      <c r="J13">
        <v>0.60160000000000002</v>
      </c>
      <c r="K13">
        <v>0.60099999999999998</v>
      </c>
      <c r="N13" s="29"/>
      <c r="O13" s="30"/>
      <c r="P13" s="30"/>
      <c r="Q13" s="30"/>
      <c r="R13" s="30"/>
      <c r="S13" s="30"/>
      <c r="T13" s="30"/>
      <c r="U13" s="30"/>
      <c r="V13" s="30"/>
      <c r="W13" s="31"/>
      <c r="X13" s="37"/>
      <c r="Y13" s="38"/>
      <c r="Z13" s="38"/>
      <c r="AA13" s="38"/>
      <c r="AB13" s="38"/>
      <c r="AC13" s="38"/>
      <c r="AD13" s="38"/>
      <c r="AE13" s="38"/>
      <c r="AF13" s="38"/>
      <c r="AG13" s="39"/>
      <c r="AH13" s="49"/>
      <c r="AI13" s="50"/>
      <c r="AJ13" s="50"/>
      <c r="AK13" s="50"/>
      <c r="AL13" s="50"/>
      <c r="AM13" s="50"/>
      <c r="AN13" s="50"/>
      <c r="AO13" s="50"/>
      <c r="AP13" s="50"/>
      <c r="AQ13" s="51"/>
    </row>
    <row r="14" spans="6:43">
      <c r="N14" s="29" t="s">
        <v>23</v>
      </c>
      <c r="O14" s="30"/>
      <c r="P14" s="30"/>
      <c r="Q14" s="30"/>
      <c r="R14" s="30"/>
      <c r="S14" s="30"/>
      <c r="T14" s="30"/>
      <c r="U14" s="30"/>
      <c r="V14" s="30"/>
      <c r="W14" s="31"/>
      <c r="X14" s="37" t="s">
        <v>23</v>
      </c>
      <c r="Y14" s="38"/>
      <c r="Z14" s="38"/>
      <c r="AA14" s="38"/>
      <c r="AB14" s="38"/>
      <c r="AC14" s="38"/>
      <c r="AD14" s="38"/>
      <c r="AE14" s="38"/>
      <c r="AF14" s="38"/>
      <c r="AG14" s="39"/>
      <c r="AH14" s="49" t="s">
        <v>23</v>
      </c>
      <c r="AI14" s="50"/>
      <c r="AJ14" s="50"/>
      <c r="AK14" s="50"/>
      <c r="AL14" s="50"/>
      <c r="AM14" s="50"/>
      <c r="AN14" s="50"/>
      <c r="AO14" s="50"/>
      <c r="AP14" s="50"/>
      <c r="AQ14" s="51"/>
    </row>
    <row r="15" spans="6:43">
      <c r="N15" s="29"/>
      <c r="O15" s="30"/>
      <c r="P15" s="30"/>
      <c r="Q15" s="30"/>
      <c r="R15" s="30"/>
      <c r="S15" s="30"/>
      <c r="T15" s="30"/>
      <c r="U15" s="30"/>
      <c r="V15" s="30"/>
      <c r="W15" s="31"/>
      <c r="X15" s="37"/>
      <c r="Y15" s="38"/>
      <c r="Z15" s="38"/>
      <c r="AA15" s="38"/>
      <c r="AB15" s="38"/>
      <c r="AC15" s="38"/>
      <c r="AD15" s="38"/>
      <c r="AE15" s="38"/>
      <c r="AF15" s="38"/>
      <c r="AG15" s="39"/>
      <c r="AH15" s="49"/>
      <c r="AI15" s="50"/>
      <c r="AJ15" s="50"/>
      <c r="AK15" s="50"/>
      <c r="AL15" s="50"/>
      <c r="AM15" s="50"/>
      <c r="AN15" s="50"/>
      <c r="AO15" s="50"/>
      <c r="AP15" s="50"/>
      <c r="AQ15" s="51"/>
    </row>
    <row r="16" spans="6:43">
      <c r="N16" s="29" t="s">
        <v>66</v>
      </c>
      <c r="O16" s="30"/>
      <c r="P16" s="30"/>
      <c r="Q16" s="30"/>
      <c r="R16" s="30"/>
      <c r="S16" s="30"/>
      <c r="T16" s="30"/>
      <c r="U16" s="30"/>
      <c r="V16" s="30"/>
      <c r="W16" s="31"/>
      <c r="X16" s="37" t="s">
        <v>76</v>
      </c>
      <c r="Y16" s="38"/>
      <c r="Z16" s="38"/>
      <c r="AA16" s="38"/>
      <c r="AB16" s="38"/>
      <c r="AC16" s="38"/>
      <c r="AD16" s="38"/>
      <c r="AE16" s="38"/>
      <c r="AF16" s="38"/>
      <c r="AG16" s="39"/>
      <c r="AH16" s="49" t="s">
        <v>85</v>
      </c>
      <c r="AI16" s="50"/>
      <c r="AJ16" s="50"/>
      <c r="AK16" s="50"/>
      <c r="AL16" s="50"/>
      <c r="AM16" s="50"/>
      <c r="AN16" s="50"/>
      <c r="AO16" s="50"/>
      <c r="AP16" s="50"/>
      <c r="AQ16" s="51"/>
    </row>
    <row r="17" spans="14:43">
      <c r="N17" s="29"/>
      <c r="O17" s="30"/>
      <c r="P17" s="30"/>
      <c r="Q17" s="30"/>
      <c r="R17" s="30"/>
      <c r="S17" s="30"/>
      <c r="T17" s="30"/>
      <c r="U17" s="30"/>
      <c r="V17" s="30"/>
      <c r="W17" s="31"/>
      <c r="X17" s="37"/>
      <c r="Y17" s="38"/>
      <c r="Z17" s="38"/>
      <c r="AA17" s="38"/>
      <c r="AB17" s="38"/>
      <c r="AC17" s="38"/>
      <c r="AD17" s="38"/>
      <c r="AE17" s="38"/>
      <c r="AF17" s="38"/>
      <c r="AG17" s="39"/>
      <c r="AH17" s="49"/>
      <c r="AI17" s="50"/>
      <c r="AJ17" s="50"/>
      <c r="AK17" s="50"/>
      <c r="AL17" s="50"/>
      <c r="AM17" s="50"/>
      <c r="AN17" s="50"/>
      <c r="AO17" s="50"/>
      <c r="AP17" s="50"/>
      <c r="AQ17" s="51"/>
    </row>
    <row r="18" spans="14:43">
      <c r="N18" s="29"/>
      <c r="O18" s="30"/>
      <c r="P18" s="30"/>
      <c r="Q18" s="30"/>
      <c r="R18" s="30"/>
      <c r="S18" s="30"/>
      <c r="T18" s="30"/>
      <c r="U18" s="30"/>
      <c r="V18" s="30"/>
      <c r="W18" s="31"/>
      <c r="X18" s="37"/>
      <c r="Y18" s="38"/>
      <c r="Z18" s="38"/>
      <c r="AA18" s="38"/>
      <c r="AB18" s="38"/>
      <c r="AC18" s="38"/>
      <c r="AD18" s="38"/>
      <c r="AE18" s="38"/>
      <c r="AF18" s="38"/>
      <c r="AG18" s="39"/>
      <c r="AH18" s="49"/>
      <c r="AI18" s="50"/>
      <c r="AJ18" s="50"/>
      <c r="AK18" s="50"/>
      <c r="AL18" s="50"/>
      <c r="AM18" s="50"/>
      <c r="AN18" s="50"/>
      <c r="AO18" s="50"/>
      <c r="AP18" s="50"/>
      <c r="AQ18" s="51"/>
    </row>
    <row r="19" spans="14:43">
      <c r="N19" s="29" t="s">
        <v>25</v>
      </c>
      <c r="O19" s="30"/>
      <c r="P19" s="30"/>
      <c r="Q19" s="30"/>
      <c r="R19" s="30"/>
      <c r="S19" s="30"/>
      <c r="T19" s="30"/>
      <c r="U19" s="30"/>
      <c r="V19" s="30"/>
      <c r="W19" s="31"/>
      <c r="X19" s="37" t="s">
        <v>25</v>
      </c>
      <c r="Y19" s="38"/>
      <c r="Z19" s="38"/>
      <c r="AA19" s="38"/>
      <c r="AB19" s="38"/>
      <c r="AC19" s="38"/>
      <c r="AD19" s="38"/>
      <c r="AE19" s="38"/>
      <c r="AF19" s="38"/>
      <c r="AG19" s="39"/>
      <c r="AH19" s="49" t="s">
        <v>25</v>
      </c>
      <c r="AI19" s="50"/>
      <c r="AJ19" s="50"/>
      <c r="AK19" s="50"/>
      <c r="AL19" s="50"/>
      <c r="AM19" s="50"/>
      <c r="AN19" s="50"/>
      <c r="AO19" s="50"/>
      <c r="AP19" s="50"/>
      <c r="AQ19" s="51"/>
    </row>
    <row r="20" spans="14:43">
      <c r="N20" s="29"/>
      <c r="O20" s="30"/>
      <c r="P20" s="30"/>
      <c r="Q20" s="30"/>
      <c r="R20" s="30"/>
      <c r="S20" s="30"/>
      <c r="T20" s="30"/>
      <c r="U20" s="30"/>
      <c r="V20" s="30"/>
      <c r="W20" s="31"/>
      <c r="X20" s="37"/>
      <c r="Y20" s="38"/>
      <c r="Z20" s="38"/>
      <c r="AA20" s="38"/>
      <c r="AB20" s="38"/>
      <c r="AC20" s="38"/>
      <c r="AD20" s="38"/>
      <c r="AE20" s="38"/>
      <c r="AF20" s="38"/>
      <c r="AG20" s="39"/>
      <c r="AH20" s="49"/>
      <c r="AI20" s="50"/>
      <c r="AJ20" s="50"/>
      <c r="AK20" s="50"/>
      <c r="AL20" s="50"/>
      <c r="AM20" s="50"/>
      <c r="AN20" s="50"/>
      <c r="AO20" s="50"/>
      <c r="AP20" s="50"/>
      <c r="AQ20" s="51"/>
    </row>
    <row r="21" spans="14:43">
      <c r="N21" s="29" t="s">
        <v>67</v>
      </c>
      <c r="O21" s="30"/>
      <c r="P21" s="30"/>
      <c r="Q21" s="30"/>
      <c r="R21" s="30"/>
      <c r="S21" s="30"/>
      <c r="T21" s="30"/>
      <c r="U21" s="30"/>
      <c r="V21" s="30"/>
      <c r="W21" s="31"/>
      <c r="X21" s="37" t="s">
        <v>67</v>
      </c>
      <c r="Y21" s="38"/>
      <c r="Z21" s="38"/>
      <c r="AA21" s="38"/>
      <c r="AB21" s="38"/>
      <c r="AC21" s="38"/>
      <c r="AD21" s="38"/>
      <c r="AE21" s="38"/>
      <c r="AF21" s="38"/>
      <c r="AG21" s="39"/>
      <c r="AH21" s="49" t="s">
        <v>67</v>
      </c>
      <c r="AI21" s="50"/>
      <c r="AJ21" s="50"/>
      <c r="AK21" s="50"/>
      <c r="AL21" s="50"/>
      <c r="AM21" s="50"/>
      <c r="AN21" s="50"/>
      <c r="AO21" s="50"/>
      <c r="AP21" s="50"/>
      <c r="AQ21" s="51"/>
    </row>
    <row r="22" spans="14:43">
      <c r="N22" s="29"/>
      <c r="O22" s="30"/>
      <c r="P22" s="30"/>
      <c r="Q22" s="30"/>
      <c r="R22" s="30"/>
      <c r="S22" s="30"/>
      <c r="T22" s="30"/>
      <c r="U22" s="30"/>
      <c r="V22" s="30"/>
      <c r="W22" s="31"/>
      <c r="X22" s="37"/>
      <c r="Y22" s="38"/>
      <c r="Z22" s="38"/>
      <c r="AA22" s="38"/>
      <c r="AB22" s="38"/>
      <c r="AC22" s="38"/>
      <c r="AD22" s="38"/>
      <c r="AE22" s="38"/>
      <c r="AF22" s="38"/>
      <c r="AG22" s="39"/>
      <c r="AH22" s="49"/>
      <c r="AI22" s="50"/>
      <c r="AJ22" s="50"/>
      <c r="AK22" s="50"/>
      <c r="AL22" s="50"/>
      <c r="AM22" s="50"/>
      <c r="AN22" s="50"/>
      <c r="AO22" s="50"/>
      <c r="AP22" s="50"/>
      <c r="AQ22" s="51"/>
    </row>
    <row r="23" spans="14:43">
      <c r="N23" s="29" t="s">
        <v>68</v>
      </c>
      <c r="O23" s="30"/>
      <c r="P23" s="30"/>
      <c r="Q23" s="30"/>
      <c r="R23" s="30"/>
      <c r="S23" s="30"/>
      <c r="T23" s="30"/>
      <c r="U23" s="30"/>
      <c r="V23" s="30"/>
      <c r="W23" s="31"/>
      <c r="X23" s="37" t="s">
        <v>77</v>
      </c>
      <c r="Y23" s="38"/>
      <c r="Z23" s="38"/>
      <c r="AA23" s="38"/>
      <c r="AB23" s="38"/>
      <c r="AC23" s="38"/>
      <c r="AD23" s="38"/>
      <c r="AE23" s="38"/>
      <c r="AF23" s="38"/>
      <c r="AG23" s="39"/>
      <c r="AH23" s="49" t="s">
        <v>86</v>
      </c>
      <c r="AI23" s="50"/>
      <c r="AJ23" s="50"/>
      <c r="AK23" s="50"/>
      <c r="AL23" s="50"/>
      <c r="AM23" s="50"/>
      <c r="AN23" s="50"/>
      <c r="AO23" s="50"/>
      <c r="AP23" s="50"/>
      <c r="AQ23" s="51"/>
    </row>
    <row r="24" spans="14:43">
      <c r="N24" s="29"/>
      <c r="O24" s="30"/>
      <c r="P24" s="30"/>
      <c r="Q24" s="30"/>
      <c r="R24" s="30"/>
      <c r="S24" s="30"/>
      <c r="T24" s="30"/>
      <c r="U24" s="30"/>
      <c r="V24" s="30"/>
      <c r="W24" s="31"/>
      <c r="X24" s="37"/>
      <c r="Y24" s="38"/>
      <c r="Z24" s="38"/>
      <c r="AA24" s="38"/>
      <c r="AB24" s="38"/>
      <c r="AC24" s="38"/>
      <c r="AD24" s="38"/>
      <c r="AE24" s="38"/>
      <c r="AF24" s="38"/>
      <c r="AG24" s="39"/>
      <c r="AH24" s="49"/>
      <c r="AI24" s="50"/>
      <c r="AJ24" s="50"/>
      <c r="AK24" s="50"/>
      <c r="AL24" s="50"/>
      <c r="AM24" s="50"/>
      <c r="AN24" s="50"/>
      <c r="AO24" s="50"/>
      <c r="AP24" s="50"/>
      <c r="AQ24" s="51"/>
    </row>
    <row r="25" spans="14:43">
      <c r="N25" s="29" t="s">
        <v>69</v>
      </c>
      <c r="O25" s="30"/>
      <c r="P25" s="30"/>
      <c r="Q25" s="30"/>
      <c r="R25" s="30"/>
      <c r="S25" s="30"/>
      <c r="T25" s="30"/>
      <c r="U25" s="30"/>
      <c r="V25" s="30"/>
      <c r="W25" s="31"/>
      <c r="X25" s="37" t="s">
        <v>69</v>
      </c>
      <c r="Y25" s="38"/>
      <c r="Z25" s="38"/>
      <c r="AA25" s="38"/>
      <c r="AB25" s="38"/>
      <c r="AC25" s="38"/>
      <c r="AD25" s="38"/>
      <c r="AE25" s="38"/>
      <c r="AF25" s="38"/>
      <c r="AG25" s="39"/>
      <c r="AH25" s="49" t="s">
        <v>69</v>
      </c>
      <c r="AI25" s="50"/>
      <c r="AJ25" s="50"/>
      <c r="AK25" s="50"/>
      <c r="AL25" s="50"/>
      <c r="AM25" s="50"/>
      <c r="AN25" s="50"/>
      <c r="AO25" s="50"/>
      <c r="AP25" s="50"/>
      <c r="AQ25" s="51"/>
    </row>
    <row r="26" spans="14:43">
      <c r="N26" s="29"/>
      <c r="O26" s="30"/>
      <c r="P26" s="30"/>
      <c r="Q26" s="30"/>
      <c r="R26" s="30"/>
      <c r="S26" s="30"/>
      <c r="T26" s="30"/>
      <c r="U26" s="30"/>
      <c r="V26" s="30"/>
      <c r="W26" s="31"/>
      <c r="X26" s="37"/>
      <c r="Y26" s="38"/>
      <c r="Z26" s="38"/>
      <c r="AA26" s="38"/>
      <c r="AB26" s="38"/>
      <c r="AC26" s="38"/>
      <c r="AD26" s="38"/>
      <c r="AE26" s="38"/>
      <c r="AF26" s="38"/>
      <c r="AG26" s="39"/>
      <c r="AH26" s="49"/>
      <c r="AI26" s="50"/>
      <c r="AJ26" s="50"/>
      <c r="AK26" s="50"/>
      <c r="AL26" s="50"/>
      <c r="AM26" s="50"/>
      <c r="AN26" s="50"/>
      <c r="AO26" s="50"/>
      <c r="AP26" s="50"/>
      <c r="AQ26" s="51"/>
    </row>
    <row r="27" spans="14:43">
      <c r="N27" s="29" t="s">
        <v>70</v>
      </c>
      <c r="O27" s="30"/>
      <c r="P27" s="30"/>
      <c r="Q27" s="30"/>
      <c r="R27" s="30"/>
      <c r="S27" s="30"/>
      <c r="T27" s="30"/>
      <c r="U27" s="30"/>
      <c r="V27" s="30"/>
      <c r="W27" s="31"/>
      <c r="X27" s="37" t="s">
        <v>78</v>
      </c>
      <c r="Y27" s="38"/>
      <c r="Z27" s="38"/>
      <c r="AA27" s="38"/>
      <c r="AB27" s="38"/>
      <c r="AC27" s="38"/>
      <c r="AD27" s="38"/>
      <c r="AE27" s="38"/>
      <c r="AF27" s="38"/>
      <c r="AG27" s="39"/>
      <c r="AH27" s="49" t="s">
        <v>87</v>
      </c>
      <c r="AI27" s="50"/>
      <c r="AJ27" s="50"/>
      <c r="AK27" s="50"/>
      <c r="AL27" s="50"/>
      <c r="AM27" s="50"/>
      <c r="AN27" s="50"/>
      <c r="AO27" s="50"/>
      <c r="AP27" s="50"/>
      <c r="AQ27" s="51"/>
    </row>
    <row r="28" spans="14:43">
      <c r="N28" s="29"/>
      <c r="O28" s="30"/>
      <c r="P28" s="30"/>
      <c r="Q28" s="30"/>
      <c r="R28" s="30"/>
      <c r="S28" s="30"/>
      <c r="T28" s="30"/>
      <c r="U28" s="30"/>
      <c r="V28" s="30"/>
      <c r="W28" s="31"/>
      <c r="X28" s="37"/>
      <c r="Y28" s="38"/>
      <c r="Z28" s="38"/>
      <c r="AA28" s="38"/>
      <c r="AB28" s="38"/>
      <c r="AC28" s="38"/>
      <c r="AD28" s="38"/>
      <c r="AE28" s="38"/>
      <c r="AF28" s="38"/>
      <c r="AG28" s="39"/>
      <c r="AH28" s="49"/>
      <c r="AI28" s="50"/>
      <c r="AJ28" s="50"/>
      <c r="AK28" s="50"/>
      <c r="AL28" s="50"/>
      <c r="AM28" s="50"/>
      <c r="AN28" s="50"/>
      <c r="AO28" s="50"/>
      <c r="AP28" s="50"/>
      <c r="AQ28" s="51"/>
    </row>
    <row r="29" spans="14:43">
      <c r="N29" s="29"/>
      <c r="O29" s="30"/>
      <c r="P29" s="30"/>
      <c r="Q29" s="30"/>
      <c r="R29" s="30"/>
      <c r="S29" s="30"/>
      <c r="T29" s="30"/>
      <c r="U29" s="30"/>
      <c r="V29" s="30"/>
      <c r="W29" s="31"/>
      <c r="X29" s="37"/>
      <c r="Y29" s="38"/>
      <c r="Z29" s="38"/>
      <c r="AA29" s="38"/>
      <c r="AB29" s="38"/>
      <c r="AC29" s="38"/>
      <c r="AD29" s="38"/>
      <c r="AE29" s="38"/>
      <c r="AF29" s="38"/>
      <c r="AG29" s="39"/>
      <c r="AH29" s="49"/>
      <c r="AI29" s="50"/>
      <c r="AJ29" s="50"/>
      <c r="AK29" s="50"/>
      <c r="AL29" s="50"/>
      <c r="AM29" s="50"/>
      <c r="AN29" s="50"/>
      <c r="AO29" s="50"/>
      <c r="AP29" s="50"/>
      <c r="AQ29" s="51"/>
    </row>
    <row r="30" spans="14:43">
      <c r="N30" s="29" t="s">
        <v>32</v>
      </c>
      <c r="O30" s="30"/>
      <c r="P30" s="30"/>
      <c r="Q30" s="30"/>
      <c r="R30" s="30"/>
      <c r="S30" s="30"/>
      <c r="T30" s="30"/>
      <c r="U30" s="30"/>
      <c r="V30" s="30"/>
      <c r="W30" s="31"/>
      <c r="X30" s="37" t="s">
        <v>32</v>
      </c>
      <c r="Y30" s="38"/>
      <c r="Z30" s="38"/>
      <c r="AA30" s="38"/>
      <c r="AB30" s="38"/>
      <c r="AC30" s="38"/>
      <c r="AD30" s="38"/>
      <c r="AE30" s="38"/>
      <c r="AF30" s="38"/>
      <c r="AG30" s="39"/>
      <c r="AH30" s="49" t="s">
        <v>32</v>
      </c>
      <c r="AI30" s="50"/>
      <c r="AJ30" s="50"/>
      <c r="AK30" s="50"/>
      <c r="AL30" s="50"/>
      <c r="AM30" s="50"/>
      <c r="AN30" s="50"/>
      <c r="AO30" s="50"/>
      <c r="AP30" s="50"/>
      <c r="AQ30" s="51"/>
    </row>
    <row r="31" spans="14:43">
      <c r="N31" s="29"/>
      <c r="O31" s="30"/>
      <c r="P31" s="30"/>
      <c r="Q31" s="30"/>
      <c r="R31" s="30"/>
      <c r="S31" s="30"/>
      <c r="T31" s="30"/>
      <c r="U31" s="30"/>
      <c r="V31" s="30"/>
      <c r="W31" s="31"/>
      <c r="X31" s="37"/>
      <c r="Y31" s="38"/>
      <c r="Z31" s="38"/>
      <c r="AA31" s="38"/>
      <c r="AB31" s="38"/>
      <c r="AC31" s="38"/>
      <c r="AD31" s="38"/>
      <c r="AE31" s="38"/>
      <c r="AF31" s="38"/>
      <c r="AG31" s="39"/>
      <c r="AH31" s="49"/>
      <c r="AI31" s="50"/>
      <c r="AJ31" s="50"/>
      <c r="AK31" s="50"/>
      <c r="AL31" s="50"/>
      <c r="AM31" s="50"/>
      <c r="AN31" s="50"/>
      <c r="AO31" s="50"/>
      <c r="AP31" s="50"/>
      <c r="AQ31" s="51"/>
    </row>
    <row r="32" spans="14:43">
      <c r="N32" s="29" t="s">
        <v>71</v>
      </c>
      <c r="O32" s="30"/>
      <c r="P32" s="30"/>
      <c r="Q32" s="30"/>
      <c r="R32" s="30"/>
      <c r="S32" s="30"/>
      <c r="T32" s="30"/>
      <c r="U32" s="30"/>
      <c r="V32" s="30"/>
      <c r="W32" s="31"/>
      <c r="X32" s="37" t="s">
        <v>79</v>
      </c>
      <c r="Y32" s="38"/>
      <c r="Z32" s="38"/>
      <c r="AA32" s="38"/>
      <c r="AB32" s="38"/>
      <c r="AC32" s="38"/>
      <c r="AD32" s="38"/>
      <c r="AE32" s="38"/>
      <c r="AF32" s="38"/>
      <c r="AG32" s="39"/>
      <c r="AH32" s="49" t="s">
        <v>88</v>
      </c>
      <c r="AI32" s="50"/>
      <c r="AJ32" s="50"/>
      <c r="AK32" s="50"/>
      <c r="AL32" s="50"/>
      <c r="AM32" s="50"/>
      <c r="AN32" s="50"/>
      <c r="AO32" s="50"/>
      <c r="AP32" s="50"/>
      <c r="AQ32" s="51"/>
    </row>
    <row r="33" spans="14:43">
      <c r="N33" s="29"/>
      <c r="O33" s="30"/>
      <c r="P33" s="30"/>
      <c r="Q33" s="30"/>
      <c r="R33" s="30"/>
      <c r="S33" s="30"/>
      <c r="T33" s="30"/>
      <c r="U33" s="30"/>
      <c r="V33" s="30"/>
      <c r="W33" s="31"/>
      <c r="X33" s="37"/>
      <c r="Y33" s="38"/>
      <c r="Z33" s="38"/>
      <c r="AA33" s="38"/>
      <c r="AB33" s="38"/>
      <c r="AC33" s="38"/>
      <c r="AD33" s="38"/>
      <c r="AE33" s="38"/>
      <c r="AF33" s="38"/>
      <c r="AG33" s="39"/>
      <c r="AH33" s="49"/>
      <c r="AI33" s="50"/>
      <c r="AJ33" s="50"/>
      <c r="AK33" s="50"/>
      <c r="AL33" s="50"/>
      <c r="AM33" s="50"/>
      <c r="AN33" s="50"/>
      <c r="AO33" s="50"/>
      <c r="AP33" s="50"/>
      <c r="AQ33" s="51"/>
    </row>
    <row r="34" spans="14:43">
      <c r="N34" s="29"/>
      <c r="O34" s="30"/>
      <c r="P34" s="30"/>
      <c r="Q34" s="30"/>
      <c r="R34" s="30"/>
      <c r="S34" s="30"/>
      <c r="T34" s="30"/>
      <c r="U34" s="30"/>
      <c r="V34" s="30"/>
      <c r="W34" s="31"/>
      <c r="X34" s="37"/>
      <c r="Y34" s="38"/>
      <c r="Z34" s="38"/>
      <c r="AA34" s="38"/>
      <c r="AB34" s="38"/>
      <c r="AC34" s="38"/>
      <c r="AD34" s="38"/>
      <c r="AE34" s="38"/>
      <c r="AF34" s="38"/>
      <c r="AG34" s="39"/>
      <c r="AH34" s="49"/>
      <c r="AI34" s="50"/>
      <c r="AJ34" s="50"/>
      <c r="AK34" s="50"/>
      <c r="AL34" s="50"/>
      <c r="AM34" s="50"/>
      <c r="AN34" s="50"/>
      <c r="AO34" s="50"/>
      <c r="AP34" s="50"/>
      <c r="AQ34" s="51"/>
    </row>
    <row r="35" spans="14:43">
      <c r="N35" s="29" t="s">
        <v>34</v>
      </c>
      <c r="O35" s="30"/>
      <c r="P35" s="30"/>
      <c r="Q35" s="30"/>
      <c r="R35" s="30"/>
      <c r="S35" s="30"/>
      <c r="T35" s="30"/>
      <c r="U35" s="30"/>
      <c r="V35" s="30"/>
      <c r="W35" s="31"/>
      <c r="X35" s="37" t="s">
        <v>34</v>
      </c>
      <c r="Y35" s="38"/>
      <c r="Z35" s="38"/>
      <c r="AA35" s="38"/>
      <c r="AB35" s="38"/>
      <c r="AC35" s="38"/>
      <c r="AD35" s="38"/>
      <c r="AE35" s="38"/>
      <c r="AF35" s="38"/>
      <c r="AG35" s="39"/>
      <c r="AH35" s="49" t="s">
        <v>34</v>
      </c>
      <c r="AI35" s="50"/>
      <c r="AJ35" s="50"/>
      <c r="AK35" s="50"/>
      <c r="AL35" s="50"/>
      <c r="AM35" s="50"/>
      <c r="AN35" s="50"/>
      <c r="AO35" s="50"/>
      <c r="AP35" s="50"/>
      <c r="AQ35" s="51"/>
    </row>
    <row r="36" spans="14:43">
      <c r="N36" s="29"/>
      <c r="O36" s="30"/>
      <c r="P36" s="30"/>
      <c r="Q36" s="30"/>
      <c r="R36" s="30"/>
      <c r="S36" s="30"/>
      <c r="T36" s="30"/>
      <c r="U36" s="30"/>
      <c r="V36" s="30"/>
      <c r="W36" s="31"/>
      <c r="X36" s="37"/>
      <c r="Y36" s="38"/>
      <c r="Z36" s="38"/>
      <c r="AA36" s="38"/>
      <c r="AB36" s="38"/>
      <c r="AC36" s="38"/>
      <c r="AD36" s="38"/>
      <c r="AE36" s="38"/>
      <c r="AF36" s="38"/>
      <c r="AG36" s="39"/>
      <c r="AH36" s="49"/>
      <c r="AI36" s="50"/>
      <c r="AJ36" s="50"/>
      <c r="AK36" s="50"/>
      <c r="AL36" s="50"/>
      <c r="AM36" s="50"/>
      <c r="AN36" s="50"/>
      <c r="AO36" s="50"/>
      <c r="AP36" s="50"/>
      <c r="AQ36" s="51"/>
    </row>
    <row r="37" spans="14:43" ht="15.75" thickBot="1">
      <c r="N37" s="16">
        <v>9.6223000000000001E-8</v>
      </c>
      <c r="O37" s="32"/>
      <c r="P37" s="32"/>
      <c r="Q37" s="32"/>
      <c r="R37" s="32"/>
      <c r="S37" s="32"/>
      <c r="T37" s="32"/>
      <c r="U37" s="32"/>
      <c r="V37" s="32"/>
      <c r="W37" s="33"/>
      <c r="X37" s="16">
        <v>8.1903999999999995E-7</v>
      </c>
      <c r="Y37" s="40" t="s">
        <v>91</v>
      </c>
      <c r="Z37" s="40"/>
      <c r="AA37" s="40"/>
      <c r="AB37" s="40"/>
      <c r="AC37" s="40"/>
      <c r="AD37" s="40"/>
      <c r="AE37" s="40"/>
      <c r="AF37" s="40"/>
      <c r="AG37" s="41"/>
      <c r="AH37" s="16">
        <v>1.5595000000000001E-6</v>
      </c>
      <c r="AI37" s="47"/>
      <c r="AJ37" s="47"/>
      <c r="AK37" s="47"/>
      <c r="AL37" s="47"/>
      <c r="AM37" s="47"/>
      <c r="AN37" s="47"/>
      <c r="AO37" s="47"/>
      <c r="AP37" s="47"/>
      <c r="AQ37" s="48"/>
    </row>
  </sheetData>
  <mergeCells count="7">
    <mergeCell ref="G12:H12"/>
    <mergeCell ref="G13:H13"/>
    <mergeCell ref="G7:H7"/>
    <mergeCell ref="G8:H8"/>
    <mergeCell ref="G9:H9"/>
    <mergeCell ref="G10:H10"/>
    <mergeCell ref="G11:H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D4:AK63"/>
  <sheetViews>
    <sheetView topLeftCell="R4" workbookViewId="0">
      <selection activeCell="AC51" activeCellId="2" sqref="K51 T51 AC51"/>
    </sheetView>
  </sheetViews>
  <sheetFormatPr defaultRowHeight="15"/>
  <cols>
    <col min="5" max="5" width="12.7109375" customWidth="1"/>
    <col min="6" max="6" width="12" customWidth="1"/>
    <col min="7" max="7" width="11" customWidth="1"/>
    <col min="8" max="8" width="12.28515625" customWidth="1"/>
    <col min="9" max="9" width="14.5703125" customWidth="1"/>
    <col min="10" max="10" width="11.85546875" customWidth="1"/>
    <col min="11" max="11" width="13.85546875" customWidth="1"/>
  </cols>
  <sheetData>
    <row r="4" spans="11:37">
      <c r="N4">
        <v>0.4249</v>
      </c>
      <c r="O4">
        <v>0.76680000000000004</v>
      </c>
      <c r="P4">
        <v>0.61609999999999998</v>
      </c>
      <c r="Q4">
        <v>0.505</v>
      </c>
      <c r="R4">
        <v>0.87549999999999994</v>
      </c>
      <c r="S4">
        <v>0.60140000000000005</v>
      </c>
    </row>
    <row r="11" spans="11:37" ht="15.75" thickBot="1"/>
    <row r="12" spans="11:37">
      <c r="K12" s="6" t="s">
        <v>35</v>
      </c>
      <c r="L12" s="7"/>
      <c r="M12" s="7"/>
      <c r="N12" s="7"/>
      <c r="O12" s="7"/>
      <c r="P12" s="7" t="s">
        <v>15</v>
      </c>
      <c r="Q12" s="7"/>
      <c r="R12" s="7"/>
      <c r="S12" s="8"/>
      <c r="T12" s="17" t="s">
        <v>46</v>
      </c>
      <c r="U12" s="18"/>
      <c r="V12" s="18"/>
      <c r="W12" s="18"/>
      <c r="X12" s="18"/>
      <c r="Y12" s="18" t="s">
        <v>47</v>
      </c>
      <c r="Z12" s="18"/>
      <c r="AA12" s="18"/>
      <c r="AB12" s="19"/>
      <c r="AC12" s="23" t="s">
        <v>62</v>
      </c>
      <c r="AD12" s="23"/>
      <c r="AE12" s="23"/>
      <c r="AF12" s="23"/>
      <c r="AG12" s="23"/>
      <c r="AH12" s="23" t="s">
        <v>50</v>
      </c>
      <c r="AI12" s="23"/>
      <c r="AJ12" s="23"/>
      <c r="AK12" s="23"/>
    </row>
    <row r="13" spans="11:37">
      <c r="K13" s="9"/>
      <c r="L13" s="10"/>
      <c r="M13" s="10"/>
      <c r="N13" s="10"/>
      <c r="O13" s="10"/>
      <c r="P13" s="10" t="s">
        <v>16</v>
      </c>
      <c r="Q13" s="10"/>
      <c r="R13" s="10"/>
      <c r="S13" s="11"/>
      <c r="T13" s="14"/>
      <c r="U13" s="15"/>
      <c r="V13" s="15"/>
      <c r="W13" s="15"/>
      <c r="X13" s="15"/>
      <c r="Y13" s="15" t="s">
        <v>48</v>
      </c>
      <c r="Z13" s="15"/>
      <c r="AA13" s="15"/>
      <c r="AB13" s="20"/>
      <c r="AC13" s="23"/>
      <c r="AD13" s="23"/>
      <c r="AE13" s="23"/>
      <c r="AF13" s="23"/>
      <c r="AG13" s="23"/>
      <c r="AH13" s="23" t="s">
        <v>51</v>
      </c>
      <c r="AI13" s="23"/>
      <c r="AJ13" s="23"/>
      <c r="AK13" s="23"/>
    </row>
    <row r="14" spans="11:37">
      <c r="K14" s="9"/>
      <c r="L14" s="10"/>
      <c r="M14" s="10"/>
      <c r="N14" s="10"/>
      <c r="O14" s="10"/>
      <c r="P14" s="10"/>
      <c r="Q14" s="10"/>
      <c r="R14" s="10"/>
      <c r="S14" s="11"/>
      <c r="T14" s="14"/>
      <c r="U14" s="15"/>
      <c r="V14" s="15"/>
      <c r="W14" s="15"/>
      <c r="X14" s="15"/>
      <c r="Y14" s="15"/>
      <c r="Z14" s="15"/>
      <c r="AA14" s="15"/>
      <c r="AB14" s="20"/>
      <c r="AC14" s="23"/>
      <c r="AD14" s="23"/>
      <c r="AE14" s="23"/>
      <c r="AF14" s="23"/>
      <c r="AG14" s="23"/>
      <c r="AH14" s="23"/>
      <c r="AI14" s="23"/>
      <c r="AJ14" s="23"/>
      <c r="AK14" s="23"/>
    </row>
    <row r="15" spans="11:37">
      <c r="K15" s="9" t="s">
        <v>17</v>
      </c>
      <c r="L15" s="10"/>
      <c r="M15" s="10"/>
      <c r="N15" s="10"/>
      <c r="O15" s="10"/>
      <c r="P15" s="10"/>
      <c r="Q15" s="10"/>
      <c r="R15" s="10"/>
      <c r="S15" s="11"/>
      <c r="T15" s="14" t="s">
        <v>17</v>
      </c>
      <c r="U15" s="15"/>
      <c r="V15" s="15"/>
      <c r="W15" s="15"/>
      <c r="X15" s="15"/>
      <c r="Y15" s="15"/>
      <c r="Z15" s="15"/>
      <c r="AA15" s="15"/>
      <c r="AB15" s="20"/>
      <c r="AC15" s="23" t="s">
        <v>17</v>
      </c>
      <c r="AD15" s="23"/>
      <c r="AE15" s="23"/>
      <c r="AF15" s="23"/>
      <c r="AG15" s="23"/>
      <c r="AH15" s="23"/>
      <c r="AI15" s="23"/>
      <c r="AJ15" s="23"/>
      <c r="AK15" s="23"/>
    </row>
    <row r="16" spans="11:37">
      <c r="K16" s="9"/>
      <c r="L16" s="10"/>
      <c r="M16" s="10"/>
      <c r="N16" s="10"/>
      <c r="O16" s="10"/>
      <c r="P16" s="10"/>
      <c r="Q16" s="10"/>
      <c r="R16" s="10"/>
      <c r="S16" s="11"/>
      <c r="T16" s="14"/>
      <c r="U16" s="15"/>
      <c r="V16" s="15"/>
      <c r="W16" s="15"/>
      <c r="X16" s="15"/>
      <c r="Y16" s="15"/>
      <c r="Z16" s="15"/>
      <c r="AA16" s="15"/>
      <c r="AB16" s="20"/>
      <c r="AC16" s="23"/>
      <c r="AD16" s="23"/>
      <c r="AE16" s="23"/>
      <c r="AF16" s="23"/>
      <c r="AG16" s="23"/>
      <c r="AH16" s="23"/>
      <c r="AI16" s="23"/>
      <c r="AJ16" s="23"/>
      <c r="AK16" s="23"/>
    </row>
    <row r="17" spans="4:37">
      <c r="K17" s="9" t="s">
        <v>18</v>
      </c>
      <c r="L17" s="10"/>
      <c r="M17" s="10"/>
      <c r="N17" s="10"/>
      <c r="O17" s="10"/>
      <c r="P17" s="10"/>
      <c r="Q17" s="10"/>
      <c r="R17" s="10"/>
      <c r="S17" s="11"/>
      <c r="T17" s="14" t="s">
        <v>36</v>
      </c>
      <c r="U17" s="15"/>
      <c r="V17" s="15"/>
      <c r="W17" s="15"/>
      <c r="X17" s="15"/>
      <c r="Y17" s="15"/>
      <c r="Z17" s="15"/>
      <c r="AA17" s="15"/>
      <c r="AB17" s="20"/>
      <c r="AC17" s="23" t="s">
        <v>52</v>
      </c>
      <c r="AD17" s="23"/>
      <c r="AE17" s="23"/>
      <c r="AF17" s="23"/>
      <c r="AG17" s="23"/>
      <c r="AH17" s="23"/>
      <c r="AI17" s="23"/>
      <c r="AJ17" s="23"/>
      <c r="AK17" s="23"/>
    </row>
    <row r="18" spans="4:37">
      <c r="K18" s="9" t="s">
        <v>19</v>
      </c>
      <c r="L18" s="10"/>
      <c r="M18" s="10"/>
      <c r="N18" s="10"/>
      <c r="O18" s="10"/>
      <c r="P18" s="10"/>
      <c r="Q18" s="10"/>
      <c r="R18" s="10"/>
      <c r="S18" s="11"/>
      <c r="T18" s="14" t="s">
        <v>37</v>
      </c>
      <c r="U18" s="15"/>
      <c r="V18" s="15"/>
      <c r="W18" s="15"/>
      <c r="X18" s="15"/>
      <c r="Y18" s="15"/>
      <c r="Z18" s="15"/>
      <c r="AA18" s="15"/>
      <c r="AB18" s="20"/>
      <c r="AC18" s="23" t="s">
        <v>53</v>
      </c>
      <c r="AD18" s="23"/>
      <c r="AE18" s="23"/>
      <c r="AF18" s="23"/>
      <c r="AG18" s="23"/>
      <c r="AH18" s="23"/>
      <c r="AI18" s="23"/>
      <c r="AJ18" s="23"/>
      <c r="AK18" s="23"/>
    </row>
    <row r="19" spans="4:37">
      <c r="D19" t="s">
        <v>12</v>
      </c>
      <c r="F19" s="4" t="s">
        <v>13</v>
      </c>
      <c r="G19" s="4" t="s">
        <v>14</v>
      </c>
      <c r="H19" s="4" t="s">
        <v>49</v>
      </c>
      <c r="K19" s="9" t="s">
        <v>20</v>
      </c>
      <c r="L19" s="10"/>
      <c r="M19" s="10"/>
      <c r="N19" s="10"/>
      <c r="O19" s="10"/>
      <c r="P19" s="10"/>
      <c r="Q19" s="10"/>
      <c r="R19" s="10"/>
      <c r="S19" s="11"/>
      <c r="T19" s="14" t="s">
        <v>38</v>
      </c>
      <c r="U19" s="15"/>
      <c r="V19" s="15"/>
      <c r="W19" s="15"/>
      <c r="X19" s="15"/>
      <c r="Y19" s="15"/>
      <c r="Z19" s="15"/>
      <c r="AA19" s="15"/>
      <c r="AB19" s="20"/>
      <c r="AC19" s="23" t="s">
        <v>54</v>
      </c>
      <c r="AD19" s="23"/>
      <c r="AE19" s="23"/>
      <c r="AF19" s="23"/>
      <c r="AG19" s="23"/>
      <c r="AH19" s="23"/>
      <c r="AI19" s="23"/>
      <c r="AJ19" s="23"/>
      <c r="AK19" s="23"/>
    </row>
    <row r="20" spans="4:37">
      <c r="D20" s="101">
        <v>0.42469135802469138</v>
      </c>
      <c r="E20" s="101"/>
      <c r="F20" s="4">
        <v>0.4249</v>
      </c>
      <c r="G20" s="4">
        <v>0.42509999999999998</v>
      </c>
      <c r="H20" s="4">
        <v>0.4259</v>
      </c>
      <c r="J20" s="4"/>
      <c r="K20" s="9" t="s">
        <v>21</v>
      </c>
      <c r="L20" s="10"/>
      <c r="M20" s="10"/>
      <c r="N20" s="10"/>
      <c r="O20" s="10"/>
      <c r="P20" s="10"/>
      <c r="Q20" s="10"/>
      <c r="R20" s="10"/>
      <c r="S20" s="11"/>
      <c r="T20" s="14" t="s">
        <v>39</v>
      </c>
      <c r="U20" s="15"/>
      <c r="V20" s="15"/>
      <c r="W20" s="15"/>
      <c r="X20" s="15"/>
      <c r="Y20" s="15"/>
      <c r="Z20" s="15"/>
      <c r="AA20" s="15"/>
      <c r="AB20" s="20"/>
      <c r="AC20" s="23" t="s">
        <v>55</v>
      </c>
      <c r="AD20" s="23"/>
      <c r="AE20" s="23"/>
      <c r="AF20" s="23"/>
      <c r="AG20" s="23"/>
      <c r="AH20" s="23"/>
      <c r="AI20" s="23"/>
      <c r="AJ20" s="23"/>
      <c r="AK20" s="23"/>
    </row>
    <row r="21" spans="4:37">
      <c r="D21" s="102">
        <v>0.76666666666666672</v>
      </c>
      <c r="E21" s="102"/>
      <c r="F21" s="4">
        <v>0.76680000000000004</v>
      </c>
      <c r="G21" s="4">
        <v>0.76149999999999995</v>
      </c>
      <c r="H21" s="4">
        <v>0.77229999999999999</v>
      </c>
      <c r="K21" s="9" t="s">
        <v>22</v>
      </c>
      <c r="L21" s="10"/>
      <c r="M21" s="10"/>
      <c r="N21" s="10"/>
      <c r="O21" s="10"/>
      <c r="P21" s="10"/>
      <c r="Q21" s="10"/>
      <c r="R21" s="10"/>
      <c r="S21" s="11"/>
      <c r="T21" s="14" t="s">
        <v>40</v>
      </c>
      <c r="U21" s="15"/>
      <c r="V21" s="15"/>
      <c r="W21" s="15"/>
      <c r="X21" s="15"/>
      <c r="Y21" s="15"/>
      <c r="Z21" s="15"/>
      <c r="AA21" s="15"/>
      <c r="AB21" s="20"/>
      <c r="AC21" s="23" t="s">
        <v>56</v>
      </c>
      <c r="AD21" s="23"/>
      <c r="AE21" s="23"/>
      <c r="AF21" s="23"/>
      <c r="AG21" s="23"/>
      <c r="AH21" s="23"/>
      <c r="AI21" s="23"/>
      <c r="AJ21" s="23"/>
      <c r="AK21" s="23"/>
    </row>
    <row r="22" spans="4:37">
      <c r="D22" s="101">
        <v>0.61604938271604937</v>
      </c>
      <c r="E22" s="101"/>
      <c r="F22" s="4">
        <v>0.61609999999999998</v>
      </c>
      <c r="G22" s="4">
        <v>0.61609999999999998</v>
      </c>
      <c r="H22" s="4">
        <v>0.61370000000000002</v>
      </c>
      <c r="K22" s="9"/>
      <c r="L22" s="10"/>
      <c r="M22" s="10"/>
      <c r="N22" s="10"/>
      <c r="O22" s="10"/>
      <c r="P22" s="10"/>
      <c r="Q22" s="10"/>
      <c r="R22" s="10"/>
      <c r="S22" s="11"/>
      <c r="T22" s="14"/>
      <c r="U22" s="15"/>
      <c r="V22" s="15"/>
      <c r="W22" s="15"/>
      <c r="X22" s="15"/>
      <c r="Y22" s="15"/>
      <c r="Z22" s="15"/>
      <c r="AA22" s="15"/>
      <c r="AB22" s="20"/>
      <c r="AC22" s="23"/>
      <c r="AD22" s="23"/>
      <c r="AE22" s="23"/>
      <c r="AF22" s="23"/>
      <c r="AG22" s="23"/>
      <c r="AH22" s="23"/>
      <c r="AI22" s="23"/>
      <c r="AJ22" s="23"/>
      <c r="AK22" s="23"/>
    </row>
    <row r="23" spans="4:37">
      <c r="D23" s="101">
        <v>0.50493827160493832</v>
      </c>
      <c r="E23" s="101"/>
      <c r="F23" s="4">
        <v>0.505</v>
      </c>
      <c r="G23" s="4">
        <v>0.50600000000000001</v>
      </c>
      <c r="H23" s="4">
        <v>0.50600000000000001</v>
      </c>
      <c r="K23" s="9"/>
      <c r="L23" s="10"/>
      <c r="M23" s="10"/>
      <c r="N23" s="10"/>
      <c r="O23" s="10"/>
      <c r="P23" s="10"/>
      <c r="Q23" s="10"/>
      <c r="R23" s="10"/>
      <c r="S23" s="11"/>
      <c r="T23" s="14"/>
      <c r="U23" s="15"/>
      <c r="V23" s="15"/>
      <c r="W23" s="15"/>
      <c r="X23" s="15"/>
      <c r="Y23" s="15"/>
      <c r="Z23" s="15"/>
      <c r="AA23" s="15"/>
      <c r="AB23" s="20"/>
      <c r="AC23" s="23"/>
      <c r="AD23" s="23"/>
      <c r="AE23" s="23"/>
      <c r="AF23" s="23"/>
      <c r="AG23" s="23"/>
      <c r="AH23" s="23"/>
      <c r="AI23" s="23"/>
      <c r="AJ23" s="23"/>
      <c r="AK23" s="23"/>
    </row>
    <row r="24" spans="4:37">
      <c r="D24" s="101">
        <v>0.87530864197530867</v>
      </c>
      <c r="E24" s="101"/>
      <c r="F24" s="4">
        <v>0.87549999999999994</v>
      </c>
      <c r="G24" s="4">
        <v>0.87980000000000003</v>
      </c>
      <c r="H24" s="4">
        <v>0.87090000000000001</v>
      </c>
      <c r="K24" s="9" t="s">
        <v>23</v>
      </c>
      <c r="L24" s="10"/>
      <c r="M24" s="10"/>
      <c r="N24" s="10"/>
      <c r="O24" s="10"/>
      <c r="P24" s="10"/>
      <c r="Q24" s="10"/>
      <c r="R24" s="10"/>
      <c r="S24" s="11"/>
      <c r="T24" s="14" t="s">
        <v>23</v>
      </c>
      <c r="U24" s="15"/>
      <c r="V24" s="15"/>
      <c r="W24" s="15"/>
      <c r="X24" s="15"/>
      <c r="Y24" s="15"/>
      <c r="Z24" s="15"/>
      <c r="AA24" s="15"/>
      <c r="AB24" s="20"/>
      <c r="AC24" s="23" t="s">
        <v>23</v>
      </c>
      <c r="AD24" s="23"/>
      <c r="AE24" s="23"/>
      <c r="AF24" s="23"/>
      <c r="AG24" s="23"/>
      <c r="AH24" s="23"/>
      <c r="AI24" s="23"/>
      <c r="AJ24" s="23"/>
      <c r="AK24" s="23"/>
    </row>
    <row r="25" spans="4:37">
      <c r="D25" s="101">
        <v>0.60123456790123453</v>
      </c>
      <c r="E25" s="101"/>
      <c r="F25" s="4">
        <v>0.60140000000000005</v>
      </c>
      <c r="G25" s="4">
        <v>0.60170000000000001</v>
      </c>
      <c r="H25" s="4">
        <v>0.60029999999999994</v>
      </c>
      <c r="K25" s="9"/>
      <c r="L25" s="10"/>
      <c r="M25" s="10"/>
      <c r="N25" s="10"/>
      <c r="O25" s="10"/>
      <c r="P25" s="10"/>
      <c r="Q25" s="10"/>
      <c r="R25" s="10"/>
      <c r="S25" s="11"/>
      <c r="T25" s="14"/>
      <c r="U25" s="15"/>
      <c r="V25" s="15"/>
      <c r="W25" s="15"/>
      <c r="X25" s="15"/>
      <c r="Y25" s="15"/>
      <c r="Z25" s="15"/>
      <c r="AA25" s="15"/>
      <c r="AB25" s="20"/>
      <c r="AC25" s="23"/>
      <c r="AD25" s="23"/>
      <c r="AE25" s="23"/>
      <c r="AF25" s="23"/>
      <c r="AG25" s="23"/>
      <c r="AH25" s="23"/>
      <c r="AI25" s="23"/>
      <c r="AJ25" s="23"/>
      <c r="AK25" s="23"/>
    </row>
    <row r="26" spans="4:37">
      <c r="K26" s="9" t="s">
        <v>24</v>
      </c>
      <c r="L26" s="10"/>
      <c r="M26" s="10"/>
      <c r="N26" s="10"/>
      <c r="O26" s="10"/>
      <c r="P26" s="10"/>
      <c r="Q26" s="10"/>
      <c r="R26" s="10"/>
      <c r="S26" s="11"/>
      <c r="T26" s="14" t="s">
        <v>41</v>
      </c>
      <c r="U26" s="15"/>
      <c r="V26" s="15"/>
      <c r="W26" s="15"/>
      <c r="X26" s="15"/>
      <c r="Y26" s="15"/>
      <c r="Z26" s="15"/>
      <c r="AA26" s="15"/>
      <c r="AB26" s="20"/>
      <c r="AC26" s="23" t="s">
        <v>57</v>
      </c>
      <c r="AD26" s="23"/>
      <c r="AE26" s="23"/>
      <c r="AF26" s="23"/>
      <c r="AG26" s="23"/>
      <c r="AH26" s="23"/>
      <c r="AI26" s="23"/>
      <c r="AJ26" s="23"/>
      <c r="AK26" s="23"/>
    </row>
    <row r="27" spans="4:37">
      <c r="K27" s="9"/>
      <c r="L27" s="10"/>
      <c r="M27" s="10"/>
      <c r="N27" s="10"/>
      <c r="O27" s="10"/>
      <c r="P27" s="10"/>
      <c r="Q27" s="10"/>
      <c r="R27" s="10"/>
      <c r="S27" s="11"/>
      <c r="T27" s="14"/>
      <c r="U27" s="15"/>
      <c r="V27" s="15"/>
      <c r="W27" s="15"/>
      <c r="X27" s="15"/>
      <c r="Y27" s="15"/>
      <c r="Z27" s="15"/>
      <c r="AA27" s="15"/>
      <c r="AB27" s="20"/>
      <c r="AC27" s="23"/>
      <c r="AD27" s="23"/>
      <c r="AE27" s="23"/>
      <c r="AF27" s="23"/>
      <c r="AG27" s="23"/>
      <c r="AH27" s="23"/>
      <c r="AI27" s="23"/>
      <c r="AJ27" s="23"/>
      <c r="AK27" s="23"/>
    </row>
    <row r="28" spans="4:37">
      <c r="K28" s="9"/>
      <c r="L28" s="10"/>
      <c r="M28" s="10"/>
      <c r="N28" s="10"/>
      <c r="O28" s="10"/>
      <c r="P28" s="10"/>
      <c r="Q28" s="10"/>
      <c r="R28" s="10"/>
      <c r="S28" s="11"/>
      <c r="T28" s="14"/>
      <c r="U28" s="15"/>
      <c r="V28" s="15"/>
      <c r="W28" s="15"/>
      <c r="X28" s="15"/>
      <c r="Y28" s="15"/>
      <c r="Z28" s="15"/>
      <c r="AA28" s="15"/>
      <c r="AB28" s="20"/>
      <c r="AC28" s="23"/>
      <c r="AD28" s="23"/>
      <c r="AE28" s="23"/>
      <c r="AF28" s="23"/>
      <c r="AG28" s="23"/>
      <c r="AH28" s="23"/>
      <c r="AI28" s="23"/>
      <c r="AJ28" s="23"/>
      <c r="AK28" s="23"/>
    </row>
    <row r="29" spans="4:37">
      <c r="K29" s="9" t="s">
        <v>25</v>
      </c>
      <c r="L29" s="10"/>
      <c r="M29" s="10"/>
      <c r="N29" s="10"/>
      <c r="O29" s="10"/>
      <c r="P29" s="10"/>
      <c r="Q29" s="10"/>
      <c r="R29" s="10"/>
      <c r="S29" s="11"/>
      <c r="T29" s="14" t="s">
        <v>25</v>
      </c>
      <c r="U29" s="15"/>
      <c r="V29" s="15"/>
      <c r="W29" s="15"/>
      <c r="X29" s="15"/>
      <c r="Y29" s="15"/>
      <c r="Z29" s="15"/>
      <c r="AA29" s="15"/>
      <c r="AB29" s="20"/>
      <c r="AC29" s="23" t="s">
        <v>25</v>
      </c>
      <c r="AD29" s="23"/>
      <c r="AE29" s="23"/>
      <c r="AF29" s="23"/>
      <c r="AG29" s="23"/>
      <c r="AH29" s="23"/>
      <c r="AI29" s="23"/>
      <c r="AJ29" s="23"/>
      <c r="AK29" s="23"/>
    </row>
    <row r="30" spans="4:37">
      <c r="K30" s="9"/>
      <c r="L30" s="10"/>
      <c r="M30" s="10"/>
      <c r="N30" s="10"/>
      <c r="O30" s="10"/>
      <c r="P30" s="10"/>
      <c r="Q30" s="10"/>
      <c r="R30" s="10"/>
      <c r="S30" s="11"/>
      <c r="T30" s="14"/>
      <c r="U30" s="15"/>
      <c r="V30" s="15"/>
      <c r="W30" s="15"/>
      <c r="X30" s="15"/>
      <c r="Y30" s="15"/>
      <c r="Z30" s="15"/>
      <c r="AA30" s="15"/>
      <c r="AB30" s="20"/>
      <c r="AC30" s="23"/>
      <c r="AD30" s="23"/>
      <c r="AE30" s="23"/>
      <c r="AF30" s="23"/>
      <c r="AG30" s="23"/>
      <c r="AH30" s="23"/>
      <c r="AI30" s="23"/>
      <c r="AJ30" s="23"/>
      <c r="AK30" s="23"/>
    </row>
    <row r="31" spans="4:37">
      <c r="K31" s="9" t="s">
        <v>26</v>
      </c>
      <c r="L31" s="10"/>
      <c r="M31" s="10"/>
      <c r="N31" s="10"/>
      <c r="O31" s="10"/>
      <c r="P31" s="10"/>
      <c r="Q31" s="10"/>
      <c r="R31" s="10"/>
      <c r="S31" s="11"/>
      <c r="T31" s="14" t="s">
        <v>26</v>
      </c>
      <c r="U31" s="15"/>
      <c r="V31" s="15"/>
      <c r="W31" s="15"/>
      <c r="X31" s="15"/>
      <c r="Y31" s="15"/>
      <c r="Z31" s="15"/>
      <c r="AA31" s="15"/>
      <c r="AB31" s="20"/>
      <c r="AC31" s="23" t="s">
        <v>26</v>
      </c>
      <c r="AD31" s="23"/>
      <c r="AE31" s="23"/>
      <c r="AF31" s="23"/>
      <c r="AG31" s="23"/>
      <c r="AH31" s="23"/>
      <c r="AI31" s="23"/>
      <c r="AJ31" s="23"/>
      <c r="AK31" s="23"/>
    </row>
    <row r="32" spans="4:37">
      <c r="K32" s="9"/>
      <c r="L32" s="10"/>
      <c r="M32" s="10"/>
      <c r="N32" s="10"/>
      <c r="O32" s="10"/>
      <c r="P32" s="10"/>
      <c r="Q32" s="10"/>
      <c r="R32" s="10"/>
      <c r="S32" s="11"/>
      <c r="T32" s="14"/>
      <c r="U32" s="15"/>
      <c r="V32" s="15"/>
      <c r="W32" s="15"/>
      <c r="X32" s="15"/>
      <c r="Y32" s="15"/>
      <c r="Z32" s="15"/>
      <c r="AA32" s="15"/>
      <c r="AB32" s="20"/>
      <c r="AC32" s="23"/>
      <c r="AD32" s="23"/>
      <c r="AE32" s="23"/>
      <c r="AF32" s="23"/>
      <c r="AG32" s="23"/>
      <c r="AH32" s="23"/>
      <c r="AI32" s="23"/>
      <c r="AJ32" s="23"/>
      <c r="AK32" s="23"/>
    </row>
    <row r="33" spans="11:37">
      <c r="K33" s="9" t="s">
        <v>27</v>
      </c>
      <c r="L33" s="10"/>
      <c r="M33" s="10"/>
      <c r="N33" s="10"/>
      <c r="O33" s="10"/>
      <c r="P33" s="10"/>
      <c r="Q33" s="10"/>
      <c r="R33" s="10"/>
      <c r="S33" s="11"/>
      <c r="T33" s="14" t="s">
        <v>42</v>
      </c>
      <c r="U33" s="15"/>
      <c r="V33" s="15"/>
      <c r="W33" s="15"/>
      <c r="X33" s="15"/>
      <c r="Y33" s="15"/>
      <c r="Z33" s="15"/>
      <c r="AA33" s="15"/>
      <c r="AB33" s="20"/>
      <c r="AC33" s="23" t="s">
        <v>58</v>
      </c>
      <c r="AD33" s="23"/>
      <c r="AE33" s="23"/>
      <c r="AF33" s="23"/>
      <c r="AG33" s="23"/>
      <c r="AH33" s="23"/>
      <c r="AI33" s="23"/>
      <c r="AJ33" s="23"/>
      <c r="AK33" s="23"/>
    </row>
    <row r="34" spans="11:37">
      <c r="K34" s="9"/>
      <c r="L34" s="10"/>
      <c r="M34" s="10"/>
      <c r="N34" s="10"/>
      <c r="O34" s="10"/>
      <c r="P34" s="10"/>
      <c r="Q34" s="10"/>
      <c r="R34" s="10"/>
      <c r="S34" s="11"/>
      <c r="T34" s="14"/>
      <c r="U34" s="15"/>
      <c r="V34" s="15"/>
      <c r="W34" s="15"/>
      <c r="X34" s="15"/>
      <c r="Y34" s="15"/>
      <c r="Z34" s="15"/>
      <c r="AA34" s="15"/>
      <c r="AB34" s="20"/>
      <c r="AC34" s="23"/>
      <c r="AD34" s="23"/>
      <c r="AE34" s="23"/>
      <c r="AF34" s="23"/>
      <c r="AG34" s="23"/>
      <c r="AH34" s="23"/>
      <c r="AI34" s="23"/>
      <c r="AJ34" s="23"/>
      <c r="AK34" s="23"/>
    </row>
    <row r="35" spans="11:37">
      <c r="K35" s="9" t="s">
        <v>28</v>
      </c>
      <c r="L35" s="10"/>
      <c r="M35" s="10"/>
      <c r="N35" s="10"/>
      <c r="O35" s="10"/>
      <c r="P35" s="10"/>
      <c r="Q35" s="10"/>
      <c r="R35" s="10"/>
      <c r="S35" s="11"/>
      <c r="T35" s="14" t="s">
        <v>28</v>
      </c>
      <c r="U35" s="15"/>
      <c r="V35" s="15"/>
      <c r="W35" s="15"/>
      <c r="X35" s="15"/>
      <c r="Y35" s="15"/>
      <c r="Z35" s="15"/>
      <c r="AA35" s="15"/>
      <c r="AB35" s="20"/>
      <c r="AC35" s="23" t="s">
        <v>28</v>
      </c>
      <c r="AD35" s="23"/>
      <c r="AE35" s="23"/>
      <c r="AF35" s="23"/>
      <c r="AG35" s="23"/>
      <c r="AH35" s="23"/>
      <c r="AI35" s="23"/>
      <c r="AJ35" s="23"/>
      <c r="AK35" s="23"/>
    </row>
    <row r="36" spans="11:37">
      <c r="K36" s="9"/>
      <c r="L36" s="10"/>
      <c r="M36" s="10"/>
      <c r="N36" s="10"/>
      <c r="O36" s="10"/>
      <c r="P36" s="10"/>
      <c r="Q36" s="10"/>
      <c r="R36" s="10"/>
      <c r="S36" s="11"/>
      <c r="T36" s="14"/>
      <c r="U36" s="15"/>
      <c r="V36" s="15"/>
      <c r="W36" s="15"/>
      <c r="X36" s="15"/>
      <c r="Y36" s="15"/>
      <c r="Z36" s="15"/>
      <c r="AA36" s="15"/>
      <c r="AB36" s="20"/>
      <c r="AC36" s="23"/>
      <c r="AD36" s="23"/>
      <c r="AE36" s="23"/>
      <c r="AF36" s="23"/>
      <c r="AG36" s="23"/>
      <c r="AH36" s="23"/>
      <c r="AI36" s="23"/>
      <c r="AJ36" s="23"/>
      <c r="AK36" s="23"/>
    </row>
    <row r="37" spans="11:37">
      <c r="K37" s="9" t="s">
        <v>29</v>
      </c>
      <c r="L37" s="10"/>
      <c r="M37" s="10"/>
      <c r="N37" s="10"/>
      <c r="O37" s="10"/>
      <c r="P37" s="10"/>
      <c r="Q37" s="10"/>
      <c r="R37" s="10"/>
      <c r="S37" s="11"/>
      <c r="T37" s="14" t="s">
        <v>43</v>
      </c>
      <c r="U37" s="15"/>
      <c r="V37" s="15"/>
      <c r="W37" s="15"/>
      <c r="X37" s="15"/>
      <c r="Y37" s="15"/>
      <c r="Z37" s="15"/>
      <c r="AA37" s="15"/>
      <c r="AB37" s="20"/>
      <c r="AC37" s="23" t="s">
        <v>59</v>
      </c>
      <c r="AD37" s="23"/>
      <c r="AE37" s="23"/>
      <c r="AF37" s="23"/>
      <c r="AG37" s="23"/>
      <c r="AH37" s="23"/>
      <c r="AI37" s="23"/>
      <c r="AJ37" s="23"/>
      <c r="AK37" s="23"/>
    </row>
    <row r="38" spans="11:37">
      <c r="K38" s="9"/>
      <c r="L38" s="10"/>
      <c r="M38" s="10"/>
      <c r="N38" s="10"/>
      <c r="O38" s="10"/>
      <c r="P38" s="10"/>
      <c r="Q38" s="10"/>
      <c r="R38" s="10"/>
      <c r="S38" s="11"/>
      <c r="T38" s="14"/>
      <c r="U38" s="15"/>
      <c r="V38" s="15"/>
      <c r="W38" s="15"/>
      <c r="X38" s="15"/>
      <c r="Y38" s="15"/>
      <c r="Z38" s="15"/>
      <c r="AA38" s="15"/>
      <c r="AB38" s="20"/>
      <c r="AC38" s="23"/>
      <c r="AD38" s="23"/>
      <c r="AE38" s="23"/>
      <c r="AF38" s="23"/>
      <c r="AG38" s="23"/>
      <c r="AH38" s="23"/>
      <c r="AI38" s="23"/>
      <c r="AJ38" s="23"/>
      <c r="AK38" s="23"/>
    </row>
    <row r="39" spans="11:37">
      <c r="K39" s="9" t="s">
        <v>30</v>
      </c>
      <c r="L39" s="10"/>
      <c r="M39" s="10"/>
      <c r="N39" s="10"/>
      <c r="O39" s="10"/>
      <c r="P39" s="10"/>
      <c r="Q39" s="10"/>
      <c r="R39" s="10"/>
      <c r="S39" s="11"/>
      <c r="T39" s="14" t="s">
        <v>30</v>
      </c>
      <c r="U39" s="15"/>
      <c r="V39" s="15"/>
      <c r="W39" s="15"/>
      <c r="X39" s="15"/>
      <c r="Y39" s="15"/>
      <c r="Z39" s="15"/>
      <c r="AA39" s="15"/>
      <c r="AB39" s="20"/>
      <c r="AC39" s="23" t="s">
        <v>30</v>
      </c>
      <c r="AD39" s="23"/>
      <c r="AE39" s="23"/>
      <c r="AF39" s="23"/>
      <c r="AG39" s="23"/>
      <c r="AH39" s="23"/>
      <c r="AI39" s="23"/>
      <c r="AJ39" s="23"/>
      <c r="AK39" s="23"/>
    </row>
    <row r="40" spans="11:37">
      <c r="K40" s="9"/>
      <c r="L40" s="10"/>
      <c r="M40" s="10"/>
      <c r="N40" s="10"/>
      <c r="O40" s="10"/>
      <c r="P40" s="10"/>
      <c r="Q40" s="10"/>
      <c r="R40" s="10"/>
      <c r="S40" s="11"/>
      <c r="T40" s="14"/>
      <c r="U40" s="15"/>
      <c r="V40" s="15"/>
      <c r="W40" s="15"/>
      <c r="X40" s="15"/>
      <c r="Y40" s="15"/>
      <c r="Z40" s="15"/>
      <c r="AA40" s="15"/>
      <c r="AB40" s="20"/>
      <c r="AC40" s="23"/>
      <c r="AD40" s="23"/>
      <c r="AE40" s="23"/>
      <c r="AF40" s="23"/>
      <c r="AG40" s="23"/>
      <c r="AH40" s="23"/>
      <c r="AI40" s="23"/>
      <c r="AJ40" s="23"/>
      <c r="AK40" s="23"/>
    </row>
    <row r="41" spans="11:37">
      <c r="K41" s="9" t="s">
        <v>31</v>
      </c>
      <c r="L41" s="10"/>
      <c r="M41" s="10"/>
      <c r="N41" s="10"/>
      <c r="O41" s="10"/>
      <c r="P41" s="10"/>
      <c r="Q41" s="10"/>
      <c r="R41" s="10"/>
      <c r="S41" s="11"/>
      <c r="T41" s="14" t="s">
        <v>44</v>
      </c>
      <c r="U41" s="15"/>
      <c r="V41" s="15"/>
      <c r="W41" s="15"/>
      <c r="X41" s="15"/>
      <c r="Y41" s="15"/>
      <c r="Z41" s="15"/>
      <c r="AA41" s="15"/>
      <c r="AB41" s="20"/>
      <c r="AC41" s="23" t="s">
        <v>60</v>
      </c>
      <c r="AD41" s="23"/>
      <c r="AE41" s="23"/>
      <c r="AF41" s="23"/>
      <c r="AG41" s="23"/>
      <c r="AH41" s="23"/>
      <c r="AI41" s="23"/>
      <c r="AJ41" s="23"/>
      <c r="AK41" s="23"/>
    </row>
    <row r="42" spans="11:37">
      <c r="K42" s="9"/>
      <c r="L42" s="10"/>
      <c r="M42" s="10"/>
      <c r="N42" s="10"/>
      <c r="O42" s="10"/>
      <c r="P42" s="10"/>
      <c r="Q42" s="10"/>
      <c r="R42" s="10"/>
      <c r="S42" s="11"/>
      <c r="T42" s="14"/>
      <c r="U42" s="15"/>
      <c r="V42" s="15"/>
      <c r="W42" s="15">
        <f>-+T46:X46</f>
        <v>0</v>
      </c>
      <c r="X42" s="15"/>
      <c r="Y42" s="15"/>
      <c r="Z42" s="15"/>
      <c r="AA42" s="15"/>
      <c r="AB42" s="20"/>
      <c r="AC42" s="23"/>
      <c r="AD42" s="23"/>
      <c r="AE42" s="23"/>
      <c r="AF42" s="23"/>
      <c r="AG42" s="23"/>
      <c r="AH42" s="23"/>
      <c r="AI42" s="23"/>
      <c r="AJ42" s="23"/>
      <c r="AK42" s="23"/>
    </row>
    <row r="43" spans="11:37">
      <c r="K43" s="9"/>
      <c r="L43" s="10"/>
      <c r="M43" s="10"/>
      <c r="N43" s="10"/>
      <c r="O43" s="10"/>
      <c r="P43" s="10"/>
      <c r="Q43" s="10"/>
      <c r="R43" s="10"/>
      <c r="S43" s="11"/>
      <c r="T43" s="14"/>
      <c r="U43" s="15"/>
      <c r="V43" s="15"/>
      <c r="W43" s="15"/>
      <c r="X43" s="15"/>
      <c r="Y43" s="15"/>
      <c r="Z43" s="15"/>
      <c r="AA43" s="15"/>
      <c r="AB43" s="20"/>
      <c r="AC43" s="23"/>
      <c r="AD43" s="23"/>
      <c r="AE43" s="23"/>
      <c r="AF43" s="23"/>
      <c r="AG43" s="23"/>
      <c r="AH43" s="23"/>
      <c r="AI43" s="23"/>
      <c r="AJ43" s="23"/>
      <c r="AK43" s="23"/>
    </row>
    <row r="44" spans="11:37">
      <c r="K44" s="9" t="s">
        <v>32</v>
      </c>
      <c r="L44" s="10"/>
      <c r="M44" s="10"/>
      <c r="N44" s="10"/>
      <c r="O44" s="10"/>
      <c r="P44" s="10"/>
      <c r="Q44" s="10"/>
      <c r="R44" s="10"/>
      <c r="S44" s="11"/>
      <c r="T44" s="14" t="s">
        <v>32</v>
      </c>
      <c r="U44" s="15"/>
      <c r="V44" s="15"/>
      <c r="W44" s="15"/>
      <c r="X44" s="15"/>
      <c r="Y44" s="15"/>
      <c r="Z44" s="15"/>
      <c r="AA44" s="15"/>
      <c r="AB44" s="20"/>
      <c r="AC44" s="23" t="s">
        <v>32</v>
      </c>
      <c r="AD44" s="23"/>
      <c r="AE44" s="23"/>
      <c r="AF44" s="23"/>
      <c r="AG44" s="23"/>
      <c r="AH44" s="23"/>
      <c r="AI44" s="23"/>
      <c r="AJ44" s="23"/>
      <c r="AK44" s="23"/>
    </row>
    <row r="45" spans="11:37">
      <c r="K45" s="9"/>
      <c r="L45" s="10"/>
      <c r="M45" s="10"/>
      <c r="N45" s="10"/>
      <c r="O45" s="10"/>
      <c r="P45" s="10"/>
      <c r="Q45" s="10"/>
      <c r="R45" s="10"/>
      <c r="S45" s="11"/>
      <c r="T45" s="14"/>
      <c r="U45" s="15"/>
      <c r="V45" s="15"/>
      <c r="W45" s="15"/>
      <c r="X45" s="15"/>
      <c r="Y45" s="15"/>
      <c r="Z45" s="15"/>
      <c r="AA45" s="15"/>
      <c r="AB45" s="20"/>
      <c r="AC45" s="23"/>
      <c r="AD45" s="23"/>
      <c r="AE45" s="23"/>
      <c r="AF45" s="23"/>
      <c r="AG45" s="23"/>
      <c r="AH45" s="23"/>
      <c r="AI45" s="23"/>
      <c r="AJ45" s="23"/>
      <c r="AK45" s="23"/>
    </row>
    <row r="46" spans="11:37">
      <c r="K46" s="9" t="s">
        <v>33</v>
      </c>
      <c r="L46" s="10"/>
      <c r="M46" s="10"/>
      <c r="N46" s="10"/>
      <c r="O46" s="10"/>
      <c r="P46" s="10"/>
      <c r="Q46" s="10"/>
      <c r="R46" s="10"/>
      <c r="S46" s="11"/>
      <c r="T46" s="14" t="s">
        <v>45</v>
      </c>
      <c r="U46" s="15"/>
      <c r="V46" s="15"/>
      <c r="W46" s="15"/>
      <c r="X46" s="15"/>
      <c r="Y46" s="15"/>
      <c r="Z46" s="15"/>
      <c r="AA46" s="15"/>
      <c r="AB46" s="20"/>
      <c r="AC46" s="23" t="s">
        <v>61</v>
      </c>
      <c r="AD46" s="23"/>
      <c r="AE46" s="23"/>
      <c r="AF46" s="23"/>
      <c r="AG46" s="23"/>
      <c r="AH46" s="23"/>
      <c r="AI46" s="23"/>
      <c r="AJ46" s="23"/>
      <c r="AK46" s="23"/>
    </row>
    <row r="47" spans="11:37">
      <c r="K47" s="9"/>
      <c r="L47" s="10"/>
      <c r="M47" s="10"/>
      <c r="N47" s="10"/>
      <c r="O47" s="10"/>
      <c r="P47" s="10"/>
      <c r="Q47" s="10"/>
      <c r="R47" s="10"/>
      <c r="S47" s="11"/>
      <c r="T47" s="14"/>
      <c r="U47" s="15"/>
      <c r="V47" s="15"/>
      <c r="W47" s="15"/>
      <c r="X47" s="15"/>
      <c r="Y47" s="15"/>
      <c r="Z47" s="15"/>
      <c r="AA47" s="15"/>
      <c r="AB47" s="20"/>
      <c r="AC47" s="23"/>
      <c r="AD47" s="23"/>
      <c r="AE47" s="23"/>
      <c r="AF47" s="23"/>
      <c r="AG47" s="23"/>
      <c r="AH47" s="23"/>
      <c r="AI47" s="23"/>
      <c r="AJ47" s="23"/>
      <c r="AK47" s="23"/>
    </row>
    <row r="48" spans="11:37">
      <c r="K48" s="9"/>
      <c r="L48" s="10"/>
      <c r="M48" s="10"/>
      <c r="N48" s="10"/>
      <c r="O48" s="10"/>
      <c r="P48" s="10"/>
      <c r="Q48" s="10"/>
      <c r="R48" s="10"/>
      <c r="S48" s="11"/>
      <c r="T48" s="14"/>
      <c r="U48" s="15"/>
      <c r="V48" s="15"/>
      <c r="W48" s="15"/>
      <c r="X48" s="15"/>
      <c r="Y48" s="15"/>
      <c r="Z48" s="15"/>
      <c r="AA48" s="15"/>
      <c r="AB48" s="20"/>
      <c r="AC48" s="23"/>
      <c r="AD48" s="23"/>
      <c r="AE48" s="23"/>
      <c r="AF48" s="23"/>
      <c r="AG48" s="23"/>
      <c r="AH48" s="23"/>
      <c r="AI48" s="23"/>
      <c r="AJ48" s="23"/>
      <c r="AK48" s="23"/>
    </row>
    <row r="49" spans="4:37">
      <c r="K49" s="9" t="s">
        <v>34</v>
      </c>
      <c r="L49" s="10"/>
      <c r="M49" s="10"/>
      <c r="N49" s="10"/>
      <c r="O49" s="10"/>
      <c r="P49" s="10"/>
      <c r="Q49" s="10"/>
      <c r="R49" s="10"/>
      <c r="S49" s="11"/>
      <c r="T49" s="14" t="s">
        <v>34</v>
      </c>
      <c r="U49" s="15"/>
      <c r="V49" s="15"/>
      <c r="W49" s="15"/>
      <c r="X49" s="15"/>
      <c r="Y49" s="15"/>
      <c r="Z49" s="15"/>
      <c r="AA49" s="15"/>
      <c r="AB49" s="20"/>
      <c r="AC49" s="23" t="s">
        <v>34</v>
      </c>
      <c r="AD49" s="23"/>
      <c r="AE49" s="23"/>
      <c r="AF49" s="23"/>
      <c r="AG49" s="23"/>
      <c r="AH49" s="23"/>
      <c r="AI49" s="23"/>
      <c r="AJ49" s="23"/>
      <c r="AK49" s="23"/>
    </row>
    <row r="50" spans="4:37">
      <c r="K50" s="9"/>
      <c r="L50" s="10"/>
      <c r="M50" s="10"/>
      <c r="N50" s="10"/>
      <c r="O50" s="10"/>
      <c r="P50" s="10"/>
      <c r="Q50" s="10"/>
      <c r="R50" s="10"/>
      <c r="S50" s="11"/>
      <c r="T50" s="14"/>
      <c r="U50" s="15"/>
      <c r="V50" s="15"/>
      <c r="W50" s="15"/>
      <c r="X50" s="15"/>
      <c r="Y50" s="15"/>
      <c r="Z50" s="15"/>
      <c r="AA50" s="15"/>
      <c r="AB50" s="20"/>
      <c r="AC50" s="23"/>
      <c r="AD50" s="23"/>
      <c r="AE50" s="23"/>
      <c r="AF50" s="23"/>
      <c r="AG50" s="23"/>
      <c r="AH50" s="23"/>
      <c r="AI50" s="23"/>
      <c r="AJ50" s="23"/>
      <c r="AK50" s="23"/>
    </row>
    <row r="51" spans="4:37" ht="15.75" thickBot="1">
      <c r="K51" s="16">
        <v>1.8669E-8</v>
      </c>
      <c r="L51" s="12"/>
      <c r="M51" s="12"/>
      <c r="N51" s="12"/>
      <c r="O51" s="12"/>
      <c r="P51" s="12"/>
      <c r="Q51" s="12"/>
      <c r="R51" s="12"/>
      <c r="S51" s="13"/>
      <c r="T51" s="16">
        <v>8.1473999999999993E-6</v>
      </c>
      <c r="U51" s="21"/>
      <c r="V51" s="21"/>
      <c r="W51" s="21"/>
      <c r="X51" s="21"/>
      <c r="Y51" s="21"/>
      <c r="Z51" s="21"/>
      <c r="AA51" s="21"/>
      <c r="AB51" s="22"/>
      <c r="AC51" s="24">
        <v>9.9688000000000002E-6</v>
      </c>
      <c r="AD51" s="23"/>
      <c r="AE51" s="23"/>
      <c r="AF51" s="23"/>
      <c r="AG51" s="23"/>
      <c r="AH51" s="23"/>
      <c r="AI51" s="23"/>
      <c r="AJ51" s="23"/>
      <c r="AK51" s="23"/>
    </row>
    <row r="57" spans="4:37">
      <c r="D57" t="s">
        <v>12</v>
      </c>
      <c r="F57" s="5" t="s">
        <v>13</v>
      </c>
      <c r="G57" s="5" t="s">
        <v>14</v>
      </c>
      <c r="H57" s="5" t="s">
        <v>49</v>
      </c>
    </row>
    <row r="58" spans="4:37">
      <c r="D58" s="101">
        <v>0.42469135802469138</v>
      </c>
      <c r="E58" s="101"/>
    </row>
    <row r="59" spans="4:37">
      <c r="D59" s="102">
        <v>0.76666666666666672</v>
      </c>
      <c r="E59" s="102"/>
    </row>
    <row r="60" spans="4:37">
      <c r="D60" s="101">
        <v>0.61604938271604937</v>
      </c>
      <c r="E60" s="101"/>
    </row>
    <row r="61" spans="4:37">
      <c r="D61" s="101">
        <v>0.50493827160493832</v>
      </c>
      <c r="E61" s="101"/>
    </row>
    <row r="62" spans="4:37">
      <c r="D62" s="101">
        <v>0.87530864197530867</v>
      </c>
      <c r="E62" s="101"/>
    </row>
    <row r="63" spans="4:37">
      <c r="D63" s="101">
        <v>0.60123456790123453</v>
      </c>
      <c r="E63" s="101"/>
    </row>
  </sheetData>
  <mergeCells count="12">
    <mergeCell ref="D22:E22"/>
    <mergeCell ref="D23:E23"/>
    <mergeCell ref="D24:E24"/>
    <mergeCell ref="D25:E25"/>
    <mergeCell ref="D20:E20"/>
    <mergeCell ref="D21:E21"/>
    <mergeCell ref="D63:E63"/>
    <mergeCell ref="D58:E58"/>
    <mergeCell ref="D59:E59"/>
    <mergeCell ref="D60:E60"/>
    <mergeCell ref="D61:E61"/>
    <mergeCell ref="D62:E6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4:AL41"/>
  <sheetViews>
    <sheetView topLeftCell="A18" workbookViewId="0">
      <selection activeCell="AC41" activeCellId="2" sqref="I41 S41 AC41"/>
    </sheetView>
  </sheetViews>
  <sheetFormatPr defaultRowHeight="15"/>
  <cols>
    <col min="4" max="4" width="12.42578125" customWidth="1"/>
    <col min="5" max="5" width="11.28515625" customWidth="1"/>
    <col min="6" max="6" width="12.5703125" customWidth="1"/>
    <col min="7" max="7" width="9.85546875" customWidth="1"/>
  </cols>
  <sheetData>
    <row r="4" spans="2:38" ht="15.75" thickBot="1"/>
    <row r="5" spans="2:38">
      <c r="C5" s="101" t="s">
        <v>12</v>
      </c>
      <c r="D5" s="101"/>
      <c r="E5" s="5" t="s">
        <v>13</v>
      </c>
      <c r="F5" s="5" t="s">
        <v>14</v>
      </c>
      <c r="G5" s="5" t="s">
        <v>49</v>
      </c>
      <c r="I5" s="43" t="s">
        <v>35</v>
      </c>
      <c r="J5" s="44"/>
      <c r="K5" s="44"/>
      <c r="L5" s="44"/>
      <c r="M5" s="44"/>
      <c r="N5" s="44" t="s">
        <v>15</v>
      </c>
      <c r="O5" s="44"/>
      <c r="P5" s="44"/>
      <c r="Q5" s="44"/>
      <c r="R5" s="44"/>
      <c r="S5" s="34" t="s">
        <v>46</v>
      </c>
      <c r="T5" s="35"/>
      <c r="U5" s="35"/>
      <c r="V5" s="35"/>
      <c r="W5" s="35"/>
      <c r="X5" s="35" t="s">
        <v>116</v>
      </c>
      <c r="Y5" s="35"/>
      <c r="Z5" s="35"/>
      <c r="AA5" s="35"/>
      <c r="AB5" s="35"/>
      <c r="AC5" s="76" t="s">
        <v>62</v>
      </c>
      <c r="AD5" s="77"/>
      <c r="AE5" s="77"/>
      <c r="AF5" s="77"/>
      <c r="AG5" s="77"/>
      <c r="AH5" s="77" t="s">
        <v>81</v>
      </c>
      <c r="AI5" s="77"/>
      <c r="AJ5" s="77"/>
      <c r="AK5" s="77"/>
      <c r="AL5" s="78"/>
    </row>
    <row r="6" spans="2:38">
      <c r="C6" s="101">
        <v>0.42469135802469138</v>
      </c>
      <c r="D6" s="101"/>
      <c r="E6" s="5">
        <v>0.42470000000000002</v>
      </c>
      <c r="F6" s="5">
        <v>0.4254</v>
      </c>
      <c r="G6" s="85">
        <v>0.4249</v>
      </c>
      <c r="I6" s="49"/>
      <c r="J6" s="50"/>
      <c r="K6" s="50"/>
      <c r="L6" s="50"/>
      <c r="M6" s="50"/>
      <c r="N6" s="50" t="s">
        <v>103</v>
      </c>
      <c r="O6" s="50"/>
      <c r="P6" s="50"/>
      <c r="Q6" s="50"/>
      <c r="R6" s="50"/>
      <c r="S6" s="37"/>
      <c r="T6" s="38"/>
      <c r="U6" s="38"/>
      <c r="V6" s="38"/>
      <c r="W6" s="38"/>
      <c r="X6" s="38" t="s">
        <v>115</v>
      </c>
      <c r="Y6" s="38"/>
      <c r="Z6" s="38"/>
      <c r="AA6" s="38"/>
      <c r="AB6" s="38"/>
      <c r="AC6" s="79"/>
      <c r="AD6" s="80"/>
      <c r="AE6" s="80"/>
      <c r="AF6" s="80"/>
      <c r="AG6" s="80"/>
      <c r="AH6" s="80" t="s">
        <v>128</v>
      </c>
      <c r="AI6" s="80"/>
      <c r="AJ6" s="80"/>
      <c r="AK6" s="80"/>
      <c r="AL6" s="81"/>
    </row>
    <row r="7" spans="2:38">
      <c r="C7" s="102">
        <v>0.76666666666666672</v>
      </c>
      <c r="D7" s="102"/>
      <c r="E7" s="5">
        <v>0.76670000000000005</v>
      </c>
      <c r="F7" s="5">
        <v>0.76600000000000001</v>
      </c>
      <c r="G7">
        <v>0.76649999999999996</v>
      </c>
      <c r="I7" s="49" t="s">
        <v>17</v>
      </c>
      <c r="J7" s="50"/>
      <c r="K7" s="50"/>
      <c r="L7" s="50"/>
      <c r="M7" s="50"/>
      <c r="N7" s="50"/>
      <c r="O7" s="50"/>
      <c r="P7" s="50"/>
      <c r="Q7" s="50"/>
      <c r="R7" s="50"/>
      <c r="S7" s="37" t="s">
        <v>17</v>
      </c>
      <c r="T7" s="38"/>
      <c r="U7" s="38"/>
      <c r="V7" s="38"/>
      <c r="W7" s="38"/>
      <c r="X7" s="38"/>
      <c r="Y7" s="38"/>
      <c r="Z7" s="38"/>
      <c r="AA7" s="38"/>
      <c r="AB7" s="38"/>
      <c r="AC7" s="79" t="s">
        <v>17</v>
      </c>
      <c r="AD7" s="80"/>
      <c r="AE7" s="80"/>
      <c r="AF7" s="80"/>
      <c r="AG7" s="80"/>
      <c r="AH7" s="80"/>
      <c r="AI7" s="80"/>
      <c r="AJ7" s="80"/>
      <c r="AK7" s="80"/>
      <c r="AL7" s="81"/>
    </row>
    <row r="8" spans="2:38">
      <c r="C8" s="101">
        <v>0.61604938271604937</v>
      </c>
      <c r="D8" s="101"/>
      <c r="E8" s="5">
        <v>0.61599999999999999</v>
      </c>
      <c r="F8" s="5">
        <v>0.61599999999999999</v>
      </c>
      <c r="G8">
        <v>0.61599999999999999</v>
      </c>
      <c r="I8" s="49"/>
      <c r="J8" s="50"/>
      <c r="K8" s="50"/>
      <c r="L8" s="50"/>
      <c r="M8" s="50"/>
      <c r="N8" s="50"/>
      <c r="O8" s="50"/>
      <c r="P8" s="50"/>
      <c r="Q8" s="50"/>
      <c r="R8" s="50"/>
      <c r="S8" s="37"/>
      <c r="T8" s="38"/>
      <c r="U8" s="38"/>
      <c r="V8" s="38"/>
      <c r="W8" s="38"/>
      <c r="X8" s="38"/>
      <c r="Y8" s="38"/>
      <c r="Z8" s="38"/>
      <c r="AA8" s="38"/>
      <c r="AB8" s="38"/>
      <c r="AC8" s="79"/>
      <c r="AD8" s="80"/>
      <c r="AE8" s="80"/>
      <c r="AF8" s="80"/>
      <c r="AG8" s="80"/>
      <c r="AH8" s="80"/>
      <c r="AI8" s="80"/>
      <c r="AJ8" s="80"/>
      <c r="AK8" s="80"/>
      <c r="AL8" s="81"/>
    </row>
    <row r="9" spans="2:38">
      <c r="C9" s="101">
        <v>0.50493827160493832</v>
      </c>
      <c r="D9" s="101"/>
      <c r="E9" s="5">
        <v>0.50490000000000002</v>
      </c>
      <c r="F9" s="5">
        <v>0.50519999999999998</v>
      </c>
      <c r="G9">
        <v>0.504</v>
      </c>
      <c r="I9" s="49" t="s">
        <v>92</v>
      </c>
      <c r="J9" s="50"/>
      <c r="K9" s="50"/>
      <c r="L9" s="50"/>
      <c r="M9" s="50"/>
      <c r="N9" s="50"/>
      <c r="O9" s="50"/>
      <c r="P9" s="50"/>
      <c r="Q9" s="50"/>
      <c r="R9" s="50"/>
      <c r="S9" s="37" t="s">
        <v>104</v>
      </c>
      <c r="T9" s="38"/>
      <c r="U9" s="38"/>
      <c r="V9" s="38"/>
      <c r="W9" s="38"/>
      <c r="X9" s="38"/>
      <c r="Y9" s="38"/>
      <c r="Z9" s="38"/>
      <c r="AA9" s="38"/>
      <c r="AB9" s="38"/>
      <c r="AC9" s="79" t="s">
        <v>117</v>
      </c>
      <c r="AD9" s="80"/>
      <c r="AE9" s="80"/>
      <c r="AF9" s="80"/>
      <c r="AG9" s="80"/>
      <c r="AH9" s="80"/>
      <c r="AI9" s="80"/>
      <c r="AJ9" s="80"/>
      <c r="AK9" s="80"/>
      <c r="AL9" s="81"/>
    </row>
    <row r="10" spans="2:38">
      <c r="C10" s="101">
        <v>0.87530864197530867</v>
      </c>
      <c r="D10" s="101"/>
      <c r="E10" s="5">
        <v>0.87529999999999997</v>
      </c>
      <c r="F10" s="5">
        <v>0.87360000000000004</v>
      </c>
      <c r="G10">
        <v>0.87409999999999999</v>
      </c>
      <c r="I10" s="49" t="s">
        <v>93</v>
      </c>
      <c r="J10" s="50"/>
      <c r="K10" s="50"/>
      <c r="L10" s="50"/>
      <c r="M10" s="50"/>
      <c r="N10" s="50"/>
      <c r="O10" s="50"/>
      <c r="P10" s="50"/>
      <c r="Q10" s="50"/>
      <c r="R10" s="50"/>
      <c r="S10" s="37" t="s">
        <v>105</v>
      </c>
      <c r="T10" s="38"/>
      <c r="U10" s="38"/>
      <c r="V10" s="38"/>
      <c r="W10" s="38"/>
      <c r="X10" s="38"/>
      <c r="Y10" s="38"/>
      <c r="Z10" s="38"/>
      <c r="AA10" s="38"/>
      <c r="AB10" s="38"/>
      <c r="AC10" s="79" t="s">
        <v>118</v>
      </c>
      <c r="AD10" s="80"/>
      <c r="AE10" s="80"/>
      <c r="AF10" s="80"/>
      <c r="AG10" s="80"/>
      <c r="AH10" s="80"/>
      <c r="AI10" s="80"/>
      <c r="AJ10" s="80"/>
      <c r="AK10" s="80"/>
      <c r="AL10" s="81"/>
    </row>
    <row r="11" spans="2:38">
      <c r="C11" s="101">
        <v>0.60123456790123453</v>
      </c>
      <c r="D11" s="101"/>
      <c r="E11" s="5">
        <v>0.60119999999999996</v>
      </c>
      <c r="F11" s="5">
        <v>0.59989999999999999</v>
      </c>
      <c r="G11">
        <v>0.60309999999999997</v>
      </c>
      <c r="I11" s="49" t="s">
        <v>94</v>
      </c>
      <c r="J11" s="50"/>
      <c r="K11" s="50"/>
      <c r="L11" s="50"/>
      <c r="M11" s="50"/>
      <c r="N11" s="50"/>
      <c r="O11" s="50"/>
      <c r="P11" s="50"/>
      <c r="Q11" s="50"/>
      <c r="R11" s="50"/>
      <c r="S11" s="37" t="s">
        <v>106</v>
      </c>
      <c r="T11" s="38"/>
      <c r="U11" s="38"/>
      <c r="V11" s="38"/>
      <c r="W11" s="38"/>
      <c r="X11" s="38"/>
      <c r="Y11" s="38"/>
      <c r="Z11" s="38"/>
      <c r="AA11" s="38"/>
      <c r="AB11" s="38"/>
      <c r="AC11" s="79" t="s">
        <v>119</v>
      </c>
      <c r="AD11" s="80"/>
      <c r="AE11" s="80"/>
      <c r="AF11" s="80"/>
      <c r="AG11" s="80"/>
      <c r="AH11" s="80"/>
      <c r="AI11" s="80"/>
      <c r="AJ11" s="80"/>
      <c r="AK11" s="80"/>
      <c r="AL11" s="81"/>
    </row>
    <row r="12" spans="2:38">
      <c r="I12" s="49" t="s">
        <v>95</v>
      </c>
      <c r="J12" s="50"/>
      <c r="K12" s="50"/>
      <c r="L12" s="50"/>
      <c r="M12" s="50"/>
      <c r="N12" s="50"/>
      <c r="O12" s="50"/>
      <c r="P12" s="50"/>
      <c r="Q12" s="50"/>
      <c r="R12" s="50"/>
      <c r="S12" s="37" t="s">
        <v>107</v>
      </c>
      <c r="T12" s="38"/>
      <c r="U12" s="38"/>
      <c r="V12" s="38"/>
      <c r="W12" s="38"/>
      <c r="X12" s="38"/>
      <c r="Y12" s="38"/>
      <c r="Z12" s="38"/>
      <c r="AA12" s="38"/>
      <c r="AB12" s="38"/>
      <c r="AC12" s="79" t="s">
        <v>120</v>
      </c>
      <c r="AD12" s="80"/>
      <c r="AE12" s="80"/>
      <c r="AF12" s="80"/>
      <c r="AG12" s="80"/>
      <c r="AH12" s="80"/>
      <c r="AI12" s="80"/>
      <c r="AJ12" s="80"/>
      <c r="AK12" s="80"/>
      <c r="AL12" s="81"/>
    </row>
    <row r="13" spans="2:38">
      <c r="I13" s="49" t="s">
        <v>96</v>
      </c>
      <c r="J13" s="50"/>
      <c r="K13" s="50"/>
      <c r="L13" s="50"/>
      <c r="M13" s="50"/>
      <c r="N13" s="50"/>
      <c r="O13" s="50"/>
      <c r="P13" s="50"/>
      <c r="Q13" s="50"/>
      <c r="R13" s="50"/>
      <c r="S13" s="37" t="s">
        <v>108</v>
      </c>
      <c r="T13" s="38"/>
      <c r="U13" s="38"/>
      <c r="V13" s="38"/>
      <c r="W13" s="38"/>
      <c r="X13" s="38"/>
      <c r="Y13" s="38"/>
      <c r="Z13" s="38"/>
      <c r="AA13" s="38"/>
      <c r="AB13" s="38"/>
      <c r="AC13" s="79" t="s">
        <v>121</v>
      </c>
      <c r="AD13" s="80"/>
      <c r="AE13" s="80"/>
      <c r="AF13" s="80"/>
      <c r="AG13" s="80"/>
      <c r="AH13" s="80"/>
      <c r="AI13" s="80"/>
      <c r="AJ13" s="80"/>
      <c r="AK13" s="80"/>
      <c r="AL13" s="81"/>
    </row>
    <row r="14" spans="2:38">
      <c r="I14" s="49" t="s">
        <v>97</v>
      </c>
      <c r="J14" s="50"/>
      <c r="K14" s="50"/>
      <c r="L14" s="50"/>
      <c r="M14" s="50"/>
      <c r="N14" s="50"/>
      <c r="O14" s="50"/>
      <c r="P14" s="50"/>
      <c r="Q14" s="50"/>
      <c r="R14" s="50"/>
      <c r="S14" s="37" t="s">
        <v>109</v>
      </c>
      <c r="T14" s="38"/>
      <c r="U14" s="38"/>
      <c r="V14" s="38"/>
      <c r="W14" s="38"/>
      <c r="X14" s="38"/>
      <c r="Y14" s="38"/>
      <c r="Z14" s="38"/>
      <c r="AA14" s="38"/>
      <c r="AB14" s="38"/>
      <c r="AC14" s="79" t="s">
        <v>122</v>
      </c>
      <c r="AD14" s="80"/>
      <c r="AE14" s="80"/>
      <c r="AF14" s="80"/>
      <c r="AG14" s="80"/>
      <c r="AH14" s="80"/>
      <c r="AI14" s="80"/>
      <c r="AJ14" s="80"/>
      <c r="AK14" s="80"/>
      <c r="AL14" s="81"/>
    </row>
    <row r="15" spans="2:38">
      <c r="I15" s="49" t="s">
        <v>98</v>
      </c>
      <c r="J15" s="50"/>
      <c r="K15" s="50"/>
      <c r="L15" s="50"/>
      <c r="M15" s="50"/>
      <c r="N15" s="50"/>
      <c r="O15" s="50"/>
      <c r="P15" s="50"/>
      <c r="Q15" s="50"/>
      <c r="R15" s="50"/>
      <c r="S15" s="37" t="s">
        <v>110</v>
      </c>
      <c r="T15" s="38"/>
      <c r="U15" s="38"/>
      <c r="V15" s="38"/>
      <c r="W15" s="38"/>
      <c r="X15" s="38"/>
      <c r="Y15" s="38"/>
      <c r="Z15" s="38"/>
      <c r="AA15" s="38"/>
      <c r="AB15" s="38"/>
      <c r="AC15" s="79" t="s">
        <v>123</v>
      </c>
      <c r="AD15" s="80"/>
      <c r="AE15" s="80"/>
      <c r="AF15" s="80"/>
      <c r="AG15" s="80"/>
      <c r="AH15" s="80"/>
      <c r="AI15" s="80"/>
      <c r="AJ15" s="80"/>
      <c r="AK15" s="80"/>
      <c r="AL15" s="81"/>
    </row>
    <row r="16" spans="2:38">
      <c r="B16" s="85"/>
      <c r="C16" s="86"/>
      <c r="D16" s="86"/>
      <c r="E16" s="86"/>
      <c r="F16" s="86"/>
      <c r="G16" s="86"/>
      <c r="I16" s="49"/>
      <c r="J16" s="50"/>
      <c r="K16" s="50"/>
      <c r="L16" s="50"/>
      <c r="M16" s="50"/>
      <c r="N16" s="50"/>
      <c r="O16" s="50"/>
      <c r="P16" s="50"/>
      <c r="Q16" s="50"/>
      <c r="R16" s="50"/>
      <c r="S16" s="37"/>
      <c r="T16" s="38"/>
      <c r="U16" s="38"/>
      <c r="V16" s="38"/>
      <c r="W16" s="38"/>
      <c r="X16" s="38"/>
      <c r="Y16" s="38"/>
      <c r="Z16" s="38"/>
      <c r="AA16" s="38"/>
      <c r="AB16" s="38"/>
      <c r="AC16" s="79"/>
      <c r="AD16" s="80"/>
      <c r="AE16" s="80"/>
      <c r="AF16" s="80"/>
      <c r="AG16" s="80"/>
      <c r="AH16" s="80"/>
      <c r="AI16" s="80"/>
      <c r="AJ16" s="80"/>
      <c r="AK16" s="80"/>
      <c r="AL16" s="81"/>
    </row>
    <row r="17" spans="2:38">
      <c r="B17" s="87"/>
      <c r="C17" s="86"/>
      <c r="D17" s="86"/>
      <c r="E17" s="86"/>
      <c r="F17" s="86"/>
      <c r="G17" s="86"/>
      <c r="I17" s="49"/>
      <c r="J17" s="50"/>
      <c r="K17" s="50"/>
      <c r="L17" s="50"/>
      <c r="M17" s="50"/>
      <c r="N17" s="50"/>
      <c r="O17" s="50"/>
      <c r="P17" s="50"/>
      <c r="Q17" s="50"/>
      <c r="R17" s="50"/>
      <c r="S17" s="37"/>
      <c r="T17" s="38"/>
      <c r="U17" s="38"/>
      <c r="V17" s="38"/>
      <c r="W17" s="38"/>
      <c r="X17" s="38"/>
      <c r="Y17" s="38"/>
      <c r="Z17" s="38"/>
      <c r="AA17" s="38"/>
      <c r="AB17" s="38"/>
      <c r="AC17" s="79"/>
      <c r="AD17" s="80"/>
      <c r="AE17" s="80"/>
      <c r="AF17" s="80"/>
      <c r="AG17" s="80"/>
      <c r="AH17" s="80"/>
      <c r="AI17" s="80"/>
      <c r="AJ17" s="80"/>
      <c r="AK17" s="80"/>
      <c r="AL17" s="81"/>
    </row>
    <row r="18" spans="2:38">
      <c r="B18" s="87"/>
      <c r="C18" s="86"/>
      <c r="D18" s="86"/>
      <c r="E18" s="86"/>
      <c r="F18" s="86"/>
      <c r="G18" s="86"/>
      <c r="I18" s="49" t="s">
        <v>23</v>
      </c>
      <c r="J18" s="50"/>
      <c r="K18" s="50"/>
      <c r="L18" s="50"/>
      <c r="M18" s="50"/>
      <c r="N18" s="50"/>
      <c r="O18" s="50"/>
      <c r="P18" s="50"/>
      <c r="Q18" s="50"/>
      <c r="R18" s="50"/>
      <c r="S18" s="37" t="s">
        <v>23</v>
      </c>
      <c r="T18" s="38"/>
      <c r="U18" s="38"/>
      <c r="V18" s="38"/>
      <c r="W18" s="38"/>
      <c r="X18" s="38"/>
      <c r="Y18" s="38"/>
      <c r="Z18" s="38"/>
      <c r="AA18" s="38"/>
      <c r="AB18" s="38"/>
      <c r="AC18" s="79" t="s">
        <v>23</v>
      </c>
      <c r="AD18" s="80"/>
      <c r="AE18" s="80"/>
      <c r="AF18" s="80"/>
      <c r="AG18" s="80"/>
      <c r="AH18" s="80"/>
      <c r="AI18" s="80"/>
      <c r="AJ18" s="80"/>
      <c r="AK18" s="80"/>
      <c r="AL18" s="81"/>
    </row>
    <row r="19" spans="2:38">
      <c r="B19" s="87"/>
      <c r="C19" s="86"/>
      <c r="D19" s="86"/>
      <c r="E19" s="86"/>
      <c r="F19" s="86"/>
      <c r="G19" s="86"/>
      <c r="I19" s="49"/>
      <c r="J19" s="50"/>
      <c r="K19" s="50"/>
      <c r="L19" s="50"/>
      <c r="M19" s="50"/>
      <c r="N19" s="50"/>
      <c r="O19" s="50"/>
      <c r="P19" s="50"/>
      <c r="Q19" s="50"/>
      <c r="R19" s="50"/>
      <c r="S19" s="37"/>
      <c r="T19" s="38"/>
      <c r="U19" s="38"/>
      <c r="V19" s="38"/>
      <c r="W19" s="38"/>
      <c r="X19" s="38"/>
      <c r="Y19" s="38"/>
      <c r="Z19" s="38"/>
      <c r="AA19" s="38"/>
      <c r="AB19" s="38"/>
      <c r="AC19" s="79"/>
      <c r="AD19" s="80"/>
      <c r="AE19" s="80"/>
      <c r="AF19" s="80"/>
      <c r="AG19" s="80"/>
      <c r="AH19" s="80"/>
      <c r="AI19" s="80"/>
      <c r="AJ19" s="80"/>
      <c r="AK19" s="80"/>
      <c r="AL19" s="81"/>
    </row>
    <row r="20" spans="2:38">
      <c r="B20" s="87"/>
      <c r="C20" s="86"/>
      <c r="D20" s="86"/>
      <c r="E20" s="86"/>
      <c r="F20" s="86"/>
      <c r="G20" s="86"/>
      <c r="I20" s="49" t="s">
        <v>99</v>
      </c>
      <c r="J20" s="50"/>
      <c r="K20" s="50"/>
      <c r="L20" s="50"/>
      <c r="M20" s="50"/>
      <c r="N20" s="50"/>
      <c r="O20" s="50"/>
      <c r="P20" s="50"/>
      <c r="Q20" s="50"/>
      <c r="R20" s="50"/>
      <c r="S20" s="37" t="s">
        <v>111</v>
      </c>
      <c r="T20" s="38"/>
      <c r="U20" s="38"/>
      <c r="V20" s="38"/>
      <c r="W20" s="38"/>
      <c r="X20" s="38"/>
      <c r="Y20" s="38"/>
      <c r="Z20" s="38"/>
      <c r="AA20" s="38"/>
      <c r="AB20" s="38"/>
      <c r="AC20" s="79" t="s">
        <v>124</v>
      </c>
      <c r="AD20" s="80"/>
      <c r="AE20" s="80"/>
      <c r="AF20" s="80"/>
      <c r="AG20" s="80"/>
      <c r="AH20" s="80"/>
      <c r="AI20" s="80"/>
      <c r="AJ20" s="80"/>
      <c r="AK20" s="80"/>
      <c r="AL20" s="81"/>
    </row>
    <row r="21" spans="2:38">
      <c r="I21" s="49"/>
      <c r="J21" s="50"/>
      <c r="K21" s="50"/>
      <c r="L21" s="50"/>
      <c r="M21" s="50"/>
      <c r="N21" s="50"/>
      <c r="O21" s="50"/>
      <c r="P21" s="50"/>
      <c r="Q21" s="50"/>
      <c r="R21" s="50"/>
      <c r="S21" s="37"/>
      <c r="T21" s="38"/>
      <c r="U21" s="38"/>
      <c r="V21" s="38"/>
      <c r="W21" s="38"/>
      <c r="X21" s="38"/>
      <c r="Y21" s="38"/>
      <c r="Z21" s="38"/>
      <c r="AA21" s="38"/>
      <c r="AB21" s="38"/>
      <c r="AC21" s="79"/>
      <c r="AD21" s="80"/>
      <c r="AE21" s="80"/>
      <c r="AF21" s="80"/>
      <c r="AG21" s="80"/>
      <c r="AH21" s="80"/>
      <c r="AI21" s="80"/>
      <c r="AJ21" s="80"/>
      <c r="AK21" s="80"/>
      <c r="AL21" s="81"/>
    </row>
    <row r="22" spans="2:38"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37"/>
      <c r="T22" s="38"/>
      <c r="U22" s="38"/>
      <c r="V22" s="38"/>
      <c r="W22" s="38"/>
      <c r="X22" s="38"/>
      <c r="Y22" s="38"/>
      <c r="Z22" s="38"/>
      <c r="AA22" s="38"/>
      <c r="AB22" s="38"/>
      <c r="AC22" s="79"/>
      <c r="AD22" s="80"/>
      <c r="AE22" s="80"/>
      <c r="AF22" s="80"/>
      <c r="AG22" s="80"/>
      <c r="AH22" s="80"/>
      <c r="AI22" s="80"/>
      <c r="AJ22" s="80"/>
      <c r="AK22" s="80"/>
      <c r="AL22" s="81"/>
    </row>
    <row r="23" spans="2:38">
      <c r="I23" s="49" t="s">
        <v>25</v>
      </c>
      <c r="J23" s="50"/>
      <c r="K23" s="50"/>
      <c r="L23" s="50"/>
      <c r="M23" s="50"/>
      <c r="N23" s="50"/>
      <c r="O23" s="50"/>
      <c r="P23" s="50"/>
      <c r="Q23" s="50"/>
      <c r="R23" s="50"/>
      <c r="S23" s="37" t="s">
        <v>25</v>
      </c>
      <c r="T23" s="38"/>
      <c r="U23" s="38"/>
      <c r="V23" s="38"/>
      <c r="W23" s="38"/>
      <c r="X23" s="38"/>
      <c r="Y23" s="38"/>
      <c r="Z23" s="38"/>
      <c r="AA23" s="38"/>
      <c r="AB23" s="38"/>
      <c r="AC23" s="79" t="s">
        <v>25</v>
      </c>
      <c r="AD23" s="80"/>
      <c r="AE23" s="80"/>
      <c r="AF23" s="80"/>
      <c r="AG23" s="80"/>
      <c r="AH23" s="80"/>
      <c r="AI23" s="80"/>
      <c r="AJ23" s="80"/>
      <c r="AK23" s="80"/>
      <c r="AL23" s="81"/>
    </row>
    <row r="24" spans="2:38">
      <c r="I24" s="49"/>
      <c r="J24" s="50"/>
      <c r="K24" s="50"/>
      <c r="L24" s="50"/>
      <c r="M24" s="50"/>
      <c r="N24" s="50"/>
      <c r="O24" s="50"/>
      <c r="P24" s="50"/>
      <c r="Q24" s="50"/>
      <c r="R24" s="50"/>
      <c r="S24" s="37"/>
      <c r="T24" s="38"/>
      <c r="U24" s="38"/>
      <c r="V24" s="38"/>
      <c r="W24" s="38"/>
      <c r="X24" s="38"/>
      <c r="Y24" s="38"/>
      <c r="Z24" s="38"/>
      <c r="AA24" s="38"/>
      <c r="AB24" s="38"/>
      <c r="AC24" s="79"/>
      <c r="AD24" s="80"/>
      <c r="AE24" s="80"/>
      <c r="AF24" s="80"/>
      <c r="AG24" s="80"/>
      <c r="AH24" s="80"/>
      <c r="AI24" s="80"/>
      <c r="AJ24" s="80"/>
      <c r="AK24" s="80"/>
      <c r="AL24" s="81"/>
    </row>
    <row r="25" spans="2:38">
      <c r="I25" s="49" t="s">
        <v>67</v>
      </c>
      <c r="J25" s="50"/>
      <c r="K25" s="50"/>
      <c r="L25" s="50"/>
      <c r="M25" s="50"/>
      <c r="N25" s="50"/>
      <c r="O25" s="50"/>
      <c r="P25" s="50"/>
      <c r="Q25" s="50"/>
      <c r="R25" s="50"/>
      <c r="S25" s="37" t="s">
        <v>67</v>
      </c>
      <c r="T25" s="38"/>
      <c r="U25" s="38"/>
      <c r="V25" s="38"/>
      <c r="W25" s="38"/>
      <c r="X25" s="38"/>
      <c r="Y25" s="38"/>
      <c r="Z25" s="38"/>
      <c r="AA25" s="38"/>
      <c r="AB25" s="38"/>
      <c r="AC25" s="79" t="s">
        <v>67</v>
      </c>
      <c r="AD25" s="80"/>
      <c r="AE25" s="80"/>
      <c r="AF25" s="80"/>
      <c r="AG25" s="80"/>
      <c r="AH25" s="80"/>
      <c r="AI25" s="80"/>
      <c r="AJ25" s="80"/>
      <c r="AK25" s="80"/>
      <c r="AL25" s="81"/>
    </row>
    <row r="26" spans="2:38"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37"/>
      <c r="T26" s="38"/>
      <c r="U26" s="38"/>
      <c r="V26" s="38"/>
      <c r="W26" s="38"/>
      <c r="X26" s="38"/>
      <c r="Y26" s="38"/>
      <c r="Z26" s="38"/>
      <c r="AA26" s="38"/>
      <c r="AB26" s="38"/>
      <c r="AC26" s="79"/>
      <c r="AD26" s="80"/>
      <c r="AE26" s="80"/>
      <c r="AF26" s="80"/>
      <c r="AG26" s="80"/>
      <c r="AH26" s="80"/>
      <c r="AI26" s="80"/>
      <c r="AJ26" s="80"/>
      <c r="AK26" s="80"/>
      <c r="AL26" s="81"/>
    </row>
    <row r="27" spans="2:38">
      <c r="I27" s="49" t="s">
        <v>100</v>
      </c>
      <c r="J27" s="50"/>
      <c r="K27" s="50"/>
      <c r="L27" s="50"/>
      <c r="M27" s="50"/>
      <c r="N27" s="50"/>
      <c r="O27" s="50"/>
      <c r="P27" s="50"/>
      <c r="Q27" s="50"/>
      <c r="R27" s="50"/>
      <c r="S27" s="37" t="s">
        <v>112</v>
      </c>
      <c r="T27" s="38"/>
      <c r="U27" s="38"/>
      <c r="V27" s="38"/>
      <c r="W27" s="38"/>
      <c r="X27" s="38"/>
      <c r="Y27" s="38"/>
      <c r="Z27" s="38"/>
      <c r="AA27" s="38"/>
      <c r="AB27" s="38"/>
      <c r="AC27" s="79" t="s">
        <v>125</v>
      </c>
      <c r="AD27" s="80"/>
      <c r="AE27" s="80"/>
      <c r="AF27" s="80"/>
      <c r="AG27" s="80"/>
      <c r="AH27" s="80"/>
      <c r="AI27" s="80"/>
      <c r="AJ27" s="80"/>
      <c r="AK27" s="80"/>
      <c r="AL27" s="81"/>
    </row>
    <row r="28" spans="2:38">
      <c r="I28" s="49"/>
      <c r="J28" s="50"/>
      <c r="K28" s="50"/>
      <c r="L28" s="50"/>
      <c r="M28" s="50"/>
      <c r="N28" s="50"/>
      <c r="O28" s="50"/>
      <c r="P28" s="50"/>
      <c r="Q28" s="50"/>
      <c r="R28" s="50"/>
      <c r="S28" s="37"/>
      <c r="T28" s="38"/>
      <c r="U28" s="38"/>
      <c r="V28" s="38"/>
      <c r="W28" s="38"/>
      <c r="X28" s="38"/>
      <c r="Y28" s="38"/>
      <c r="Z28" s="38"/>
      <c r="AA28" s="38"/>
      <c r="AB28" s="38"/>
      <c r="AC28" s="79"/>
      <c r="AD28" s="80"/>
      <c r="AE28" s="80"/>
      <c r="AF28" s="80"/>
      <c r="AG28" s="80"/>
      <c r="AH28" s="80"/>
      <c r="AI28" s="80"/>
      <c r="AJ28" s="80"/>
      <c r="AK28" s="80"/>
      <c r="AL28" s="81"/>
    </row>
    <row r="29" spans="2:38">
      <c r="I29" s="49" t="s">
        <v>69</v>
      </c>
      <c r="J29" s="50"/>
      <c r="K29" s="50"/>
      <c r="L29" s="50"/>
      <c r="M29" s="50"/>
      <c r="N29" s="50"/>
      <c r="O29" s="50"/>
      <c r="P29" s="50"/>
      <c r="Q29" s="50"/>
      <c r="R29" s="50"/>
      <c r="S29" s="37" t="s">
        <v>69</v>
      </c>
      <c r="T29" s="38"/>
      <c r="U29" s="38"/>
      <c r="V29" s="38"/>
      <c r="W29" s="38"/>
      <c r="X29" s="38"/>
      <c r="Y29" s="38"/>
      <c r="Z29" s="38"/>
      <c r="AA29" s="38"/>
      <c r="AB29" s="38"/>
      <c r="AC29" s="79" t="s">
        <v>69</v>
      </c>
      <c r="AD29" s="80"/>
      <c r="AE29" s="80"/>
      <c r="AF29" s="80"/>
      <c r="AG29" s="80"/>
      <c r="AH29" s="80"/>
      <c r="AI29" s="80"/>
      <c r="AJ29" s="80"/>
      <c r="AK29" s="80"/>
      <c r="AL29" s="81"/>
    </row>
    <row r="30" spans="2:38">
      <c r="I30" s="49"/>
      <c r="J30" s="50"/>
      <c r="K30" s="50"/>
      <c r="L30" s="50"/>
      <c r="M30" s="50"/>
      <c r="N30" s="50"/>
      <c r="O30" s="50"/>
      <c r="P30" s="50"/>
      <c r="Q30" s="50"/>
      <c r="R30" s="50"/>
      <c r="S30" s="37"/>
      <c r="T30" s="38"/>
      <c r="U30" s="38"/>
      <c r="V30" s="38"/>
      <c r="W30" s="38"/>
      <c r="X30" s="38"/>
      <c r="Y30" s="38"/>
      <c r="Z30" s="38"/>
      <c r="AA30" s="38"/>
      <c r="AB30" s="38"/>
      <c r="AC30" s="79"/>
      <c r="AD30" s="80"/>
      <c r="AE30" s="80"/>
      <c r="AF30" s="80"/>
      <c r="AG30" s="80"/>
      <c r="AH30" s="80"/>
      <c r="AI30" s="80"/>
      <c r="AJ30" s="80"/>
      <c r="AK30" s="80"/>
      <c r="AL30" s="81"/>
    </row>
    <row r="31" spans="2:38">
      <c r="I31" s="49" t="s">
        <v>101</v>
      </c>
      <c r="J31" s="50"/>
      <c r="K31" s="50"/>
      <c r="L31" s="50"/>
      <c r="M31" s="50"/>
      <c r="N31" s="50"/>
      <c r="O31" s="50"/>
      <c r="P31" s="50"/>
      <c r="Q31" s="50"/>
      <c r="R31" s="50"/>
      <c r="S31" s="37" t="s">
        <v>113</v>
      </c>
      <c r="T31" s="38"/>
      <c r="U31" s="38"/>
      <c r="V31" s="38"/>
      <c r="W31" s="38"/>
      <c r="X31" s="38"/>
      <c r="Y31" s="38"/>
      <c r="Z31" s="38"/>
      <c r="AA31" s="38"/>
      <c r="AB31" s="38"/>
      <c r="AC31" s="79" t="s">
        <v>126</v>
      </c>
      <c r="AD31" s="80"/>
      <c r="AE31" s="80"/>
      <c r="AF31" s="80"/>
      <c r="AG31" s="80"/>
      <c r="AH31" s="80"/>
      <c r="AI31" s="80"/>
      <c r="AJ31" s="80"/>
      <c r="AK31" s="80"/>
      <c r="AL31" s="81"/>
    </row>
    <row r="32" spans="2:38">
      <c r="I32" s="49"/>
      <c r="J32" s="50"/>
      <c r="K32" s="50"/>
      <c r="L32" s="50"/>
      <c r="M32" s="50"/>
      <c r="N32" s="50"/>
      <c r="O32" s="50"/>
      <c r="P32" s="50"/>
      <c r="Q32" s="50"/>
      <c r="R32" s="50"/>
      <c r="S32" s="37"/>
      <c r="T32" s="38"/>
      <c r="U32" s="38"/>
      <c r="V32" s="38"/>
      <c r="W32" s="38"/>
      <c r="X32" s="38"/>
      <c r="Y32" s="38"/>
      <c r="Z32" s="38"/>
      <c r="AA32" s="38"/>
      <c r="AB32" s="38"/>
      <c r="AC32" s="79"/>
      <c r="AD32" s="80"/>
      <c r="AE32" s="80"/>
      <c r="AF32" s="80"/>
      <c r="AG32" s="80"/>
      <c r="AH32" s="80"/>
      <c r="AI32" s="80"/>
      <c r="AJ32" s="80"/>
      <c r="AK32" s="80"/>
      <c r="AL32" s="81"/>
    </row>
    <row r="33" spans="9:38">
      <c r="I33" s="49"/>
      <c r="J33" s="50"/>
      <c r="K33" s="50"/>
      <c r="L33" s="50"/>
      <c r="M33" s="50"/>
      <c r="N33" s="50"/>
      <c r="O33" s="50"/>
      <c r="P33" s="50"/>
      <c r="Q33" s="50"/>
      <c r="R33" s="50"/>
      <c r="S33" s="37"/>
      <c r="T33" s="38"/>
      <c r="U33" s="38"/>
      <c r="V33" s="38"/>
      <c r="W33" s="38"/>
      <c r="X33" s="38"/>
      <c r="Y33" s="38"/>
      <c r="Z33" s="38"/>
      <c r="AA33" s="38"/>
      <c r="AB33" s="38"/>
      <c r="AC33" s="79"/>
      <c r="AD33" s="80"/>
      <c r="AE33" s="80"/>
      <c r="AF33" s="80"/>
      <c r="AG33" s="80"/>
      <c r="AH33" s="80"/>
      <c r="AI33" s="80"/>
      <c r="AJ33" s="80"/>
      <c r="AK33" s="80"/>
      <c r="AL33" s="81"/>
    </row>
    <row r="34" spans="9:38">
      <c r="I34" s="49" t="s">
        <v>32</v>
      </c>
      <c r="J34" s="50"/>
      <c r="K34" s="50"/>
      <c r="L34" s="50"/>
      <c r="M34" s="50"/>
      <c r="N34" s="50"/>
      <c r="O34" s="50"/>
      <c r="P34" s="50"/>
      <c r="Q34" s="50"/>
      <c r="R34" s="50"/>
      <c r="S34" s="37" t="s">
        <v>32</v>
      </c>
      <c r="T34" s="38"/>
      <c r="U34" s="38"/>
      <c r="V34" s="38"/>
      <c r="W34" s="38"/>
      <c r="X34" s="38"/>
      <c r="Y34" s="38"/>
      <c r="Z34" s="38"/>
      <c r="AA34" s="38"/>
      <c r="AB34" s="38"/>
      <c r="AC34" s="79" t="s">
        <v>32</v>
      </c>
      <c r="AD34" s="80"/>
      <c r="AE34" s="80"/>
      <c r="AF34" s="80"/>
      <c r="AG34" s="80"/>
      <c r="AH34" s="80"/>
      <c r="AI34" s="80"/>
      <c r="AJ34" s="80"/>
      <c r="AK34" s="80"/>
      <c r="AL34" s="81"/>
    </row>
    <row r="35" spans="9:38"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37"/>
      <c r="T35" s="38"/>
      <c r="U35" s="38"/>
      <c r="V35" s="38"/>
      <c r="W35" s="38"/>
      <c r="X35" s="38"/>
      <c r="Y35" s="38"/>
      <c r="Z35" s="38"/>
      <c r="AA35" s="38"/>
      <c r="AB35" s="38"/>
      <c r="AC35" s="79"/>
      <c r="AD35" s="80"/>
      <c r="AE35" s="80"/>
      <c r="AF35" s="80"/>
      <c r="AG35" s="80"/>
      <c r="AH35" s="80"/>
      <c r="AI35" s="80"/>
      <c r="AJ35" s="80"/>
      <c r="AK35" s="80"/>
      <c r="AL35" s="81"/>
    </row>
    <row r="36" spans="9:38">
      <c r="I36" s="49" t="s">
        <v>102</v>
      </c>
      <c r="J36" s="50"/>
      <c r="K36" s="50"/>
      <c r="L36" s="50"/>
      <c r="M36" s="50"/>
      <c r="N36" s="50"/>
      <c r="O36" s="50"/>
      <c r="P36" s="50"/>
      <c r="Q36" s="50"/>
      <c r="R36" s="50"/>
      <c r="S36" s="37" t="s">
        <v>114</v>
      </c>
      <c r="T36" s="38"/>
      <c r="U36" s="38"/>
      <c r="V36" s="38"/>
      <c r="W36" s="38"/>
      <c r="X36" s="38"/>
      <c r="Y36" s="38"/>
      <c r="Z36" s="38"/>
      <c r="AA36" s="38"/>
      <c r="AB36" s="38"/>
      <c r="AC36" s="79" t="s">
        <v>127</v>
      </c>
      <c r="AD36" s="80"/>
      <c r="AE36" s="80"/>
      <c r="AF36" s="80"/>
      <c r="AG36" s="80"/>
      <c r="AH36" s="80"/>
      <c r="AI36" s="80"/>
      <c r="AJ36" s="80"/>
      <c r="AK36" s="80"/>
      <c r="AL36" s="81"/>
    </row>
    <row r="37" spans="9:38">
      <c r="I37" s="49"/>
      <c r="J37" s="50"/>
      <c r="K37" s="50"/>
      <c r="L37" s="50"/>
      <c r="M37" s="50"/>
      <c r="N37" s="50"/>
      <c r="O37" s="50"/>
      <c r="P37" s="50"/>
      <c r="Q37" s="50"/>
      <c r="R37" s="50"/>
      <c r="S37" s="37"/>
      <c r="T37" s="38"/>
      <c r="U37" s="38"/>
      <c r="V37" s="38"/>
      <c r="W37" s="38"/>
      <c r="X37" s="38"/>
      <c r="Y37" s="38"/>
      <c r="Z37" s="38"/>
      <c r="AA37" s="38"/>
      <c r="AB37" s="38"/>
      <c r="AC37" s="79"/>
      <c r="AD37" s="80"/>
      <c r="AE37" s="80"/>
      <c r="AF37" s="80"/>
      <c r="AG37" s="80"/>
      <c r="AH37" s="80"/>
      <c r="AI37" s="80"/>
      <c r="AJ37" s="80"/>
      <c r="AK37" s="80"/>
      <c r="AL37" s="81"/>
    </row>
    <row r="38" spans="9:38">
      <c r="I38" s="49"/>
      <c r="J38" s="50"/>
      <c r="K38" s="50"/>
      <c r="L38" s="50"/>
      <c r="M38" s="50"/>
      <c r="N38" s="50"/>
      <c r="O38" s="50"/>
      <c r="P38" s="50"/>
      <c r="Q38" s="50"/>
      <c r="R38" s="50"/>
      <c r="S38" s="37"/>
      <c r="T38" s="38"/>
      <c r="U38" s="38"/>
      <c r="V38" s="38"/>
      <c r="W38" s="38"/>
      <c r="X38" s="38"/>
      <c r="Y38" s="38"/>
      <c r="Z38" s="38"/>
      <c r="AA38" s="38"/>
      <c r="AB38" s="38"/>
      <c r="AC38" s="79"/>
      <c r="AD38" s="80"/>
      <c r="AE38" s="80"/>
      <c r="AF38" s="80"/>
      <c r="AG38" s="80"/>
      <c r="AH38" s="80"/>
      <c r="AI38" s="80"/>
      <c r="AJ38" s="80"/>
      <c r="AK38" s="80"/>
      <c r="AL38" s="81"/>
    </row>
    <row r="39" spans="9:38">
      <c r="I39" s="49" t="s">
        <v>34</v>
      </c>
      <c r="J39" s="50"/>
      <c r="K39" s="50"/>
      <c r="L39" s="50"/>
      <c r="M39" s="50"/>
      <c r="N39" s="50"/>
      <c r="O39" s="50"/>
      <c r="P39" s="50"/>
      <c r="Q39" s="50"/>
      <c r="R39" s="50"/>
      <c r="S39" s="37" t="s">
        <v>34</v>
      </c>
      <c r="T39" s="38"/>
      <c r="U39" s="38"/>
      <c r="V39" s="38"/>
      <c r="W39" s="38"/>
      <c r="X39" s="38"/>
      <c r="Y39" s="38"/>
      <c r="Z39" s="38"/>
      <c r="AA39" s="38"/>
      <c r="AB39" s="38"/>
      <c r="AC39" s="79" t="s">
        <v>34</v>
      </c>
      <c r="AD39" s="80"/>
      <c r="AE39" s="80"/>
      <c r="AF39" s="80"/>
      <c r="AG39" s="80"/>
      <c r="AH39" s="80"/>
      <c r="AI39" s="80"/>
      <c r="AJ39" s="80"/>
      <c r="AK39" s="80"/>
      <c r="AL39" s="81"/>
    </row>
    <row r="40" spans="9:38">
      <c r="I40" s="49"/>
      <c r="J40" s="50"/>
      <c r="K40" s="50"/>
      <c r="L40" s="50"/>
      <c r="M40" s="50"/>
      <c r="N40" s="50"/>
      <c r="O40" s="50"/>
      <c r="P40" s="50"/>
      <c r="Q40" s="50"/>
      <c r="R40" s="50"/>
      <c r="S40" s="37"/>
      <c r="T40" s="38"/>
      <c r="U40" s="38"/>
      <c r="V40" s="38"/>
      <c r="W40" s="38"/>
      <c r="X40" s="38"/>
      <c r="Y40" s="38"/>
      <c r="Z40" s="38"/>
      <c r="AA40" s="38"/>
      <c r="AB40" s="38"/>
      <c r="AC40" s="79"/>
      <c r="AD40" s="80"/>
      <c r="AE40" s="80"/>
      <c r="AF40" s="80"/>
      <c r="AG40" s="80"/>
      <c r="AH40" s="80"/>
      <c r="AI40" s="80"/>
      <c r="AJ40" s="80"/>
      <c r="AK40" s="80"/>
      <c r="AL40" s="81"/>
    </row>
    <row r="41" spans="9:38" ht="15.75" thickBot="1">
      <c r="I41" s="16">
        <v>1.6301E-11</v>
      </c>
      <c r="J41" s="47"/>
      <c r="K41" s="47"/>
      <c r="L41" s="47"/>
      <c r="M41" s="47"/>
      <c r="N41" s="47"/>
      <c r="O41" s="47"/>
      <c r="P41" s="47"/>
      <c r="Q41" s="47"/>
      <c r="R41" s="47"/>
      <c r="S41" s="16">
        <v>9.3045000000000002E-7</v>
      </c>
      <c r="T41" s="40"/>
      <c r="U41" s="40"/>
      <c r="V41" s="40"/>
      <c r="W41" s="40"/>
      <c r="X41" s="40"/>
      <c r="Y41" s="40"/>
      <c r="Z41" s="40"/>
      <c r="AA41" s="40"/>
      <c r="AB41" s="40"/>
      <c r="AC41" s="16">
        <v>9.9810000000000002E-7</v>
      </c>
      <c r="AD41" s="82"/>
      <c r="AE41" s="82"/>
      <c r="AF41" s="82"/>
      <c r="AG41" s="82"/>
      <c r="AH41" s="82"/>
      <c r="AI41" s="82"/>
      <c r="AJ41" s="82"/>
      <c r="AK41" s="82"/>
      <c r="AL41" s="83"/>
    </row>
  </sheetData>
  <mergeCells count="7">
    <mergeCell ref="C11:D11"/>
    <mergeCell ref="C5:D5"/>
    <mergeCell ref="C6:D6"/>
    <mergeCell ref="C7:D7"/>
    <mergeCell ref="C8:D8"/>
    <mergeCell ref="C9:D9"/>
    <mergeCell ref="C10:D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AL42"/>
  <sheetViews>
    <sheetView topLeftCell="S19" workbookViewId="0">
      <selection activeCell="AC41" activeCellId="2" sqref="I41 S41 AC41"/>
    </sheetView>
  </sheetViews>
  <sheetFormatPr defaultRowHeight="15"/>
  <cols>
    <col min="2" max="2" width="9.7109375" customWidth="1"/>
    <col min="3" max="3" width="11.42578125" customWidth="1"/>
    <col min="4" max="5" width="9.85546875" customWidth="1"/>
    <col min="6" max="6" width="11" customWidth="1"/>
  </cols>
  <sheetData>
    <row r="2" spans="2:38" ht="15.75" thickBot="1"/>
    <row r="3" spans="2:38">
      <c r="B3" s="101" t="s">
        <v>12</v>
      </c>
      <c r="C3" s="101"/>
      <c r="D3" s="5" t="s">
        <v>13</v>
      </c>
      <c r="E3" s="5" t="s">
        <v>14</v>
      </c>
      <c r="F3" s="5" t="s">
        <v>49</v>
      </c>
      <c r="I3" s="60" t="s">
        <v>35</v>
      </c>
      <c r="J3" s="61"/>
      <c r="K3" s="61"/>
      <c r="L3" s="61"/>
      <c r="M3" s="61"/>
      <c r="N3" s="61" t="s">
        <v>169</v>
      </c>
      <c r="O3" s="61"/>
      <c r="P3" s="61"/>
      <c r="Q3" s="61"/>
      <c r="R3" s="62"/>
      <c r="S3" s="88" t="s">
        <v>46</v>
      </c>
      <c r="T3" s="89"/>
      <c r="U3" s="89"/>
      <c r="V3" s="89"/>
      <c r="W3" s="89"/>
      <c r="X3" s="89" t="s">
        <v>116</v>
      </c>
      <c r="Y3" s="89"/>
      <c r="Z3" s="89"/>
      <c r="AA3" s="89"/>
      <c r="AB3" s="89"/>
      <c r="AC3" s="68" t="s">
        <v>62</v>
      </c>
      <c r="AD3" s="69"/>
      <c r="AE3" s="69"/>
      <c r="AF3" s="69"/>
      <c r="AG3" s="69"/>
      <c r="AH3" s="69" t="s">
        <v>81</v>
      </c>
      <c r="AI3" s="69"/>
      <c r="AJ3" s="69"/>
      <c r="AK3" s="69"/>
      <c r="AL3" s="70"/>
    </row>
    <row r="4" spans="2:38">
      <c r="B4" s="101">
        <v>0.42469135802469138</v>
      </c>
      <c r="C4" s="101"/>
      <c r="D4" s="87">
        <v>0.42470000000000002</v>
      </c>
      <c r="E4">
        <v>0.42620000000000002</v>
      </c>
      <c r="F4">
        <v>0.42470000000000002</v>
      </c>
      <c r="I4" s="63"/>
      <c r="J4" s="64"/>
      <c r="K4" s="64"/>
      <c r="L4" s="64"/>
      <c r="M4" s="64"/>
      <c r="N4" s="64" t="s">
        <v>170</v>
      </c>
      <c r="O4" s="64"/>
      <c r="P4" s="64"/>
      <c r="Q4" s="64"/>
      <c r="R4" s="65"/>
      <c r="S4" s="90"/>
      <c r="T4" s="91"/>
      <c r="U4" s="91"/>
      <c r="V4" s="91"/>
      <c r="W4" s="91"/>
      <c r="X4" s="91" t="s">
        <v>168</v>
      </c>
      <c r="Y4" s="91"/>
      <c r="Z4" s="91"/>
      <c r="AA4" s="91"/>
      <c r="AB4" s="91"/>
      <c r="AC4" s="71"/>
      <c r="AD4" s="72"/>
      <c r="AE4" s="72"/>
      <c r="AF4" s="72"/>
      <c r="AG4" s="72"/>
      <c r="AH4" s="72" t="s">
        <v>167</v>
      </c>
      <c r="AI4" s="72"/>
      <c r="AJ4" s="72"/>
      <c r="AK4" s="72"/>
      <c r="AL4" s="73"/>
    </row>
    <row r="5" spans="2:38">
      <c r="B5" s="102">
        <v>0.76666666666666672</v>
      </c>
      <c r="C5" s="102"/>
      <c r="D5">
        <v>0.76670000000000005</v>
      </c>
      <c r="E5">
        <v>0.76559999999999995</v>
      </c>
      <c r="F5">
        <v>0.76700000000000002</v>
      </c>
      <c r="I5" s="63" t="s">
        <v>17</v>
      </c>
      <c r="J5" s="64"/>
      <c r="K5" s="64"/>
      <c r="L5" s="64"/>
      <c r="M5" s="64"/>
      <c r="N5" s="64"/>
      <c r="O5" s="64"/>
      <c r="P5" s="64"/>
      <c r="Q5" s="64"/>
      <c r="R5" s="65"/>
      <c r="S5" s="90" t="s">
        <v>17</v>
      </c>
      <c r="T5" s="91"/>
      <c r="U5" s="91"/>
      <c r="V5" s="91"/>
      <c r="W5" s="91"/>
      <c r="X5" s="91"/>
      <c r="Y5" s="91"/>
      <c r="Z5" s="91"/>
      <c r="AA5" s="91"/>
      <c r="AB5" s="91"/>
      <c r="AC5" s="71" t="s">
        <v>17</v>
      </c>
      <c r="AD5" s="72"/>
      <c r="AE5" s="72"/>
      <c r="AF5" s="72"/>
      <c r="AG5" s="72"/>
      <c r="AH5" s="72"/>
      <c r="AI5" s="72"/>
      <c r="AJ5" s="72"/>
      <c r="AK5" s="72"/>
      <c r="AL5" s="73"/>
    </row>
    <row r="6" spans="2:38">
      <c r="B6" s="101">
        <v>0.61604938271604937</v>
      </c>
      <c r="C6" s="101"/>
      <c r="D6">
        <v>0.61599999999999999</v>
      </c>
      <c r="E6">
        <v>0.61460000000000004</v>
      </c>
      <c r="F6">
        <v>0.61760000000000004</v>
      </c>
      <c r="I6" s="63"/>
      <c r="J6" s="64"/>
      <c r="K6" s="64"/>
      <c r="L6" s="64"/>
      <c r="M6" s="64"/>
      <c r="N6" s="64"/>
      <c r="O6" s="64"/>
      <c r="P6" s="64"/>
      <c r="Q6" s="64"/>
      <c r="R6" s="65"/>
      <c r="S6" s="90"/>
      <c r="T6" s="91"/>
      <c r="U6" s="91"/>
      <c r="V6" s="91"/>
      <c r="W6" s="91"/>
      <c r="X6" s="91"/>
      <c r="Y6" s="91"/>
      <c r="Z6" s="91"/>
      <c r="AA6" s="91"/>
      <c r="AB6" s="91"/>
      <c r="AC6" s="71"/>
      <c r="AD6" s="72"/>
      <c r="AE6" s="72"/>
      <c r="AF6" s="72"/>
      <c r="AG6" s="72"/>
      <c r="AH6" s="72"/>
      <c r="AI6" s="72"/>
      <c r="AJ6" s="72"/>
      <c r="AK6" s="72"/>
      <c r="AL6" s="73"/>
    </row>
    <row r="7" spans="2:38">
      <c r="B7" s="101">
        <v>0.50493827160493832</v>
      </c>
      <c r="C7" s="101"/>
      <c r="D7">
        <v>0.50490000000000002</v>
      </c>
      <c r="E7">
        <v>0.50560000000000005</v>
      </c>
      <c r="F7">
        <v>0.50460000000000005</v>
      </c>
      <c r="I7" s="63" t="s">
        <v>129</v>
      </c>
      <c r="J7" s="64"/>
      <c r="K7" s="64"/>
      <c r="L7" s="64"/>
      <c r="M7" s="64"/>
      <c r="N7" s="64"/>
      <c r="O7" s="64"/>
      <c r="P7" s="64"/>
      <c r="Q7" s="64"/>
      <c r="R7" s="65"/>
      <c r="S7" s="90" t="s">
        <v>141</v>
      </c>
      <c r="T7" s="91"/>
      <c r="U7" s="91"/>
      <c r="V7" s="91"/>
      <c r="W7" s="91"/>
      <c r="X7" s="91"/>
      <c r="Y7" s="91"/>
      <c r="Z7" s="91"/>
      <c r="AA7" s="91"/>
      <c r="AB7" s="91"/>
      <c r="AC7" s="71" t="s">
        <v>154</v>
      </c>
      <c r="AD7" s="72"/>
      <c r="AE7" s="72"/>
      <c r="AF7" s="72"/>
      <c r="AG7" s="72"/>
      <c r="AH7" s="72"/>
      <c r="AI7" s="72"/>
      <c r="AJ7" s="72"/>
      <c r="AK7" s="72"/>
      <c r="AL7" s="73"/>
    </row>
    <row r="8" spans="2:38">
      <c r="B8" s="101">
        <v>0.87530864197530867</v>
      </c>
      <c r="C8" s="101"/>
      <c r="D8">
        <v>0.87529999999999997</v>
      </c>
      <c r="E8">
        <v>0.87549999999999994</v>
      </c>
      <c r="F8">
        <v>0.87350000000000005</v>
      </c>
      <c r="I8" s="63" t="s">
        <v>130</v>
      </c>
      <c r="J8" s="64"/>
      <c r="K8" s="64"/>
      <c r="L8" s="64"/>
      <c r="M8" s="64"/>
      <c r="N8" s="64"/>
      <c r="O8" s="64"/>
      <c r="P8" s="64"/>
      <c r="Q8" s="64"/>
      <c r="R8" s="65"/>
      <c r="S8" s="90" t="s">
        <v>142</v>
      </c>
      <c r="T8" s="91"/>
      <c r="U8" s="91"/>
      <c r="V8" s="91"/>
      <c r="W8" s="91"/>
      <c r="X8" s="91"/>
      <c r="Y8" s="91"/>
      <c r="Z8" s="91"/>
      <c r="AA8" s="91"/>
      <c r="AB8" s="91"/>
      <c r="AC8" s="71" t="s">
        <v>155</v>
      </c>
      <c r="AD8" s="72"/>
      <c r="AE8" s="72"/>
      <c r="AF8" s="72"/>
      <c r="AG8" s="72"/>
      <c r="AH8" s="72"/>
      <c r="AI8" s="72"/>
      <c r="AJ8" s="72"/>
      <c r="AK8" s="72"/>
      <c r="AL8" s="73"/>
    </row>
    <row r="9" spans="2:38">
      <c r="B9" s="101">
        <v>0.60123456790123453</v>
      </c>
      <c r="C9" s="101"/>
      <c r="D9">
        <v>0.60119999999999996</v>
      </c>
      <c r="E9">
        <v>0.60119999999999996</v>
      </c>
      <c r="F9">
        <v>0.60109999999999997</v>
      </c>
      <c r="I9" s="63" t="s">
        <v>131</v>
      </c>
      <c r="J9" s="64"/>
      <c r="K9" s="64"/>
      <c r="L9" s="64"/>
      <c r="M9" s="64"/>
      <c r="N9" s="64"/>
      <c r="O9" s="64"/>
      <c r="P9" s="64"/>
      <c r="Q9" s="64"/>
      <c r="R9" s="65"/>
      <c r="S9" s="90" t="s">
        <v>143</v>
      </c>
      <c r="T9" s="91"/>
      <c r="U9" s="91"/>
      <c r="V9" s="91"/>
      <c r="W9" s="91"/>
      <c r="X9" s="91"/>
      <c r="Y9" s="91"/>
      <c r="Z9" s="91"/>
      <c r="AA9" s="91"/>
      <c r="AB9" s="91"/>
      <c r="AC9" s="71" t="s">
        <v>156</v>
      </c>
      <c r="AD9" s="72"/>
      <c r="AE9" s="72"/>
      <c r="AF9" s="72"/>
      <c r="AG9" s="72"/>
      <c r="AH9" s="72"/>
      <c r="AI9" s="72"/>
      <c r="AJ9" s="72"/>
      <c r="AK9" s="72"/>
      <c r="AL9" s="73"/>
    </row>
    <row r="10" spans="2:38">
      <c r="I10" s="63" t="s">
        <v>132</v>
      </c>
      <c r="J10" s="64"/>
      <c r="K10" s="64"/>
      <c r="L10" s="64"/>
      <c r="M10" s="64"/>
      <c r="N10" s="64"/>
      <c r="O10" s="64"/>
      <c r="P10" s="64"/>
      <c r="Q10" s="64"/>
      <c r="R10" s="65"/>
      <c r="S10" s="90" t="s">
        <v>144</v>
      </c>
      <c r="T10" s="91"/>
      <c r="U10" s="91"/>
      <c r="V10" s="91"/>
      <c r="W10" s="91"/>
      <c r="X10" s="91"/>
      <c r="Y10" s="91"/>
      <c r="Z10" s="91"/>
      <c r="AA10" s="91"/>
      <c r="AB10" s="91"/>
      <c r="AC10" s="71" t="s">
        <v>157</v>
      </c>
      <c r="AD10" s="72"/>
      <c r="AE10" s="72"/>
      <c r="AF10" s="72"/>
      <c r="AG10" s="72"/>
      <c r="AH10" s="72"/>
      <c r="AI10" s="72"/>
      <c r="AJ10" s="72"/>
      <c r="AK10" s="72"/>
      <c r="AL10" s="73"/>
    </row>
    <row r="11" spans="2:38">
      <c r="I11" s="63" t="s">
        <v>133</v>
      </c>
      <c r="J11" s="64"/>
      <c r="K11" s="64"/>
      <c r="L11" s="64"/>
      <c r="M11" s="64"/>
      <c r="N11" s="64"/>
      <c r="O11" s="64"/>
      <c r="P11" s="64"/>
      <c r="Q11" s="64"/>
      <c r="R11" s="65"/>
      <c r="S11" s="90" t="s">
        <v>145</v>
      </c>
      <c r="T11" s="91"/>
      <c r="U11" s="91"/>
      <c r="V11" s="91"/>
      <c r="W11" s="91"/>
      <c r="X11" s="91"/>
      <c r="Y11" s="91"/>
      <c r="Z11" s="91"/>
      <c r="AA11" s="91"/>
      <c r="AB11" s="91"/>
      <c r="AC11" s="71" t="s">
        <v>158</v>
      </c>
      <c r="AD11" s="72"/>
      <c r="AE11" s="72"/>
      <c r="AF11" s="72"/>
      <c r="AG11" s="72"/>
      <c r="AH11" s="72"/>
      <c r="AI11" s="72"/>
      <c r="AJ11" s="72"/>
      <c r="AK11" s="72"/>
      <c r="AL11" s="73"/>
    </row>
    <row r="12" spans="2:38">
      <c r="B12" s="85"/>
      <c r="I12" s="63" t="s">
        <v>134</v>
      </c>
      <c r="J12" s="64"/>
      <c r="K12" s="64"/>
      <c r="L12" s="64"/>
      <c r="M12" s="64"/>
      <c r="N12" s="64"/>
      <c r="O12" s="64"/>
      <c r="P12" s="64"/>
      <c r="Q12" s="64"/>
      <c r="R12" s="65"/>
      <c r="S12" s="90" t="s">
        <v>146</v>
      </c>
      <c r="T12" s="91"/>
      <c r="U12" s="91"/>
      <c r="V12" s="91"/>
      <c r="W12" s="91"/>
      <c r="X12" s="91"/>
      <c r="Y12" s="91"/>
      <c r="Z12" s="91"/>
      <c r="AA12" s="91"/>
      <c r="AB12" s="91"/>
      <c r="AC12" s="71" t="s">
        <v>159</v>
      </c>
      <c r="AD12" s="72"/>
      <c r="AE12" s="72"/>
      <c r="AF12" s="72"/>
      <c r="AG12" s="72"/>
      <c r="AH12" s="72"/>
      <c r="AI12" s="72"/>
      <c r="AJ12" s="72"/>
      <c r="AK12" s="72"/>
      <c r="AL12" s="73"/>
    </row>
    <row r="13" spans="2:38">
      <c r="I13" s="63" t="s">
        <v>135</v>
      </c>
      <c r="J13" s="64"/>
      <c r="K13" s="64"/>
      <c r="L13" s="64"/>
      <c r="M13" s="64"/>
      <c r="N13" s="64"/>
      <c r="O13" s="64"/>
      <c r="P13" s="64"/>
      <c r="Q13" s="64"/>
      <c r="R13" s="65"/>
      <c r="S13" s="90" t="s">
        <v>147</v>
      </c>
      <c r="T13" s="91"/>
      <c r="U13" s="91"/>
      <c r="V13" s="91"/>
      <c r="W13" s="91"/>
      <c r="X13" s="91"/>
      <c r="Y13" s="91"/>
      <c r="Z13" s="91"/>
      <c r="AA13" s="91"/>
      <c r="AB13" s="91"/>
      <c r="AC13" s="71" t="s">
        <v>160</v>
      </c>
      <c r="AD13" s="72"/>
      <c r="AE13" s="72"/>
      <c r="AF13" s="72"/>
      <c r="AG13" s="72"/>
      <c r="AH13" s="72"/>
      <c r="AI13" s="72"/>
      <c r="AJ13" s="72"/>
      <c r="AK13" s="72"/>
      <c r="AL13" s="73"/>
    </row>
    <row r="14" spans="2:38">
      <c r="I14" s="63" t="s">
        <v>136</v>
      </c>
      <c r="J14" s="64"/>
      <c r="K14" s="64"/>
      <c r="L14" s="64"/>
      <c r="M14" s="64"/>
      <c r="N14" s="64"/>
      <c r="O14" s="64"/>
      <c r="P14" s="64"/>
      <c r="Q14" s="64"/>
      <c r="R14" s="65"/>
      <c r="S14" s="90" t="s">
        <v>148</v>
      </c>
      <c r="T14" s="91"/>
      <c r="U14" s="91"/>
      <c r="V14" s="91"/>
      <c r="W14" s="91"/>
      <c r="X14" s="91"/>
      <c r="Y14" s="91"/>
      <c r="Z14" s="91"/>
      <c r="AA14" s="91"/>
      <c r="AB14" s="91"/>
      <c r="AC14" s="71" t="s">
        <v>161</v>
      </c>
      <c r="AD14" s="72"/>
      <c r="AE14" s="72"/>
      <c r="AF14" s="72"/>
      <c r="AG14" s="72"/>
      <c r="AH14" s="72"/>
      <c r="AI14" s="72"/>
      <c r="AJ14" s="72"/>
      <c r="AK14" s="72"/>
      <c r="AL14" s="73"/>
    </row>
    <row r="15" spans="2:38">
      <c r="I15" s="63" t="s">
        <v>137</v>
      </c>
      <c r="J15" s="64"/>
      <c r="K15" s="64"/>
      <c r="L15" s="64"/>
      <c r="M15" s="64"/>
      <c r="N15" s="64"/>
      <c r="O15" s="64"/>
      <c r="P15" s="64"/>
      <c r="Q15" s="64"/>
      <c r="R15" s="65"/>
      <c r="S15" s="90" t="s">
        <v>149</v>
      </c>
      <c r="T15" s="91"/>
      <c r="U15" s="91"/>
      <c r="V15" s="91"/>
      <c r="W15" s="91"/>
      <c r="X15" s="91"/>
      <c r="Y15" s="91"/>
      <c r="Z15" s="91"/>
      <c r="AA15" s="91"/>
      <c r="AB15" s="91"/>
      <c r="AC15" s="71" t="s">
        <v>162</v>
      </c>
      <c r="AD15" s="72"/>
      <c r="AE15" s="72"/>
      <c r="AF15" s="72"/>
      <c r="AG15" s="72"/>
      <c r="AH15" s="72"/>
      <c r="AI15" s="72"/>
      <c r="AJ15" s="72"/>
      <c r="AK15" s="72"/>
      <c r="AL15" s="73"/>
    </row>
    <row r="16" spans="2:38">
      <c r="I16" s="63"/>
      <c r="J16" s="64"/>
      <c r="K16" s="64"/>
      <c r="L16" s="64"/>
      <c r="M16" s="64"/>
      <c r="N16" s="64"/>
      <c r="O16" s="64"/>
      <c r="P16" s="64"/>
      <c r="Q16" s="64"/>
      <c r="R16" s="65"/>
      <c r="S16" s="90"/>
      <c r="T16" s="91"/>
      <c r="U16" s="91"/>
      <c r="V16" s="91"/>
      <c r="W16" s="91"/>
      <c r="X16" s="91"/>
      <c r="Y16" s="91"/>
      <c r="Z16" s="91"/>
      <c r="AA16" s="91"/>
      <c r="AB16" s="91"/>
      <c r="AC16" s="71"/>
      <c r="AD16" s="72"/>
      <c r="AE16" s="72"/>
      <c r="AF16" s="72"/>
      <c r="AG16" s="72"/>
      <c r="AH16" s="72"/>
      <c r="AI16" s="72"/>
      <c r="AJ16" s="72"/>
      <c r="AK16" s="72"/>
      <c r="AL16" s="73"/>
    </row>
    <row r="17" spans="9:38">
      <c r="I17" s="63"/>
      <c r="J17" s="64"/>
      <c r="K17" s="64"/>
      <c r="L17" s="64"/>
      <c r="M17" s="64"/>
      <c r="N17" s="64"/>
      <c r="O17" s="64"/>
      <c r="P17" s="64"/>
      <c r="Q17" s="64"/>
      <c r="R17" s="65"/>
      <c r="S17" s="90"/>
      <c r="T17" s="91"/>
      <c r="U17" s="91"/>
      <c r="V17" s="91"/>
      <c r="W17" s="91"/>
      <c r="X17" s="91"/>
      <c r="Y17" s="91"/>
      <c r="Z17" s="91"/>
      <c r="AA17" s="91"/>
      <c r="AB17" s="91"/>
      <c r="AC17" s="71"/>
      <c r="AD17" s="72"/>
      <c r="AE17" s="72"/>
      <c r="AF17" s="72"/>
      <c r="AG17" s="72"/>
      <c r="AH17" s="72"/>
      <c r="AI17" s="72"/>
      <c r="AJ17" s="72"/>
      <c r="AK17" s="72"/>
      <c r="AL17" s="73"/>
    </row>
    <row r="18" spans="9:38">
      <c r="I18" s="63" t="s">
        <v>23</v>
      </c>
      <c r="J18" s="64"/>
      <c r="K18" s="64"/>
      <c r="L18" s="64"/>
      <c r="M18" s="64"/>
      <c r="N18" s="64"/>
      <c r="O18" s="64"/>
      <c r="P18" s="64"/>
      <c r="Q18" s="64"/>
      <c r="R18" s="65"/>
      <c r="S18" s="90" t="s">
        <v>23</v>
      </c>
      <c r="T18" s="91"/>
      <c r="U18" s="91"/>
      <c r="V18" s="91"/>
      <c r="W18" s="91"/>
      <c r="X18" s="91"/>
      <c r="Y18" s="91"/>
      <c r="Z18" s="91"/>
      <c r="AA18" s="91"/>
      <c r="AB18" s="91"/>
      <c r="AC18" s="71" t="s">
        <v>23</v>
      </c>
      <c r="AD18" s="72"/>
      <c r="AE18" s="72"/>
      <c r="AF18" s="72"/>
      <c r="AG18" s="72"/>
      <c r="AH18" s="72"/>
      <c r="AI18" s="72"/>
      <c r="AJ18" s="72"/>
      <c r="AK18" s="72"/>
      <c r="AL18" s="73"/>
    </row>
    <row r="19" spans="9:38">
      <c r="I19" s="63"/>
      <c r="J19" s="64"/>
      <c r="K19" s="64"/>
      <c r="L19" s="64"/>
      <c r="M19" s="64"/>
      <c r="N19" s="64"/>
      <c r="O19" s="64"/>
      <c r="P19" s="64"/>
      <c r="Q19" s="64"/>
      <c r="R19" s="65"/>
      <c r="S19" s="90"/>
      <c r="T19" s="91"/>
      <c r="U19" s="91"/>
      <c r="V19" s="91"/>
      <c r="W19" s="91"/>
      <c r="X19" s="91"/>
      <c r="Y19" s="91"/>
      <c r="Z19" s="91"/>
      <c r="AA19" s="91"/>
      <c r="AB19" s="91"/>
      <c r="AC19" s="71"/>
      <c r="AD19" s="72"/>
      <c r="AE19" s="72"/>
      <c r="AF19" s="72"/>
      <c r="AG19" s="72"/>
      <c r="AH19" s="72"/>
      <c r="AI19" s="72"/>
      <c r="AJ19" s="72"/>
      <c r="AK19" s="72"/>
      <c r="AL19" s="73"/>
    </row>
    <row r="20" spans="9:38">
      <c r="I20" s="63" t="s">
        <v>138</v>
      </c>
      <c r="J20" s="64"/>
      <c r="K20" s="64"/>
      <c r="L20" s="64"/>
      <c r="M20" s="64"/>
      <c r="N20" s="64"/>
      <c r="O20" s="64"/>
      <c r="P20" s="64"/>
      <c r="Q20" s="64"/>
      <c r="R20" s="65"/>
      <c r="S20" s="90" t="s">
        <v>150</v>
      </c>
      <c r="T20" s="91"/>
      <c r="U20" s="91"/>
      <c r="V20" s="91"/>
      <c r="W20" s="91"/>
      <c r="X20" s="91"/>
      <c r="Y20" s="91"/>
      <c r="Z20" s="91"/>
      <c r="AA20" s="91"/>
      <c r="AB20" s="91"/>
      <c r="AC20" s="71" t="s">
        <v>163</v>
      </c>
      <c r="AD20" s="72"/>
      <c r="AE20" s="72"/>
      <c r="AF20" s="72"/>
      <c r="AG20" s="72"/>
      <c r="AH20" s="72"/>
      <c r="AI20" s="72"/>
      <c r="AJ20" s="72"/>
      <c r="AK20" s="72"/>
      <c r="AL20" s="73"/>
    </row>
    <row r="21" spans="9:38">
      <c r="I21" s="63"/>
      <c r="J21" s="64"/>
      <c r="K21" s="64"/>
      <c r="L21" s="64"/>
      <c r="M21" s="64"/>
      <c r="N21" s="64"/>
      <c r="O21" s="64"/>
      <c r="P21" s="64"/>
      <c r="Q21" s="64"/>
      <c r="R21" s="65"/>
      <c r="S21" s="90"/>
      <c r="T21" s="91"/>
      <c r="U21" s="91"/>
      <c r="V21" s="91"/>
      <c r="W21" s="91"/>
      <c r="X21" s="91"/>
      <c r="Y21" s="91"/>
      <c r="Z21" s="91"/>
      <c r="AA21" s="91"/>
      <c r="AB21" s="91"/>
      <c r="AC21" s="71"/>
      <c r="AD21" s="72"/>
      <c r="AE21" s="72"/>
      <c r="AF21" s="72"/>
      <c r="AG21" s="72"/>
      <c r="AH21" s="72"/>
      <c r="AI21" s="72"/>
      <c r="AJ21" s="72"/>
      <c r="AK21" s="72"/>
      <c r="AL21" s="73"/>
    </row>
    <row r="22" spans="9:38">
      <c r="I22" s="63"/>
      <c r="J22" s="64"/>
      <c r="K22" s="64"/>
      <c r="L22" s="64"/>
      <c r="M22" s="64"/>
      <c r="N22" s="64"/>
      <c r="O22" s="64"/>
      <c r="P22" s="64"/>
      <c r="Q22" s="64"/>
      <c r="R22" s="65"/>
      <c r="S22" s="90"/>
      <c r="T22" s="91"/>
      <c r="U22" s="91"/>
      <c r="V22" s="91"/>
      <c r="W22" s="91"/>
      <c r="X22" s="91"/>
      <c r="Y22" s="91"/>
      <c r="Z22" s="91"/>
      <c r="AA22" s="91"/>
      <c r="AB22" s="91"/>
      <c r="AC22" s="71"/>
      <c r="AD22" s="72"/>
      <c r="AE22" s="72"/>
      <c r="AF22" s="72"/>
      <c r="AG22" s="72"/>
      <c r="AH22" s="72"/>
      <c r="AI22" s="72"/>
      <c r="AJ22" s="72"/>
      <c r="AK22" s="72"/>
      <c r="AL22" s="73"/>
    </row>
    <row r="23" spans="9:38">
      <c r="I23" s="63" t="s">
        <v>25</v>
      </c>
      <c r="J23" s="64"/>
      <c r="K23" s="64"/>
      <c r="L23" s="64"/>
      <c r="M23" s="64"/>
      <c r="N23" s="64"/>
      <c r="O23" s="64"/>
      <c r="P23" s="64"/>
      <c r="Q23" s="64"/>
      <c r="R23" s="65"/>
      <c r="S23" s="90" t="s">
        <v>25</v>
      </c>
      <c r="T23" s="91"/>
      <c r="U23" s="91"/>
      <c r="V23" s="91"/>
      <c r="W23" s="91"/>
      <c r="X23" s="91"/>
      <c r="Y23" s="91"/>
      <c r="Z23" s="91"/>
      <c r="AA23" s="91"/>
      <c r="AB23" s="91"/>
      <c r="AC23" s="71" t="s">
        <v>25</v>
      </c>
      <c r="AD23" s="72"/>
      <c r="AE23" s="72"/>
      <c r="AF23" s="72"/>
      <c r="AG23" s="72"/>
      <c r="AH23" s="72"/>
      <c r="AI23" s="72"/>
      <c r="AJ23" s="72"/>
      <c r="AK23" s="72"/>
      <c r="AL23" s="73"/>
    </row>
    <row r="24" spans="9:38">
      <c r="I24" s="63"/>
      <c r="J24" s="64"/>
      <c r="K24" s="64"/>
      <c r="L24" s="64"/>
      <c r="M24" s="64"/>
      <c r="N24" s="64"/>
      <c r="O24" s="64"/>
      <c r="P24" s="64"/>
      <c r="Q24" s="64"/>
      <c r="R24" s="65"/>
      <c r="S24" s="90"/>
      <c r="T24" s="91"/>
      <c r="U24" s="91"/>
      <c r="V24" s="91"/>
      <c r="W24" s="91"/>
      <c r="X24" s="91"/>
      <c r="Y24" s="91"/>
      <c r="Z24" s="91"/>
      <c r="AA24" s="91"/>
      <c r="AB24" s="91"/>
      <c r="AC24" s="71"/>
      <c r="AD24" s="72"/>
      <c r="AE24" s="72"/>
      <c r="AF24" s="72"/>
      <c r="AG24" s="72"/>
      <c r="AH24" s="72"/>
      <c r="AI24" s="72"/>
      <c r="AJ24" s="72"/>
      <c r="AK24" s="72"/>
      <c r="AL24" s="73"/>
    </row>
    <row r="25" spans="9:38">
      <c r="I25" s="63" t="s">
        <v>67</v>
      </c>
      <c r="J25" s="64"/>
      <c r="K25" s="64"/>
      <c r="L25" s="64"/>
      <c r="M25" s="64"/>
      <c r="N25" s="64"/>
      <c r="O25" s="64"/>
      <c r="P25" s="64"/>
      <c r="Q25" s="64"/>
      <c r="R25" s="65"/>
      <c r="S25" s="90" t="s">
        <v>67</v>
      </c>
      <c r="T25" s="91"/>
      <c r="U25" s="91"/>
      <c r="V25" s="91"/>
      <c r="W25" s="91"/>
      <c r="X25" s="91"/>
      <c r="Y25" s="91"/>
      <c r="Z25" s="91"/>
      <c r="AA25" s="91"/>
      <c r="AB25" s="91"/>
      <c r="AC25" s="71" t="s">
        <v>67</v>
      </c>
      <c r="AD25" s="72"/>
      <c r="AE25" s="72"/>
      <c r="AF25" s="72"/>
      <c r="AG25" s="72"/>
      <c r="AH25" s="72"/>
      <c r="AI25" s="72"/>
      <c r="AJ25" s="72"/>
      <c r="AK25" s="72"/>
      <c r="AL25" s="73"/>
    </row>
    <row r="26" spans="9:38">
      <c r="I26" s="63"/>
      <c r="J26" s="64"/>
      <c r="K26" s="64"/>
      <c r="L26" s="64"/>
      <c r="M26" s="64"/>
      <c r="N26" s="64"/>
      <c r="O26" s="64"/>
      <c r="P26" s="64"/>
      <c r="Q26" s="64"/>
      <c r="R26" s="65"/>
      <c r="S26" s="90"/>
      <c r="T26" s="91"/>
      <c r="U26" s="91"/>
      <c r="V26" s="91"/>
      <c r="W26" s="91"/>
      <c r="X26" s="91"/>
      <c r="Y26" s="91"/>
      <c r="Z26" s="91"/>
      <c r="AA26" s="91"/>
      <c r="AB26" s="91"/>
      <c r="AC26" s="71"/>
      <c r="AD26" s="72"/>
      <c r="AE26" s="72"/>
      <c r="AF26" s="72"/>
      <c r="AG26" s="72"/>
      <c r="AH26" s="72"/>
      <c r="AI26" s="72"/>
      <c r="AJ26" s="72"/>
      <c r="AK26" s="72"/>
      <c r="AL26" s="73"/>
    </row>
    <row r="27" spans="9:38">
      <c r="I27" s="63" t="s">
        <v>139</v>
      </c>
      <c r="J27" s="64"/>
      <c r="K27" s="64"/>
      <c r="L27" s="64"/>
      <c r="M27" s="64"/>
      <c r="N27" s="64"/>
      <c r="O27" s="64"/>
      <c r="P27" s="64"/>
      <c r="Q27" s="64"/>
      <c r="R27" s="65"/>
      <c r="S27" s="90" t="s">
        <v>151</v>
      </c>
      <c r="T27" s="91"/>
      <c r="U27" s="91"/>
      <c r="V27" s="91"/>
      <c r="W27" s="91"/>
      <c r="X27" s="91"/>
      <c r="Y27" s="91"/>
      <c r="Z27" s="91"/>
      <c r="AA27" s="91"/>
      <c r="AB27" s="91"/>
      <c r="AC27" s="71" t="s">
        <v>164</v>
      </c>
      <c r="AD27" s="72"/>
      <c r="AE27" s="72"/>
      <c r="AF27" s="72"/>
      <c r="AG27" s="72"/>
      <c r="AH27" s="72"/>
      <c r="AI27" s="72"/>
      <c r="AJ27" s="72"/>
      <c r="AK27" s="72"/>
      <c r="AL27" s="73"/>
    </row>
    <row r="28" spans="9:38">
      <c r="I28" s="63"/>
      <c r="J28" s="64"/>
      <c r="K28" s="64"/>
      <c r="L28" s="64"/>
      <c r="M28" s="64"/>
      <c r="N28" s="64"/>
      <c r="O28" s="64"/>
      <c r="P28" s="64"/>
      <c r="Q28" s="64"/>
      <c r="R28" s="65"/>
      <c r="S28" s="90"/>
      <c r="T28" s="91"/>
      <c r="U28" s="91"/>
      <c r="V28" s="91"/>
      <c r="W28" s="91"/>
      <c r="X28" s="91"/>
      <c r="Y28" s="91"/>
      <c r="Z28" s="91"/>
      <c r="AA28" s="91"/>
      <c r="AB28" s="91"/>
      <c r="AC28" s="71"/>
      <c r="AD28" s="72"/>
      <c r="AE28" s="72"/>
      <c r="AF28" s="72"/>
      <c r="AG28" s="72"/>
      <c r="AH28" s="72"/>
      <c r="AI28" s="72"/>
      <c r="AJ28" s="72"/>
      <c r="AK28" s="72"/>
      <c r="AL28" s="73"/>
    </row>
    <row r="29" spans="9:38">
      <c r="I29" s="63" t="s">
        <v>69</v>
      </c>
      <c r="J29" s="64"/>
      <c r="K29" s="64"/>
      <c r="L29" s="64"/>
      <c r="M29" s="64"/>
      <c r="N29" s="64"/>
      <c r="O29" s="64"/>
      <c r="P29" s="64"/>
      <c r="Q29" s="64"/>
      <c r="R29" s="65"/>
      <c r="S29" s="90" t="s">
        <v>69</v>
      </c>
      <c r="T29" s="91"/>
      <c r="U29" s="91"/>
      <c r="V29" s="91"/>
      <c r="W29" s="91"/>
      <c r="X29" s="91"/>
      <c r="Y29" s="91"/>
      <c r="Z29" s="91"/>
      <c r="AA29" s="91"/>
      <c r="AB29" s="91"/>
      <c r="AC29" s="71" t="s">
        <v>69</v>
      </c>
      <c r="AD29" s="72"/>
      <c r="AE29" s="72"/>
      <c r="AF29" s="72"/>
      <c r="AG29" s="72"/>
      <c r="AH29" s="72"/>
      <c r="AI29" s="72"/>
      <c r="AJ29" s="72"/>
      <c r="AK29" s="72"/>
      <c r="AL29" s="73"/>
    </row>
    <row r="30" spans="9:38">
      <c r="I30" s="63"/>
      <c r="J30" s="64"/>
      <c r="K30" s="64"/>
      <c r="L30" s="64"/>
      <c r="M30" s="64"/>
      <c r="N30" s="64"/>
      <c r="O30" s="64"/>
      <c r="P30" s="64"/>
      <c r="Q30" s="64"/>
      <c r="R30" s="65"/>
      <c r="S30" s="90"/>
      <c r="T30" s="91"/>
      <c r="U30" s="91"/>
      <c r="V30" s="91"/>
      <c r="W30" s="91"/>
      <c r="X30" s="91"/>
      <c r="Y30" s="91"/>
      <c r="Z30" s="91"/>
      <c r="AA30" s="91"/>
      <c r="AB30" s="91"/>
      <c r="AC30" s="71"/>
      <c r="AD30" s="72"/>
      <c r="AE30" s="72"/>
      <c r="AF30" s="72"/>
      <c r="AG30" s="72"/>
      <c r="AH30" s="72"/>
      <c r="AI30" s="72"/>
      <c r="AJ30" s="72"/>
      <c r="AK30" s="72"/>
      <c r="AL30" s="73"/>
    </row>
    <row r="31" spans="9:38">
      <c r="I31" s="63" t="s">
        <v>140</v>
      </c>
      <c r="J31" s="64"/>
      <c r="K31" s="64"/>
      <c r="L31" s="64"/>
      <c r="M31" s="64"/>
      <c r="N31" s="64"/>
      <c r="O31" s="64"/>
      <c r="P31" s="64"/>
      <c r="Q31" s="64"/>
      <c r="R31" s="65"/>
      <c r="S31" s="90" t="s">
        <v>152</v>
      </c>
      <c r="T31" s="91"/>
      <c r="U31" s="91"/>
      <c r="V31" s="91"/>
      <c r="W31" s="91"/>
      <c r="X31" s="91"/>
      <c r="Y31" s="91"/>
      <c r="Z31" s="91"/>
      <c r="AA31" s="91"/>
      <c r="AB31" s="91"/>
      <c r="AC31" s="71" t="s">
        <v>165</v>
      </c>
      <c r="AD31" s="72"/>
      <c r="AE31" s="72"/>
      <c r="AF31" s="72"/>
      <c r="AG31" s="72"/>
      <c r="AH31" s="72"/>
      <c r="AI31" s="72"/>
      <c r="AJ31" s="72"/>
      <c r="AK31" s="72"/>
      <c r="AL31" s="73"/>
    </row>
    <row r="32" spans="9:38">
      <c r="I32" s="63"/>
      <c r="J32" s="64"/>
      <c r="K32" s="64"/>
      <c r="L32" s="64"/>
      <c r="M32" s="64"/>
      <c r="N32" s="64"/>
      <c r="O32" s="64"/>
      <c r="P32" s="64"/>
      <c r="Q32" s="64"/>
      <c r="R32" s="65"/>
      <c r="S32" s="90"/>
      <c r="T32" s="91"/>
      <c r="U32" s="91"/>
      <c r="V32" s="91"/>
      <c r="W32" s="91"/>
      <c r="X32" s="91"/>
      <c r="Y32" s="91"/>
      <c r="Z32" s="91"/>
      <c r="AA32" s="91"/>
      <c r="AB32" s="91"/>
      <c r="AC32" s="71"/>
      <c r="AD32" s="72"/>
      <c r="AE32" s="72"/>
      <c r="AF32" s="72"/>
      <c r="AG32" s="72"/>
      <c r="AH32" s="72"/>
      <c r="AI32" s="72"/>
      <c r="AJ32" s="72"/>
      <c r="AK32" s="72"/>
      <c r="AL32" s="73"/>
    </row>
    <row r="33" spans="9:38">
      <c r="I33" s="63"/>
      <c r="J33" s="64"/>
      <c r="K33" s="64"/>
      <c r="L33" s="64"/>
      <c r="M33" s="64"/>
      <c r="N33" s="64"/>
      <c r="O33" s="64"/>
      <c r="P33" s="64"/>
      <c r="Q33" s="64"/>
      <c r="R33" s="65"/>
      <c r="S33" s="90"/>
      <c r="T33" s="91"/>
      <c r="U33" s="91"/>
      <c r="V33" s="91"/>
      <c r="W33" s="91"/>
      <c r="X33" s="91"/>
      <c r="Y33" s="91"/>
      <c r="Z33" s="91"/>
      <c r="AA33" s="91"/>
      <c r="AB33" s="91"/>
      <c r="AC33" s="71"/>
      <c r="AD33" s="72"/>
      <c r="AE33" s="72"/>
      <c r="AF33" s="72"/>
      <c r="AG33" s="72"/>
      <c r="AH33" s="72"/>
      <c r="AI33" s="72"/>
      <c r="AJ33" s="72"/>
      <c r="AK33" s="72"/>
      <c r="AL33" s="73"/>
    </row>
    <row r="34" spans="9:38">
      <c r="I34" s="63" t="s">
        <v>32</v>
      </c>
      <c r="J34" s="64"/>
      <c r="K34" s="64"/>
      <c r="L34" s="64"/>
      <c r="M34" s="64"/>
      <c r="N34" s="64"/>
      <c r="O34" s="64"/>
      <c r="P34" s="64"/>
      <c r="Q34" s="64"/>
      <c r="R34" s="65"/>
      <c r="S34" s="90" t="s">
        <v>32</v>
      </c>
      <c r="T34" s="91"/>
      <c r="U34" s="91"/>
      <c r="V34" s="91"/>
      <c r="W34" s="91"/>
      <c r="X34" s="91"/>
      <c r="Y34" s="91"/>
      <c r="Z34" s="91"/>
      <c r="AA34" s="91"/>
      <c r="AB34" s="91"/>
      <c r="AC34" s="71" t="s">
        <v>32</v>
      </c>
      <c r="AD34" s="72"/>
      <c r="AE34" s="72"/>
      <c r="AF34" s="72"/>
      <c r="AG34" s="72"/>
      <c r="AH34" s="72"/>
      <c r="AI34" s="72"/>
      <c r="AJ34" s="72"/>
      <c r="AK34" s="72"/>
      <c r="AL34" s="73"/>
    </row>
    <row r="35" spans="9:38">
      <c r="I35" s="63"/>
      <c r="J35" s="64"/>
      <c r="K35" s="64"/>
      <c r="L35" s="64"/>
      <c r="M35" s="64"/>
      <c r="N35" s="64"/>
      <c r="O35" s="64"/>
      <c r="P35" s="64"/>
      <c r="Q35" s="64"/>
      <c r="R35" s="65"/>
      <c r="S35" s="90"/>
      <c r="T35" s="91"/>
      <c r="U35" s="91"/>
      <c r="V35" s="91"/>
      <c r="W35" s="91"/>
      <c r="X35" s="91"/>
      <c r="Y35" s="91"/>
      <c r="Z35" s="91"/>
      <c r="AA35" s="91"/>
      <c r="AB35" s="91"/>
      <c r="AC35" s="71"/>
      <c r="AD35" s="72"/>
      <c r="AE35" s="72"/>
      <c r="AF35" s="72"/>
      <c r="AG35" s="72"/>
      <c r="AH35" s="72"/>
      <c r="AI35" s="72"/>
      <c r="AJ35" s="72"/>
      <c r="AK35" s="72"/>
      <c r="AL35" s="73"/>
    </row>
    <row r="36" spans="9:38">
      <c r="I36" s="63" t="s">
        <v>102</v>
      </c>
      <c r="J36" s="64"/>
      <c r="K36" s="64"/>
      <c r="L36" s="64"/>
      <c r="M36" s="64"/>
      <c r="N36" s="64"/>
      <c r="O36" s="64"/>
      <c r="P36" s="64"/>
      <c r="Q36" s="64"/>
      <c r="R36" s="65"/>
      <c r="S36" s="90" t="s">
        <v>153</v>
      </c>
      <c r="T36" s="91"/>
      <c r="U36" s="91"/>
      <c r="V36" s="91"/>
      <c r="W36" s="91"/>
      <c r="X36" s="91"/>
      <c r="Y36" s="91"/>
      <c r="Z36" s="91"/>
      <c r="AA36" s="91"/>
      <c r="AB36" s="91"/>
      <c r="AC36" s="71" t="s">
        <v>166</v>
      </c>
      <c r="AD36" s="72"/>
      <c r="AE36" s="72"/>
      <c r="AF36" s="72"/>
      <c r="AG36" s="72"/>
      <c r="AH36" s="72"/>
      <c r="AI36" s="72"/>
      <c r="AJ36" s="72"/>
      <c r="AK36" s="72"/>
      <c r="AL36" s="73"/>
    </row>
    <row r="37" spans="9:38">
      <c r="I37" s="63"/>
      <c r="J37" s="64"/>
      <c r="K37" s="64"/>
      <c r="L37" s="64"/>
      <c r="M37" s="64"/>
      <c r="N37" s="64"/>
      <c r="O37" s="64"/>
      <c r="P37" s="64"/>
      <c r="Q37" s="64"/>
      <c r="R37" s="65"/>
      <c r="S37" s="90"/>
      <c r="T37" s="91"/>
      <c r="U37" s="91"/>
      <c r="V37" s="91"/>
      <c r="W37" s="91"/>
      <c r="X37" s="91"/>
      <c r="Y37" s="91"/>
      <c r="Z37" s="91"/>
      <c r="AA37" s="91"/>
      <c r="AB37" s="91"/>
      <c r="AC37" s="71"/>
      <c r="AD37" s="72"/>
      <c r="AE37" s="72"/>
      <c r="AF37" s="72"/>
      <c r="AG37" s="72"/>
      <c r="AH37" s="72"/>
      <c r="AI37" s="72"/>
      <c r="AJ37" s="72"/>
      <c r="AK37" s="72"/>
      <c r="AL37" s="73"/>
    </row>
    <row r="38" spans="9:38">
      <c r="I38" s="63"/>
      <c r="J38" s="64"/>
      <c r="K38" s="64"/>
      <c r="L38" s="64"/>
      <c r="M38" s="64"/>
      <c r="N38" s="64"/>
      <c r="O38" s="64"/>
      <c r="P38" s="64"/>
      <c r="Q38" s="64"/>
      <c r="R38" s="65"/>
      <c r="S38" s="90"/>
      <c r="T38" s="91"/>
      <c r="U38" s="91"/>
      <c r="V38" s="91"/>
      <c r="W38" s="91"/>
      <c r="X38" s="91"/>
      <c r="Y38" s="91"/>
      <c r="Z38" s="91"/>
      <c r="AA38" s="91"/>
      <c r="AB38" s="91"/>
      <c r="AC38" s="71"/>
      <c r="AD38" s="72"/>
      <c r="AE38" s="72"/>
      <c r="AF38" s="72"/>
      <c r="AG38" s="72"/>
      <c r="AH38" s="72"/>
      <c r="AI38" s="72"/>
      <c r="AJ38" s="72"/>
      <c r="AK38" s="72"/>
      <c r="AL38" s="73"/>
    </row>
    <row r="39" spans="9:38">
      <c r="I39" s="63" t="s">
        <v>34</v>
      </c>
      <c r="J39" s="64"/>
      <c r="K39" s="64"/>
      <c r="L39" s="64"/>
      <c r="M39" s="64"/>
      <c r="N39" s="64"/>
      <c r="O39" s="64"/>
      <c r="P39" s="64"/>
      <c r="Q39" s="64"/>
      <c r="R39" s="65"/>
      <c r="S39" s="90" t="s">
        <v>34</v>
      </c>
      <c r="T39" s="91"/>
      <c r="U39" s="91"/>
      <c r="V39" s="91"/>
      <c r="W39" s="91"/>
      <c r="X39" s="91"/>
      <c r="Y39" s="91"/>
      <c r="Z39" s="91"/>
      <c r="AA39" s="91"/>
      <c r="AB39" s="91"/>
      <c r="AC39" s="71" t="s">
        <v>34</v>
      </c>
      <c r="AD39" s="72"/>
      <c r="AE39" s="72"/>
      <c r="AF39" s="72"/>
      <c r="AG39" s="72"/>
      <c r="AH39" s="72"/>
      <c r="AI39" s="72"/>
      <c r="AJ39" s="72"/>
      <c r="AK39" s="72"/>
      <c r="AL39" s="73"/>
    </row>
    <row r="40" spans="9:38">
      <c r="I40" s="63"/>
      <c r="J40" s="64"/>
      <c r="K40" s="64"/>
      <c r="L40" s="64"/>
      <c r="M40" s="64"/>
      <c r="N40" s="64"/>
      <c r="O40" s="64"/>
      <c r="P40" s="64"/>
      <c r="Q40" s="64"/>
      <c r="R40" s="65"/>
      <c r="S40" s="90"/>
      <c r="T40" s="91"/>
      <c r="U40" s="91"/>
      <c r="V40" s="91"/>
      <c r="W40" s="91"/>
      <c r="X40" s="91"/>
      <c r="Y40" s="91"/>
      <c r="Z40" s="91"/>
      <c r="AA40" s="91"/>
      <c r="AB40" s="91"/>
      <c r="AC40" s="71"/>
      <c r="AD40" s="72"/>
      <c r="AE40" s="72"/>
      <c r="AF40" s="72"/>
      <c r="AG40" s="72"/>
      <c r="AH40" s="72"/>
      <c r="AI40" s="72"/>
      <c r="AJ40" s="72"/>
      <c r="AK40" s="72"/>
      <c r="AL40" s="73"/>
    </row>
    <row r="41" spans="9:38" ht="15.75" thickBot="1">
      <c r="I41" s="16">
        <v>3.6552E-12</v>
      </c>
      <c r="J41" s="66"/>
      <c r="K41" s="66"/>
      <c r="L41" s="66"/>
      <c r="M41" s="66"/>
      <c r="N41" s="66"/>
      <c r="O41" s="66"/>
      <c r="P41" s="66"/>
      <c r="Q41" s="66"/>
      <c r="R41" s="67"/>
      <c r="S41" s="16">
        <v>9.7438000000000002E-7</v>
      </c>
      <c r="T41" s="92"/>
      <c r="U41" s="92"/>
      <c r="V41" s="92"/>
      <c r="W41" s="92"/>
      <c r="X41" s="92"/>
      <c r="Y41" s="92"/>
      <c r="Z41" s="92"/>
      <c r="AA41" s="92"/>
      <c r="AB41" s="92"/>
      <c r="AC41" s="16">
        <v>9.929400000000001E-7</v>
      </c>
      <c r="AD41" s="74"/>
      <c r="AE41" s="74"/>
      <c r="AF41" s="74"/>
      <c r="AG41" s="74"/>
      <c r="AH41" s="74"/>
      <c r="AI41" s="74"/>
      <c r="AJ41" s="74"/>
      <c r="AK41" s="74"/>
      <c r="AL41" s="75"/>
    </row>
    <row r="42" spans="9:38">
      <c r="AC42" s="87"/>
      <c r="AD42" s="87"/>
      <c r="AE42" s="87"/>
      <c r="AF42" s="87"/>
      <c r="AG42" s="87"/>
      <c r="AH42" s="87"/>
      <c r="AI42" s="87"/>
      <c r="AJ42" s="87"/>
      <c r="AK42" s="87"/>
      <c r="AL42" s="87"/>
    </row>
  </sheetData>
  <mergeCells count="7">
    <mergeCell ref="B9:C9"/>
    <mergeCell ref="B3:C3"/>
    <mergeCell ref="B4:C4"/>
    <mergeCell ref="B5:C5"/>
    <mergeCell ref="B6:C6"/>
    <mergeCell ref="B7:C7"/>
    <mergeCell ref="B8:C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E3:H7"/>
  <sheetViews>
    <sheetView workbookViewId="0">
      <selection activeCell="F14" sqref="F14"/>
    </sheetView>
  </sheetViews>
  <sheetFormatPr defaultRowHeight="15"/>
  <sheetData>
    <row r="3" spans="5:8">
      <c r="E3" s="103"/>
      <c r="F3" s="103" t="s">
        <v>173</v>
      </c>
      <c r="G3" s="103" t="s">
        <v>174</v>
      </c>
      <c r="H3" s="103" t="s">
        <v>175</v>
      </c>
    </row>
    <row r="4" spans="5:8" ht="15.75" thickBot="1">
      <c r="E4" s="103">
        <v>3</v>
      </c>
      <c r="F4" s="104">
        <v>9.6223000000000001E-8</v>
      </c>
      <c r="G4" s="104">
        <v>8.1903999999999995E-7</v>
      </c>
      <c r="H4" s="104">
        <v>1.5595000000000001E-6</v>
      </c>
    </row>
    <row r="5" spans="5:8" ht="15.75" thickBot="1">
      <c r="E5" s="103">
        <v>5</v>
      </c>
      <c r="F5" s="104">
        <v>1.8669E-8</v>
      </c>
      <c r="G5" s="104">
        <v>8.1473999999999993E-6</v>
      </c>
      <c r="H5" s="105">
        <v>9.9688000000000002E-6</v>
      </c>
    </row>
    <row r="6" spans="5:8" ht="15.75" thickBot="1">
      <c r="E6" s="103">
        <v>7</v>
      </c>
      <c r="F6" s="104">
        <v>1.6301E-11</v>
      </c>
      <c r="G6" s="104">
        <v>9.3045000000000002E-7</v>
      </c>
      <c r="H6" s="104">
        <v>9.9810000000000002E-7</v>
      </c>
    </row>
    <row r="7" spans="5:8" ht="15.75" thickBot="1">
      <c r="E7" s="103">
        <v>9</v>
      </c>
      <c r="F7" s="104">
        <v>3.6552E-12</v>
      </c>
      <c r="G7" s="104">
        <v>9.7438000000000002E-7</v>
      </c>
      <c r="H7" s="104">
        <v>9.929400000000001E-7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5"/>
  <sheetViews>
    <sheetView tabSelected="1" workbookViewId="0">
      <selection activeCell="S7" sqref="S7"/>
    </sheetView>
  </sheetViews>
  <sheetFormatPr defaultRowHeight="15"/>
  <cols>
    <col min="1" max="1" width="13.85546875" customWidth="1"/>
    <col min="3" max="3" width="11.85546875" customWidth="1"/>
    <col min="5" max="5" width="15.28515625" customWidth="1"/>
    <col min="6" max="6" width="15.5703125" customWidth="1"/>
    <col min="7" max="7" width="10.28515625" customWidth="1"/>
  </cols>
  <sheetData>
    <row r="1" spans="1:8" ht="30">
      <c r="A1" s="106" t="s">
        <v>176</v>
      </c>
      <c r="B1" s="106" t="s">
        <v>177</v>
      </c>
      <c r="C1" s="108" t="s">
        <v>178</v>
      </c>
      <c r="D1" s="106" t="s">
        <v>179</v>
      </c>
      <c r="E1" s="106" t="s">
        <v>180</v>
      </c>
      <c r="F1" s="106" t="s">
        <v>181</v>
      </c>
      <c r="G1" s="108" t="s">
        <v>182</v>
      </c>
    </row>
    <row r="2" spans="1:8">
      <c r="A2" s="107">
        <v>1</v>
      </c>
      <c r="B2" s="107">
        <v>500</v>
      </c>
      <c r="C2" s="107">
        <v>8.8000000000000007</v>
      </c>
      <c r="D2" s="107">
        <v>6</v>
      </c>
      <c r="E2" s="107">
        <v>90</v>
      </c>
      <c r="F2" s="107">
        <v>91</v>
      </c>
      <c r="G2" s="107">
        <v>87.4</v>
      </c>
      <c r="H2">
        <f>+(F2-G2)^2</f>
        <v>12.959999999999958</v>
      </c>
    </row>
    <row r="3" spans="1:8">
      <c r="A3" s="107">
        <v>2</v>
      </c>
      <c r="B3" s="107">
        <v>500</v>
      </c>
      <c r="C3" s="107">
        <v>8.8000000000000007</v>
      </c>
      <c r="D3" s="107">
        <v>6</v>
      </c>
      <c r="E3" s="107">
        <v>45</v>
      </c>
      <c r="F3" s="107">
        <v>81.5</v>
      </c>
      <c r="G3" s="107">
        <v>81.7</v>
      </c>
      <c r="H3">
        <f t="shared" ref="H3:H31" si="0">+(F3-G3)^2</f>
        <v>4.0000000000001139E-2</v>
      </c>
    </row>
    <row r="4" spans="1:8">
      <c r="A4" s="107">
        <v>3</v>
      </c>
      <c r="B4" s="107">
        <v>200</v>
      </c>
      <c r="C4" s="107">
        <v>8.8000000000000007</v>
      </c>
      <c r="D4" s="107">
        <v>6</v>
      </c>
      <c r="E4" s="107">
        <v>90</v>
      </c>
      <c r="F4" s="107">
        <v>98</v>
      </c>
      <c r="G4" s="107">
        <v>95.4</v>
      </c>
      <c r="H4">
        <f t="shared" si="0"/>
        <v>6.7599999999999705</v>
      </c>
    </row>
    <row r="5" spans="1:8">
      <c r="A5" s="107">
        <v>4</v>
      </c>
      <c r="B5" s="107">
        <v>500</v>
      </c>
      <c r="C5" s="107">
        <v>2.2000000000000002</v>
      </c>
      <c r="D5" s="107">
        <v>6</v>
      </c>
      <c r="E5" s="107">
        <v>90</v>
      </c>
      <c r="F5" s="107">
        <v>72</v>
      </c>
      <c r="G5" s="107">
        <v>73.599999999999994</v>
      </c>
      <c r="H5">
        <f t="shared" si="0"/>
        <v>2.5599999999999818</v>
      </c>
    </row>
    <row r="6" spans="1:8">
      <c r="A6" s="107">
        <v>5</v>
      </c>
      <c r="B6" s="107">
        <v>700</v>
      </c>
      <c r="C6" s="107">
        <v>13.2</v>
      </c>
      <c r="D6" s="107">
        <v>9</v>
      </c>
      <c r="E6" s="107">
        <v>120</v>
      </c>
      <c r="F6" s="107">
        <v>59.5</v>
      </c>
      <c r="G6" s="107">
        <v>57.4</v>
      </c>
      <c r="H6">
        <f t="shared" si="0"/>
        <v>4.4100000000000064</v>
      </c>
    </row>
    <row r="7" spans="1:8">
      <c r="A7" s="107">
        <v>6</v>
      </c>
      <c r="B7" s="107">
        <v>500</v>
      </c>
      <c r="C7" s="107">
        <v>15.4</v>
      </c>
      <c r="D7" s="107">
        <v>6</v>
      </c>
      <c r="E7" s="107">
        <v>90</v>
      </c>
      <c r="F7" s="107">
        <v>89.1</v>
      </c>
      <c r="G7" s="107">
        <v>89.8</v>
      </c>
      <c r="H7">
        <f t="shared" si="0"/>
        <v>0.49000000000000399</v>
      </c>
    </row>
    <row r="8" spans="1:8">
      <c r="A8" s="107">
        <v>7</v>
      </c>
      <c r="B8" s="107">
        <v>500</v>
      </c>
      <c r="C8" s="107">
        <v>8.8000000000000007</v>
      </c>
      <c r="D8" s="107">
        <v>6</v>
      </c>
      <c r="E8" s="107">
        <v>90</v>
      </c>
      <c r="F8" s="107">
        <v>80.7</v>
      </c>
      <c r="G8" s="107">
        <v>87.4</v>
      </c>
      <c r="H8">
        <f t="shared" si="0"/>
        <v>44.890000000000036</v>
      </c>
    </row>
    <row r="9" spans="1:8">
      <c r="A9" s="107">
        <v>8</v>
      </c>
      <c r="B9" s="107">
        <v>700</v>
      </c>
      <c r="C9" s="107">
        <v>4.4000000000000004</v>
      </c>
      <c r="D9" s="107">
        <v>9</v>
      </c>
      <c r="E9" s="107">
        <v>120</v>
      </c>
      <c r="F9" s="107">
        <v>44</v>
      </c>
      <c r="G9" s="107">
        <v>41.2</v>
      </c>
      <c r="H9">
        <f t="shared" si="0"/>
        <v>7.8399999999999839</v>
      </c>
    </row>
    <row r="10" spans="1:8">
      <c r="A10" s="107">
        <v>9</v>
      </c>
      <c r="B10" s="107">
        <v>700</v>
      </c>
      <c r="C10" s="107">
        <v>4.4000000000000004</v>
      </c>
      <c r="D10" s="107">
        <v>3</v>
      </c>
      <c r="E10" s="107">
        <v>120</v>
      </c>
      <c r="F10" s="107">
        <v>68</v>
      </c>
      <c r="G10" s="107">
        <v>65.5</v>
      </c>
      <c r="H10">
        <f t="shared" si="0"/>
        <v>6.25</v>
      </c>
    </row>
    <row r="11" spans="1:8">
      <c r="A11" s="107">
        <v>10</v>
      </c>
      <c r="B11" s="107">
        <v>700</v>
      </c>
      <c r="C11" s="107">
        <v>13.2</v>
      </c>
      <c r="D11" s="107">
        <v>3</v>
      </c>
      <c r="E11" s="107">
        <v>120</v>
      </c>
      <c r="F11" s="107">
        <v>87.2</v>
      </c>
      <c r="G11" s="107">
        <v>89.8</v>
      </c>
      <c r="H11">
        <f t="shared" si="0"/>
        <v>6.7599999999999705</v>
      </c>
    </row>
    <row r="12" spans="1:8">
      <c r="A12" s="107">
        <v>11</v>
      </c>
      <c r="B12" s="107">
        <v>500</v>
      </c>
      <c r="C12" s="107">
        <v>8.8000000000000007</v>
      </c>
      <c r="D12" s="107">
        <v>6</v>
      </c>
      <c r="E12" s="107">
        <v>90</v>
      </c>
      <c r="F12" s="107">
        <v>89</v>
      </c>
      <c r="G12" s="107">
        <v>87.4</v>
      </c>
      <c r="H12">
        <f t="shared" si="0"/>
        <v>2.5599999999999818</v>
      </c>
    </row>
    <row r="13" spans="1:8">
      <c r="A13" s="107">
        <v>12</v>
      </c>
      <c r="B13" s="107">
        <v>300</v>
      </c>
      <c r="C13" s="107">
        <v>4.4000000000000004</v>
      </c>
      <c r="D13" s="107">
        <v>9</v>
      </c>
      <c r="E13" s="107">
        <v>120</v>
      </c>
      <c r="F13" s="107">
        <v>77</v>
      </c>
      <c r="G13" s="107">
        <v>81.7</v>
      </c>
      <c r="H13">
        <f t="shared" si="0"/>
        <v>22.090000000000028</v>
      </c>
    </row>
    <row r="14" spans="1:8">
      <c r="A14" s="107">
        <v>13</v>
      </c>
      <c r="B14" s="107">
        <v>300</v>
      </c>
      <c r="C14" s="107">
        <v>13.2</v>
      </c>
      <c r="D14" s="107">
        <v>9</v>
      </c>
      <c r="E14" s="107">
        <v>60</v>
      </c>
      <c r="F14" s="107">
        <v>75.5</v>
      </c>
      <c r="G14" s="107">
        <v>73.599999999999994</v>
      </c>
      <c r="H14">
        <f t="shared" si="0"/>
        <v>3.6100000000000216</v>
      </c>
    </row>
    <row r="15" spans="1:8">
      <c r="A15" s="107">
        <v>14</v>
      </c>
      <c r="B15" s="107">
        <v>700</v>
      </c>
      <c r="C15" s="107">
        <v>13.2</v>
      </c>
      <c r="D15" s="107">
        <v>9</v>
      </c>
      <c r="E15" s="107">
        <v>60</v>
      </c>
      <c r="F15" s="107">
        <v>50</v>
      </c>
      <c r="G15" s="107">
        <v>49.3</v>
      </c>
      <c r="H15">
        <f t="shared" si="0"/>
        <v>0.49000000000000399</v>
      </c>
    </row>
    <row r="16" spans="1:8">
      <c r="A16" s="107">
        <v>15</v>
      </c>
      <c r="B16" s="107">
        <v>500</v>
      </c>
      <c r="C16" s="107">
        <v>8.8000000000000007</v>
      </c>
      <c r="D16" s="107">
        <v>1.5</v>
      </c>
      <c r="E16" s="107">
        <v>90</v>
      </c>
      <c r="F16" s="107">
        <v>75</v>
      </c>
      <c r="G16" s="107">
        <v>73.599999999999994</v>
      </c>
      <c r="H16">
        <f t="shared" si="0"/>
        <v>1.960000000000016</v>
      </c>
    </row>
    <row r="17" spans="1:8">
      <c r="A17" s="107">
        <v>16</v>
      </c>
      <c r="B17" s="107">
        <v>300</v>
      </c>
      <c r="C17" s="107">
        <v>13.2</v>
      </c>
      <c r="D17" s="107">
        <v>9</v>
      </c>
      <c r="E17" s="107">
        <v>120</v>
      </c>
      <c r="F17" s="107">
        <v>74.7</v>
      </c>
      <c r="G17" s="107">
        <v>73.599999999999994</v>
      </c>
      <c r="H17">
        <f t="shared" si="0"/>
        <v>1.2100000000000188</v>
      </c>
    </row>
    <row r="18" spans="1:8">
      <c r="A18" s="107">
        <v>17</v>
      </c>
      <c r="B18" s="107">
        <v>300</v>
      </c>
      <c r="C18" s="107">
        <v>4.4000000000000004</v>
      </c>
      <c r="D18" s="107">
        <v>3</v>
      </c>
      <c r="E18" s="107">
        <v>60</v>
      </c>
      <c r="F18" s="107">
        <v>78</v>
      </c>
      <c r="G18" s="107">
        <v>81.7</v>
      </c>
      <c r="H18">
        <f t="shared" si="0"/>
        <v>13.690000000000021</v>
      </c>
    </row>
    <row r="19" spans="1:8">
      <c r="A19" s="107">
        <v>18</v>
      </c>
      <c r="B19" s="107">
        <v>500</v>
      </c>
      <c r="C19" s="107">
        <v>8.8000000000000007</v>
      </c>
      <c r="D19" s="107">
        <v>6</v>
      </c>
      <c r="E19" s="107">
        <v>90</v>
      </c>
      <c r="F19" s="107">
        <v>86</v>
      </c>
      <c r="G19" s="107">
        <v>87.4</v>
      </c>
      <c r="H19">
        <f t="shared" si="0"/>
        <v>1.960000000000016</v>
      </c>
    </row>
    <row r="20" spans="1:8">
      <c r="A20" s="107">
        <v>19</v>
      </c>
      <c r="B20" s="107">
        <v>500</v>
      </c>
      <c r="C20" s="107">
        <v>8.8000000000000007</v>
      </c>
      <c r="D20" s="107">
        <v>6</v>
      </c>
      <c r="E20" s="107">
        <v>90</v>
      </c>
      <c r="F20" s="107">
        <v>93.5</v>
      </c>
      <c r="G20" s="107">
        <v>87.4</v>
      </c>
      <c r="H20">
        <f t="shared" si="0"/>
        <v>37.20999999999993</v>
      </c>
    </row>
    <row r="21" spans="1:8">
      <c r="A21" s="107">
        <v>20</v>
      </c>
      <c r="B21" s="107">
        <v>300</v>
      </c>
      <c r="C21" s="107">
        <v>4.4000000000000004</v>
      </c>
      <c r="D21" s="107">
        <v>9</v>
      </c>
      <c r="E21" s="107">
        <v>60</v>
      </c>
      <c r="F21" s="107">
        <v>66</v>
      </c>
      <c r="G21" s="107">
        <v>65.5</v>
      </c>
      <c r="H21">
        <f t="shared" si="0"/>
        <v>0.25</v>
      </c>
    </row>
    <row r="22" spans="1:8">
      <c r="A22" s="107">
        <v>21</v>
      </c>
      <c r="B22" s="107">
        <v>300</v>
      </c>
      <c r="C22" s="107">
        <v>13.2</v>
      </c>
      <c r="D22" s="107">
        <v>3</v>
      </c>
      <c r="E22" s="107">
        <v>60</v>
      </c>
      <c r="F22" s="107">
        <v>65</v>
      </c>
      <c r="G22" s="107">
        <v>65.5</v>
      </c>
      <c r="H22">
        <f t="shared" si="0"/>
        <v>0.25</v>
      </c>
    </row>
    <row r="23" spans="1:8">
      <c r="A23" s="107">
        <v>22</v>
      </c>
      <c r="B23" s="107">
        <v>700</v>
      </c>
      <c r="C23" s="107">
        <v>4.4000000000000004</v>
      </c>
      <c r="D23" s="107">
        <v>9</v>
      </c>
      <c r="E23" s="107">
        <v>60</v>
      </c>
      <c r="F23" s="107">
        <v>33.200000000000003</v>
      </c>
      <c r="G23" s="107">
        <v>35.799999999999997</v>
      </c>
      <c r="H23">
        <f t="shared" si="0"/>
        <v>6.7599999999999705</v>
      </c>
    </row>
    <row r="24" spans="1:8">
      <c r="A24" s="107">
        <v>23</v>
      </c>
      <c r="B24" s="107">
        <v>500</v>
      </c>
      <c r="C24" s="107">
        <v>8.8000000000000007</v>
      </c>
      <c r="D24" s="107">
        <v>6</v>
      </c>
      <c r="E24" s="107">
        <v>90</v>
      </c>
      <c r="F24" s="107">
        <v>95</v>
      </c>
      <c r="G24" s="107">
        <v>87.4</v>
      </c>
      <c r="H24">
        <f t="shared" si="0"/>
        <v>57.759999999999913</v>
      </c>
    </row>
    <row r="25" spans="1:8">
      <c r="A25" s="107">
        <v>24</v>
      </c>
      <c r="B25" s="107">
        <v>300</v>
      </c>
      <c r="C25" s="107">
        <v>13.2</v>
      </c>
      <c r="D25" s="107">
        <v>3</v>
      </c>
      <c r="E25" s="107">
        <v>120</v>
      </c>
      <c r="F25" s="107">
        <v>89.1</v>
      </c>
      <c r="G25" s="107">
        <v>89.8</v>
      </c>
      <c r="H25">
        <f t="shared" si="0"/>
        <v>0.49000000000000399</v>
      </c>
    </row>
    <row r="26" spans="1:8">
      <c r="A26" s="107">
        <v>25</v>
      </c>
      <c r="B26" s="107">
        <v>500</v>
      </c>
      <c r="C26" s="107">
        <v>8.8000000000000007</v>
      </c>
      <c r="D26" s="107">
        <v>6</v>
      </c>
      <c r="E26" s="107">
        <v>135</v>
      </c>
      <c r="F26" s="107">
        <v>96</v>
      </c>
      <c r="G26" s="107">
        <v>95.4</v>
      </c>
      <c r="H26">
        <f t="shared" si="0"/>
        <v>0.35999999999999316</v>
      </c>
    </row>
    <row r="27" spans="1:8">
      <c r="A27" s="107">
        <v>26</v>
      </c>
      <c r="B27" s="107">
        <v>700</v>
      </c>
      <c r="C27" s="107">
        <v>4.4000000000000004</v>
      </c>
      <c r="D27" s="107">
        <v>3</v>
      </c>
      <c r="E27" s="107">
        <v>60</v>
      </c>
      <c r="F27" s="107">
        <v>58.3</v>
      </c>
      <c r="G27" s="107">
        <v>57.4</v>
      </c>
      <c r="H27">
        <f t="shared" si="0"/>
        <v>0.80999999999999739</v>
      </c>
    </row>
    <row r="28" spans="1:8">
      <c r="A28" s="107">
        <v>27</v>
      </c>
      <c r="B28" s="107">
        <v>700</v>
      </c>
      <c r="C28" s="107">
        <v>13.2</v>
      </c>
      <c r="D28" s="107">
        <v>3</v>
      </c>
      <c r="E28" s="107">
        <v>60</v>
      </c>
      <c r="F28" s="107">
        <v>73.3</v>
      </c>
      <c r="G28" s="107">
        <v>73.599999999999994</v>
      </c>
      <c r="H28">
        <f t="shared" si="0"/>
        <v>8.999999999999829E-2</v>
      </c>
    </row>
    <row r="29" spans="1:8">
      <c r="A29" s="107">
        <v>28</v>
      </c>
      <c r="B29" s="107">
        <v>300</v>
      </c>
      <c r="C29" s="107">
        <v>4.4000000000000004</v>
      </c>
      <c r="D29" s="107">
        <v>3</v>
      </c>
      <c r="E29" s="107">
        <v>120</v>
      </c>
      <c r="F29" s="107">
        <v>98</v>
      </c>
      <c r="G29" s="107">
        <v>95.2</v>
      </c>
      <c r="H29">
        <f t="shared" si="0"/>
        <v>7.8399999999999839</v>
      </c>
    </row>
    <row r="30" spans="1:8">
      <c r="A30" s="107">
        <v>29</v>
      </c>
      <c r="B30" s="107">
        <v>500</v>
      </c>
      <c r="C30" s="107">
        <v>8.8000000000000007</v>
      </c>
      <c r="D30" s="107">
        <v>10.5</v>
      </c>
      <c r="E30" s="107">
        <v>90</v>
      </c>
      <c r="F30" s="107">
        <v>55.4</v>
      </c>
      <c r="G30" s="107">
        <v>57.4</v>
      </c>
      <c r="H30">
        <f t="shared" si="0"/>
        <v>4</v>
      </c>
    </row>
    <row r="31" spans="1:8">
      <c r="A31" s="107">
        <v>30</v>
      </c>
      <c r="B31" s="107">
        <v>800</v>
      </c>
      <c r="C31" s="107">
        <v>8.8000000000000007</v>
      </c>
      <c r="D31" s="107">
        <v>6</v>
      </c>
      <c r="E31" s="107">
        <v>90</v>
      </c>
      <c r="F31" s="107">
        <v>73.8</v>
      </c>
      <c r="G31" s="107">
        <v>73.599999999999994</v>
      </c>
      <c r="H31">
        <f t="shared" si="0"/>
        <v>4.0000000000001139E-2</v>
      </c>
    </row>
    <row r="33" spans="7:8">
      <c r="G33" t="s">
        <v>183</v>
      </c>
      <c r="H33" s="106">
        <f>+SUM(H2:H31)</f>
        <v>256.38999999999982</v>
      </c>
    </row>
    <row r="34" spans="7:8">
      <c r="G34" t="s">
        <v>184</v>
      </c>
      <c r="H34" s="106">
        <f>+H33/30</f>
        <v>8.5463333333333278</v>
      </c>
    </row>
    <row r="35" spans="7:8">
      <c r="G35" t="s">
        <v>185</v>
      </c>
      <c r="H35" s="106">
        <f>+SQRT(H34)</f>
        <v>2.9234112494367479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 VALUES</vt:lpstr>
      <vt:lpstr>Normalised Values</vt:lpstr>
      <vt:lpstr>3 Hidden Layer</vt:lpstr>
      <vt:lpstr>5 Hidden Layer</vt:lpstr>
      <vt:lpstr>7 Hidden Layer</vt:lpstr>
      <vt:lpstr>9 Hidden Layer</vt:lpstr>
      <vt:lpstr>Sheet1</vt:lpstr>
      <vt:lpstr>FUZZY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2017-11-16T08:34:16Z</dcterms:created>
  <dcterms:modified xsi:type="dcterms:W3CDTF">2017-11-30T14:02:13Z</dcterms:modified>
</cp:coreProperties>
</file>