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5360" windowHeight="775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1" i="2"/>
  <c r="E4" i="2"/>
  <c r="E5" i="2"/>
  <c r="E6" i="2" s="1"/>
  <c r="E3" i="2"/>
  <c r="E2" i="2"/>
  <c r="D3" i="2"/>
  <c r="D4" i="2"/>
  <c r="D5" i="2"/>
  <c r="D7" i="2" s="1"/>
  <c r="D6" i="2"/>
  <c r="D2" i="2"/>
  <c r="B8" i="2"/>
  <c r="I10" i="2" s="1"/>
  <c r="G10" i="2" s="1"/>
  <c r="C9" i="2" l="1"/>
  <c r="G4" i="2"/>
  <c r="H4" i="2" s="1"/>
  <c r="I4" i="2" s="1"/>
  <c r="G6" i="2"/>
  <c r="H6" i="2" s="1"/>
  <c r="I6" i="2" s="1"/>
  <c r="G3" i="2"/>
  <c r="H3" i="2" s="1"/>
  <c r="I3" i="2" s="1"/>
  <c r="G5" i="2"/>
  <c r="H5" i="2" s="1"/>
  <c r="I5" i="2" s="1"/>
  <c r="G2" i="2"/>
  <c r="B12" i="2"/>
  <c r="B11" i="2" s="1"/>
  <c r="I9" i="2"/>
  <c r="G9" i="2" s="1"/>
  <c r="B16" i="1"/>
  <c r="B15" i="1"/>
  <c r="G7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B14" i="1"/>
  <c r="D7" i="1"/>
  <c r="D3" i="1"/>
  <c r="D4" i="1"/>
  <c r="D5" i="1"/>
  <c r="D6" i="1"/>
  <c r="D2" i="1"/>
  <c r="B12" i="1"/>
  <c r="B7" i="1"/>
  <c r="G7" i="2" l="1"/>
  <c r="H2" i="2"/>
  <c r="I2" i="2" s="1"/>
  <c r="I7" i="2" s="1"/>
  <c r="B14" i="2" s="1"/>
  <c r="B15" i="2" s="1"/>
</calcChain>
</file>

<file path=xl/sharedStrings.xml><?xml version="1.0" encoding="utf-8"?>
<sst xmlns="http://schemas.openxmlformats.org/spreadsheetml/2006/main" count="52" uniqueCount="50">
  <si>
    <t>x</t>
  </si>
  <si>
    <t>[50-60)</t>
  </si>
  <si>
    <t>[60-70)</t>
  </si>
  <si>
    <t>[70-80)</t>
  </si>
  <si>
    <t>[80-90)</t>
  </si>
  <si>
    <t>[90-100)</t>
  </si>
  <si>
    <t>fi</t>
  </si>
  <si>
    <t>Rango= Xmax - Xmin</t>
  </si>
  <si>
    <t>Rango= 93-51</t>
  </si>
  <si>
    <t xml:space="preserve">Rango = </t>
  </si>
  <si>
    <t>Xm</t>
  </si>
  <si>
    <t>Xm * fi</t>
  </si>
  <si>
    <t>Media=</t>
  </si>
  <si>
    <t>xm - media</t>
  </si>
  <si>
    <t>(xm-media)^2</t>
  </si>
  <si>
    <t>(xm-media)^2 * fi</t>
  </si>
  <si>
    <t>Varianza=</t>
  </si>
  <si>
    <t>DS=</t>
  </si>
  <si>
    <t>En promedio los tiempos fueron de 71,67 +- 12,47</t>
  </si>
  <si>
    <t>10-12</t>
  </si>
  <si>
    <t>12-14</t>
  </si>
  <si>
    <t>14-16</t>
  </si>
  <si>
    <t>16-18</t>
  </si>
  <si>
    <t>18-20</t>
  </si>
  <si>
    <t>N=</t>
  </si>
  <si>
    <t>xm</t>
  </si>
  <si>
    <t>xm * fi</t>
  </si>
  <si>
    <t>media=</t>
  </si>
  <si>
    <t>Sum (xm*fi)/N</t>
  </si>
  <si>
    <t xml:space="preserve">Moda = </t>
  </si>
  <si>
    <t>La mayoria de las mediciones dieron entre 16 y 18.</t>
  </si>
  <si>
    <t>Mediana=</t>
  </si>
  <si>
    <t>Pos mediana=</t>
  </si>
  <si>
    <t>Fi</t>
  </si>
  <si>
    <t>1 al 5</t>
  </si>
  <si>
    <t>6 al 16</t>
  </si>
  <si>
    <t>17 al 35</t>
  </si>
  <si>
    <t>36 al 56</t>
  </si>
  <si>
    <t>57 al 60</t>
  </si>
  <si>
    <t>Varianza</t>
  </si>
  <si>
    <t>xi-media</t>
  </si>
  <si>
    <t>(xi-media)^2</t>
  </si>
  <si>
    <t>(xi-media)^2*fi</t>
  </si>
  <si>
    <t>DS</t>
  </si>
  <si>
    <t>Q3</t>
  </si>
  <si>
    <t>Pos Q3=</t>
  </si>
  <si>
    <t>D4</t>
  </si>
  <si>
    <t>Pos D4=</t>
  </si>
  <si>
    <t>P59</t>
  </si>
  <si>
    <t>Pos P59=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</si>
</sst>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0" xfId="0" applyNumberFormat="1" applyFill="1" applyBorder="1"/>
    <xf numFmtId="0" fontId="0" fillId="0" borderId="2" xfId="0" applyFill="1" applyBorder="1"/>
    <xf numFmtId="49" fontId="1" fillId="0" borderId="1" xfId="0" applyNumberFormat="1" applyFont="1" applyBorder="1"/>
    <xf numFmtId="0" fontId="1" fillId="0" borderId="1" xfId="0" applyFont="1" applyBorder="1"/>
    <xf numFmtId="2" fontId="0" fillId="0" borderId="0" xfId="0" applyNumberFormat="1"/>
    <xf numFmtId="49" fontId="0" fillId="0" borderId="1" xfId="0" applyNumberFormat="1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Hoja1!$A$2:$A$6</c:f>
              <c:strCache>
                <c:ptCount val="5"/>
                <c:pt idx="0">
                  <c:v>[50-60)</c:v>
                </c:pt>
                <c:pt idx="1">
                  <c:v>[60-70)</c:v>
                </c:pt>
                <c:pt idx="2">
                  <c:v>[70-80)</c:v>
                </c:pt>
                <c:pt idx="3">
                  <c:v>[80-90)</c:v>
                </c:pt>
                <c:pt idx="4">
                  <c:v>[90-100)</c:v>
                </c:pt>
              </c:strCache>
            </c:strRef>
          </c:cat>
          <c:val>
            <c:numRef>
              <c:f>Hoja1!$A$2:$A$6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Hoja1!$A$2:$A$6</c:f>
              <c:strCache>
                <c:ptCount val="5"/>
                <c:pt idx="0">
                  <c:v>[50-60)</c:v>
                </c:pt>
                <c:pt idx="1">
                  <c:v>[60-70)</c:v>
                </c:pt>
                <c:pt idx="2">
                  <c:v>[70-80)</c:v>
                </c:pt>
                <c:pt idx="3">
                  <c:v>[80-90)</c:v>
                </c:pt>
                <c:pt idx="4">
                  <c:v>[90-100)</c:v>
                </c:pt>
              </c:strCache>
            </c:strRef>
          </c:cat>
          <c:val>
            <c:numRef>
              <c:f>Hoja1!$B$2:$B$6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10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7712"/>
        <c:axId val="163698272"/>
      </c:barChart>
      <c:catAx>
        <c:axId val="16369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698272"/>
        <c:crosses val="autoZero"/>
        <c:auto val="1"/>
        <c:lblAlgn val="ctr"/>
        <c:lblOffset val="100"/>
        <c:noMultiLvlLbl val="0"/>
      </c:catAx>
      <c:valAx>
        <c:axId val="1636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69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622788</xdr:colOff>
      <xdr:row>2</xdr:row>
      <xdr:rowOff>38832</xdr:rowOff>
    </xdr:from>
    <xdr:to>
      <xdr:col>7</xdr:col>
      <xdr:colOff>139211</xdr:colOff>
      <xdr:row>16</xdr:row>
      <xdr:rowOff>115032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30" zoomScaleNormal="130" workbookViewId="0">
      <selection activeCell="G14" sqref="G14"/>
    </sheetView>
  </sheetViews>
  <sheetFormatPr baseColWidth="10" defaultRowHeight="15" x14ac:dyDescent="0.25"/>
  <cols>
    <col min="6" max="6" width="13.42578125" bestFit="1" customWidth="1"/>
    <col min="7" max="7" width="16.7109375" bestFit="1" customWidth="1"/>
  </cols>
  <sheetData>
    <row r="1" spans="1:7" x14ac:dyDescent="0.25">
      <c r="A1" s="1" t="s">
        <v>0</v>
      </c>
      <c r="B1" s="1" t="s">
        <v>6</v>
      </c>
      <c r="C1" s="1" t="s">
        <v>10</v>
      </c>
      <c r="D1" s="1" t="s">
        <v>11</v>
      </c>
      <c r="E1" s="1" t="s">
        <v>13</v>
      </c>
      <c r="F1" s="3" t="s">
        <v>14</v>
      </c>
      <c r="G1" s="3" t="s">
        <v>15</v>
      </c>
    </row>
    <row r="2" spans="1:7" x14ac:dyDescent="0.25">
      <c r="A2" s="1" t="s">
        <v>1</v>
      </c>
      <c r="B2" s="1">
        <v>9</v>
      </c>
      <c r="C2" s="1">
        <v>55</v>
      </c>
      <c r="D2" s="1">
        <f>C2*B2</f>
        <v>495</v>
      </c>
      <c r="E2" s="2">
        <f>C2-$B$14</f>
        <v>-16.666666666666671</v>
      </c>
      <c r="F2" s="2">
        <f>E2*E2</f>
        <v>277.77777777777794</v>
      </c>
      <c r="G2" s="2">
        <f>F2*B2</f>
        <v>2500.0000000000014</v>
      </c>
    </row>
    <row r="3" spans="1:7" x14ac:dyDescent="0.25">
      <c r="A3" s="1" t="s">
        <v>2</v>
      </c>
      <c r="B3" s="1">
        <v>2</v>
      </c>
      <c r="C3" s="1">
        <v>65</v>
      </c>
      <c r="D3" s="1">
        <f t="shared" ref="D3:D6" si="0">C3*B3</f>
        <v>130</v>
      </c>
      <c r="E3" s="2">
        <f t="shared" ref="E3:E6" si="1">C3-$B$14</f>
        <v>-6.6666666666666714</v>
      </c>
      <c r="F3" s="2">
        <f t="shared" ref="F3:F6" si="2">E3*E3</f>
        <v>44.444444444444507</v>
      </c>
      <c r="G3" s="2">
        <f t="shared" ref="G3:G6" si="3">F3*B3</f>
        <v>88.888888888889014</v>
      </c>
    </row>
    <row r="4" spans="1:7" x14ac:dyDescent="0.25">
      <c r="A4" s="1" t="s">
        <v>3</v>
      </c>
      <c r="B4" s="1">
        <v>10</v>
      </c>
      <c r="C4" s="1">
        <v>75</v>
      </c>
      <c r="D4" s="1">
        <f t="shared" si="0"/>
        <v>750</v>
      </c>
      <c r="E4" s="2">
        <f t="shared" si="1"/>
        <v>3.3333333333333286</v>
      </c>
      <c r="F4" s="2">
        <f t="shared" si="2"/>
        <v>11.111111111111079</v>
      </c>
      <c r="G4" s="2">
        <f t="shared" si="3"/>
        <v>111.11111111111079</v>
      </c>
    </row>
    <row r="5" spans="1:7" x14ac:dyDescent="0.25">
      <c r="A5" s="1" t="s">
        <v>4</v>
      </c>
      <c r="B5" s="1">
        <v>8</v>
      </c>
      <c r="C5" s="1">
        <v>85</v>
      </c>
      <c r="D5" s="1">
        <f t="shared" si="0"/>
        <v>680</v>
      </c>
      <c r="E5" s="2">
        <f t="shared" si="1"/>
        <v>13.333333333333329</v>
      </c>
      <c r="F5" s="2">
        <f t="shared" si="2"/>
        <v>177.77777777777766</v>
      </c>
      <c r="G5" s="2">
        <f t="shared" si="3"/>
        <v>1422.2222222222213</v>
      </c>
    </row>
    <row r="6" spans="1:7" x14ac:dyDescent="0.25">
      <c r="A6" s="1" t="s">
        <v>5</v>
      </c>
      <c r="B6" s="1">
        <v>1</v>
      </c>
      <c r="C6" s="1">
        <v>95</v>
      </c>
      <c r="D6" s="1">
        <f t="shared" si="0"/>
        <v>95</v>
      </c>
      <c r="E6" s="2">
        <f t="shared" si="1"/>
        <v>23.333333333333329</v>
      </c>
      <c r="F6" s="2">
        <f t="shared" si="2"/>
        <v>544.44444444444423</v>
      </c>
      <c r="G6" s="2">
        <f t="shared" si="3"/>
        <v>544.44444444444423</v>
      </c>
    </row>
    <row r="7" spans="1:7" x14ac:dyDescent="0.25">
      <c r="A7" s="1"/>
      <c r="B7" s="1">
        <f>SUM(B2:B6)</f>
        <v>30</v>
      </c>
      <c r="C7" s="1"/>
      <c r="D7" s="1">
        <f>SUM(D2:D6)</f>
        <v>2150</v>
      </c>
      <c r="E7" s="1"/>
      <c r="F7" s="1"/>
      <c r="G7" s="2">
        <f>SUM(G2:G6)</f>
        <v>4666.666666666667</v>
      </c>
    </row>
    <row r="10" spans="1:7" x14ac:dyDescent="0.25">
      <c r="A10" t="s">
        <v>7</v>
      </c>
      <c r="D10" t="s">
        <v>18</v>
      </c>
    </row>
    <row r="11" spans="1:7" x14ac:dyDescent="0.25">
      <c r="A11" t="s">
        <v>8</v>
      </c>
    </row>
    <row r="12" spans="1:7" x14ac:dyDescent="0.25">
      <c r="A12" t="s">
        <v>9</v>
      </c>
      <c r="B12">
        <f>93-51</f>
        <v>42</v>
      </c>
    </row>
    <row r="14" spans="1:7" x14ac:dyDescent="0.25">
      <c r="A14" t="s">
        <v>12</v>
      </c>
      <c r="B14">
        <f>D7/B7</f>
        <v>71.666666666666671</v>
      </c>
    </row>
    <row r="15" spans="1:7" x14ac:dyDescent="0.25">
      <c r="A15" t="s">
        <v>16</v>
      </c>
      <c r="B15">
        <f>G7/B7</f>
        <v>155.55555555555557</v>
      </c>
    </row>
    <row r="16" spans="1:7" x14ac:dyDescent="0.25">
      <c r="A16" t="s">
        <v>17</v>
      </c>
      <c r="B16">
        <f>SQRT(B15)</f>
        <v>12.472191289246473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70" zoomScaleNormal="170" workbookViewId="0">
      <selection activeCell="E4" sqref="E4"/>
    </sheetView>
  </sheetViews>
  <sheetFormatPr baseColWidth="10" defaultRowHeight="15" x14ac:dyDescent="0.25"/>
  <cols>
    <col min="2" max="2" width="14" bestFit="1" customWidth="1"/>
  </cols>
  <sheetData>
    <row r="1" spans="1:9" x14ac:dyDescent="0.25">
      <c r="A1" s="6" t="s">
        <v>0</v>
      </c>
      <c r="B1" s="6" t="s">
        <v>6</v>
      </c>
      <c r="C1" s="6" t="s">
        <v>25</v>
      </c>
      <c r="D1" s="6" t="s">
        <v>26</v>
      </c>
      <c r="E1" s="6" t="s">
        <v>33</v>
      </c>
      <c r="F1" s="6"/>
      <c r="G1" s="6" t="s">
        <v>40</v>
      </c>
      <c r="H1" s="6" t="s">
        <v>41</v>
      </c>
      <c r="I1" s="6" t="s">
        <v>42</v>
      </c>
    </row>
    <row r="2" spans="1:9" x14ac:dyDescent="0.25">
      <c r="A2" s="5" t="s">
        <v>19</v>
      </c>
      <c r="B2" s="1">
        <v>5</v>
      </c>
      <c r="C2" s="1">
        <v>11</v>
      </c>
      <c r="D2" s="1">
        <f>B2*C2</f>
        <v>55</v>
      </c>
      <c r="E2" s="1">
        <f>B2</f>
        <v>5</v>
      </c>
      <c r="F2" s="1" t="s">
        <v>34</v>
      </c>
      <c r="G2" s="1">
        <f>C2-$C$9</f>
        <v>-4.2666666666666675</v>
      </c>
      <c r="H2" s="1">
        <f>G2*G2</f>
        <v>18.204444444444452</v>
      </c>
      <c r="I2" s="1">
        <f>H2*B2</f>
        <v>91.022222222222254</v>
      </c>
    </row>
    <row r="3" spans="1:9" x14ac:dyDescent="0.25">
      <c r="A3" s="5" t="s">
        <v>20</v>
      </c>
      <c r="B3" s="1">
        <v>11</v>
      </c>
      <c r="C3" s="1">
        <v>13</v>
      </c>
      <c r="D3" s="1">
        <f t="shared" ref="D3:D6" si="0">B3*C3</f>
        <v>143</v>
      </c>
      <c r="E3" s="1">
        <f>E2+B3</f>
        <v>16</v>
      </c>
      <c r="F3" s="1" t="s">
        <v>35</v>
      </c>
      <c r="G3" s="1">
        <f t="shared" ref="G3:G6" si="1">C3-$C$9</f>
        <v>-2.2666666666666675</v>
      </c>
      <c r="H3" s="1">
        <f t="shared" ref="H3:I6" si="2">G3*G3</f>
        <v>5.1377777777777816</v>
      </c>
      <c r="I3" s="1">
        <f t="shared" ref="I3:I6" si="3">H3*B3</f>
        <v>56.515555555555594</v>
      </c>
    </row>
    <row r="4" spans="1:9" x14ac:dyDescent="0.25">
      <c r="A4" s="9" t="s">
        <v>21</v>
      </c>
      <c r="B4" s="10">
        <v>19</v>
      </c>
      <c r="C4" s="10">
        <v>15</v>
      </c>
      <c r="D4" s="10">
        <f t="shared" si="0"/>
        <v>285</v>
      </c>
      <c r="E4" s="10">
        <f t="shared" ref="E4:E5" si="4">E3+B4</f>
        <v>35</v>
      </c>
      <c r="F4" s="10" t="s">
        <v>36</v>
      </c>
      <c r="G4" s="1">
        <f t="shared" si="1"/>
        <v>-0.2666666666666675</v>
      </c>
      <c r="H4" s="1">
        <f t="shared" si="2"/>
        <v>7.1111111111111555E-2</v>
      </c>
      <c r="I4" s="1">
        <f t="shared" si="3"/>
        <v>1.3511111111111196</v>
      </c>
    </row>
    <row r="5" spans="1:9" x14ac:dyDescent="0.25">
      <c r="A5" s="12" t="s">
        <v>22</v>
      </c>
      <c r="B5" s="13">
        <v>21</v>
      </c>
      <c r="C5" s="13">
        <v>17</v>
      </c>
      <c r="D5" s="13">
        <f t="shared" si="0"/>
        <v>357</v>
      </c>
      <c r="E5" s="13">
        <f t="shared" si="4"/>
        <v>56</v>
      </c>
      <c r="F5" s="1" t="s">
        <v>37</v>
      </c>
      <c r="G5" s="1">
        <f t="shared" si="1"/>
        <v>1.7333333333333325</v>
      </c>
      <c r="H5" s="1">
        <f t="shared" si="2"/>
        <v>3.0044444444444416</v>
      </c>
      <c r="I5" s="1">
        <f t="shared" si="3"/>
        <v>63.093333333333277</v>
      </c>
    </row>
    <row r="6" spans="1:9" x14ac:dyDescent="0.25">
      <c r="A6" s="5" t="s">
        <v>23</v>
      </c>
      <c r="B6" s="1">
        <v>4</v>
      </c>
      <c r="C6" s="1">
        <v>19</v>
      </c>
      <c r="D6" s="1">
        <f t="shared" si="0"/>
        <v>76</v>
      </c>
      <c r="E6" s="1">
        <f>E5+B6</f>
        <v>60</v>
      </c>
      <c r="F6" s="1" t="s">
        <v>38</v>
      </c>
      <c r="G6" s="1">
        <f t="shared" si="1"/>
        <v>3.7333333333333325</v>
      </c>
      <c r="H6" s="1">
        <f t="shared" si="2"/>
        <v>13.937777777777772</v>
      </c>
      <c r="I6" s="1">
        <f t="shared" si="3"/>
        <v>55.751111111111086</v>
      </c>
    </row>
    <row r="7" spans="1:9" x14ac:dyDescent="0.25">
      <c r="A7" s="4"/>
      <c r="D7" s="8">
        <f>SUM(D2:D6)</f>
        <v>916</v>
      </c>
      <c r="G7" s="8">
        <f>SUM(G2:G6)</f>
        <v>-1.3333333333333375</v>
      </c>
      <c r="I7" s="8">
        <f>SUM(I2:I6)</f>
        <v>267.73333333333335</v>
      </c>
    </row>
    <row r="8" spans="1:9" x14ac:dyDescent="0.25">
      <c r="A8" s="7" t="s">
        <v>24</v>
      </c>
      <c r="B8">
        <f>SUM(B2:B7)</f>
        <v>60</v>
      </c>
    </row>
    <row r="9" spans="1:9" x14ac:dyDescent="0.25">
      <c r="A9" s="7" t="s">
        <v>27</v>
      </c>
      <c r="B9" t="s">
        <v>28</v>
      </c>
      <c r="C9">
        <f>D7/B8</f>
        <v>15.266666666666667</v>
      </c>
      <c r="F9" t="s">
        <v>44</v>
      </c>
      <c r="G9">
        <f>16+((I9-E4)/B5*2)</f>
        <v>16.952380952380953</v>
      </c>
      <c r="H9" t="s">
        <v>45</v>
      </c>
      <c r="I9">
        <f>3*B8/4</f>
        <v>45</v>
      </c>
    </row>
    <row r="10" spans="1:9" x14ac:dyDescent="0.25">
      <c r="A10" s="7" t="s">
        <v>29</v>
      </c>
      <c r="B10" t="s">
        <v>30</v>
      </c>
      <c r="F10" t="s">
        <v>46</v>
      </c>
      <c r="G10">
        <f>14+((I10-E3)/B4*2)</f>
        <v>14.842105263157894</v>
      </c>
      <c r="H10" t="s">
        <v>47</v>
      </c>
      <c r="I10">
        <f>4*B8/10</f>
        <v>24</v>
      </c>
    </row>
    <row r="11" spans="1:9" x14ac:dyDescent="0.25">
      <c r="A11" s="7" t="s">
        <v>31</v>
      </c>
      <c r="B11" s="11">
        <f>14+((B12-E3)/B4*2)</f>
        <v>15.473684210526315</v>
      </c>
      <c r="F11" t="s">
        <v>48</v>
      </c>
      <c r="G11">
        <f>14+((I11-E3)/B4*2)</f>
        <v>16</v>
      </c>
      <c r="H11" t="s">
        <v>49</v>
      </c>
      <c r="I11">
        <v>35</v>
      </c>
    </row>
    <row r="12" spans="1:9" x14ac:dyDescent="0.25">
      <c r="A12" s="7" t="s">
        <v>32</v>
      </c>
      <c r="B12">
        <f>B8/2</f>
        <v>30</v>
      </c>
      <c r="G12">
        <f>16+((I11-E4)/21*2)</f>
        <v>16</v>
      </c>
    </row>
    <row r="14" spans="1:9" x14ac:dyDescent="0.25">
      <c r="A14" t="s">
        <v>39</v>
      </c>
      <c r="B14">
        <f>I7/B8</f>
        <v>4.4622222222222225</v>
      </c>
    </row>
    <row r="15" spans="1:9" x14ac:dyDescent="0.25">
      <c r="A15" t="s">
        <v>43</v>
      </c>
      <c r="B15">
        <f>SQRT(B14)</f>
        <v>2.1123972690339814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2022-08-26T20:13:17Z</dcterms:created>
  <dcterms:modified xsi:type="dcterms:W3CDTF">2022-09-01T23:56:38Z</dcterms:modified>
</cp:coreProperties>
</file>