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62c07a0a4781c5/Documents/"/>
    </mc:Choice>
  </mc:AlternateContent>
  <xr:revisionPtr revIDLastSave="0" documentId="8_{D5498423-2236-4AC5-9946-3BA98F2053E9}" xr6:coauthVersionLast="47" xr6:coauthVersionMax="47" xr10:uidLastSave="{00000000-0000-0000-0000-000000000000}"/>
  <bookViews>
    <workbookView xWindow="9915" yWindow="2490" windowWidth="28800" windowHeight="15825" xr2:uid="{99E4F14F-060E-41E6-8745-117BA4AD14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2" i="1" s="1"/>
  <c r="E13" i="1" s="1"/>
  <c r="F13" i="1"/>
  <c r="H13" i="1"/>
  <c r="I13" i="1"/>
  <c r="J13" i="1"/>
  <c r="K13" i="1"/>
  <c r="L13" i="1"/>
  <c r="M13" i="1"/>
  <c r="N13" i="1"/>
  <c r="O13" i="1"/>
  <c r="P13" i="1"/>
  <c r="Q13" i="1"/>
  <c r="G13" i="1"/>
  <c r="C4" i="1"/>
  <c r="C12" i="1" s="1"/>
  <c r="C13" i="1" s="1"/>
  <c r="D4" i="1"/>
  <c r="D12" i="1" s="1"/>
  <c r="D13" i="1" s="1"/>
  <c r="B4" i="1"/>
  <c r="B12" i="1" s="1"/>
  <c r="B13" i="1" s="1"/>
  <c r="G6" i="1"/>
  <c r="H6" i="1"/>
  <c r="I6" i="1"/>
  <c r="J6" i="1"/>
  <c r="J12" i="1" s="1"/>
  <c r="K6" i="1"/>
  <c r="L6" i="1"/>
  <c r="M6" i="1"/>
  <c r="M12" i="1" s="1"/>
  <c r="N6" i="1"/>
  <c r="O6" i="1"/>
  <c r="P6" i="1"/>
  <c r="Q6" i="1"/>
  <c r="F6" i="1"/>
  <c r="H7" i="1"/>
  <c r="H10" i="1" s="1"/>
  <c r="I7" i="1"/>
  <c r="I10" i="1" s="1"/>
  <c r="J7" i="1"/>
  <c r="K7" i="1"/>
  <c r="L7" i="1"/>
  <c r="M7" i="1"/>
  <c r="N7" i="1"/>
  <c r="O7" i="1"/>
  <c r="P7" i="1"/>
  <c r="Q7" i="1"/>
  <c r="G7" i="1"/>
  <c r="F12" i="1"/>
  <c r="K12" i="1"/>
  <c r="L12" i="1"/>
  <c r="N12" i="1"/>
  <c r="O12" i="1"/>
  <c r="P12" i="1"/>
  <c r="Q12" i="1"/>
  <c r="J10" i="1"/>
  <c r="K10" i="1"/>
  <c r="L10" i="1"/>
  <c r="M10" i="1"/>
  <c r="N10" i="1"/>
  <c r="O10" i="1"/>
  <c r="P10" i="1"/>
  <c r="Q10" i="1"/>
  <c r="G10" i="1"/>
  <c r="B15" i="1" l="1"/>
  <c r="I12" i="1"/>
  <c r="H12" i="1"/>
  <c r="G12" i="1"/>
</calcChain>
</file>

<file path=xl/sharedStrings.xml><?xml version="1.0" encoding="utf-8"?>
<sst xmlns="http://schemas.openxmlformats.org/spreadsheetml/2006/main" count="17" uniqueCount="17">
  <si>
    <t>period</t>
  </si>
  <si>
    <t>Development Cost</t>
  </si>
  <si>
    <t>Ramp-up cost</t>
  </si>
  <si>
    <t>Marketing &amp; support cost</t>
  </si>
  <si>
    <t>unit production cost</t>
  </si>
  <si>
    <t>Period cash flow</t>
  </si>
  <si>
    <t>PV year1, r=10%</t>
  </si>
  <si>
    <t>Project NPV, $</t>
  </si>
  <si>
    <t>Year 1</t>
  </si>
  <si>
    <t>Year 2</t>
  </si>
  <si>
    <t>Year 3</t>
  </si>
  <si>
    <t>Year 4</t>
  </si>
  <si>
    <t>unit sales price</t>
  </si>
  <si>
    <t>Sales &amp; Production volume</t>
  </si>
  <si>
    <t>Sales revenue</t>
  </si>
  <si>
    <t>Dev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</si>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</sst>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205B-C694-4F40-A310-A6E978A6BF0C}">
  <dimension ref="A1:Q18"/>
  <sheetViews>
    <sheetView tabSelected="1" workbookViewId="0">
      <selection activeCell="F19" sqref="F19"/>
    </sheetView>
  </sheetViews>
  <sheetFormatPr defaultRowHeight="15" x14ac:dyDescent="0.25"/>
  <cols>
    <col min="1" max="1" width="23.5703125" customWidth="1"/>
    <col min="2" max="2" width="13.85546875" bestFit="1" customWidth="1"/>
    <col min="3" max="5" width="11.85546875" customWidth="1"/>
    <col min="6" max="6" width="10.42578125" customWidth="1"/>
    <col min="7" max="18" width="12.5703125" customWidth="1"/>
  </cols>
  <sheetData>
    <row r="1" spans="1:17" x14ac:dyDescent="0.25">
      <c r="B1" t="s">
        <v>8</v>
      </c>
      <c r="F1" t="s">
        <v>9</v>
      </c>
      <c r="J1" t="s">
        <v>10</v>
      </c>
      <c r="N1" t="s">
        <v>11</v>
      </c>
    </row>
    <row r="2" spans="1:17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4" spans="1:17" x14ac:dyDescent="0.25">
      <c r="A4" t="s">
        <v>1</v>
      </c>
      <c r="B4">
        <f>(-1)*$B$17</f>
        <v>-65348376.189999998</v>
      </c>
      <c r="C4">
        <f t="shared" ref="C4:E4" si="0">(-1)*$B$17</f>
        <v>-65348376.189999998</v>
      </c>
      <c r="D4">
        <f t="shared" si="0"/>
        <v>-65348376.189999998</v>
      </c>
      <c r="E4">
        <f t="shared" si="0"/>
        <v>-65348376.189999998</v>
      </c>
    </row>
    <row r="5" spans="1:17" x14ac:dyDescent="0.25">
      <c r="A5" t="s">
        <v>2</v>
      </c>
      <c r="E5" s="2">
        <v>-1000000</v>
      </c>
      <c r="F5" s="2">
        <v>-1000000</v>
      </c>
    </row>
    <row r="6" spans="1:17" x14ac:dyDescent="0.25">
      <c r="A6" t="s">
        <v>3</v>
      </c>
      <c r="F6" s="2">
        <f>-2000000/4</f>
        <v>-500000</v>
      </c>
      <c r="G6" s="2">
        <f t="shared" ref="G6:Q6" si="1">-2000000/4</f>
        <v>-500000</v>
      </c>
      <c r="H6" s="2">
        <f t="shared" si="1"/>
        <v>-500000</v>
      </c>
      <c r="I6" s="2">
        <f t="shared" si="1"/>
        <v>-500000</v>
      </c>
      <c r="J6" s="2">
        <f t="shared" si="1"/>
        <v>-500000</v>
      </c>
      <c r="K6" s="2">
        <f t="shared" si="1"/>
        <v>-500000</v>
      </c>
      <c r="L6" s="2">
        <f t="shared" si="1"/>
        <v>-500000</v>
      </c>
      <c r="M6" s="2">
        <f t="shared" si="1"/>
        <v>-500000</v>
      </c>
      <c r="N6" s="2">
        <f t="shared" si="1"/>
        <v>-500000</v>
      </c>
      <c r="O6" s="2">
        <f t="shared" si="1"/>
        <v>-500000</v>
      </c>
      <c r="P6" s="2">
        <f t="shared" si="1"/>
        <v>-500000</v>
      </c>
      <c r="Q6" s="2">
        <f t="shared" si="1"/>
        <v>-500000</v>
      </c>
    </row>
    <row r="7" spans="1:17" x14ac:dyDescent="0.25">
      <c r="A7" t="s">
        <v>13</v>
      </c>
      <c r="E7" s="2"/>
      <c r="F7" s="2"/>
      <c r="G7" s="2">
        <f>600000/4</f>
        <v>150000</v>
      </c>
      <c r="H7" s="2">
        <f t="shared" ref="H7:Q7" si="2">600000/4</f>
        <v>150000</v>
      </c>
      <c r="I7" s="2">
        <f t="shared" si="2"/>
        <v>150000</v>
      </c>
      <c r="J7" s="2">
        <f t="shared" si="2"/>
        <v>150000</v>
      </c>
      <c r="K7" s="2">
        <f t="shared" si="2"/>
        <v>150000</v>
      </c>
      <c r="L7" s="2">
        <f t="shared" si="2"/>
        <v>150000</v>
      </c>
      <c r="M7" s="2">
        <f t="shared" si="2"/>
        <v>150000</v>
      </c>
      <c r="N7" s="2">
        <f t="shared" si="2"/>
        <v>150000</v>
      </c>
      <c r="O7" s="2">
        <f t="shared" si="2"/>
        <v>150000</v>
      </c>
      <c r="P7" s="2">
        <f t="shared" si="2"/>
        <v>150000</v>
      </c>
      <c r="Q7" s="2">
        <f t="shared" si="2"/>
        <v>150000</v>
      </c>
    </row>
    <row r="8" spans="1:17" x14ac:dyDescent="0.25">
      <c r="A8" s="1" t="s">
        <v>4</v>
      </c>
      <c r="G8">
        <v>-100</v>
      </c>
      <c r="H8">
        <v>-100</v>
      </c>
      <c r="I8">
        <v>-100</v>
      </c>
      <c r="J8">
        <v>-100</v>
      </c>
      <c r="K8">
        <v>-100</v>
      </c>
      <c r="L8">
        <v>-100</v>
      </c>
      <c r="M8">
        <v>-100</v>
      </c>
      <c r="N8">
        <v>-100</v>
      </c>
      <c r="O8">
        <v>-100</v>
      </c>
      <c r="P8">
        <v>-100</v>
      </c>
      <c r="Q8">
        <v>-100</v>
      </c>
    </row>
    <row r="9" spans="1:17" x14ac:dyDescent="0.25">
      <c r="A9" t="s">
        <v>12</v>
      </c>
      <c r="G9">
        <v>300</v>
      </c>
      <c r="H9">
        <v>300</v>
      </c>
      <c r="I9">
        <v>300</v>
      </c>
      <c r="J9">
        <v>300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</row>
    <row r="10" spans="1:17" s="2" customFormat="1" x14ac:dyDescent="0.25">
      <c r="A10" s="2" t="s">
        <v>14</v>
      </c>
      <c r="G10" s="2">
        <f>(G7*(G8+G9))</f>
        <v>30000000</v>
      </c>
      <c r="H10" s="2">
        <f t="shared" ref="H10:Q10" si="3">(H7*(H8+H9))</f>
        <v>30000000</v>
      </c>
      <c r="I10" s="2">
        <f t="shared" si="3"/>
        <v>30000000</v>
      </c>
      <c r="J10" s="2">
        <f t="shared" si="3"/>
        <v>30000000</v>
      </c>
      <c r="K10" s="2">
        <f t="shared" si="3"/>
        <v>30000000</v>
      </c>
      <c r="L10" s="2">
        <f t="shared" si="3"/>
        <v>30000000</v>
      </c>
      <c r="M10" s="2">
        <f t="shared" si="3"/>
        <v>30000000</v>
      </c>
      <c r="N10" s="2">
        <f t="shared" si="3"/>
        <v>30000000</v>
      </c>
      <c r="O10" s="2">
        <f t="shared" si="3"/>
        <v>30000000</v>
      </c>
      <c r="P10" s="2">
        <f t="shared" si="3"/>
        <v>30000000</v>
      </c>
      <c r="Q10" s="2">
        <f t="shared" si="3"/>
        <v>30000000</v>
      </c>
    </row>
    <row r="12" spans="1:17" x14ac:dyDescent="0.25">
      <c r="A12" t="s">
        <v>5</v>
      </c>
      <c r="B12" s="2">
        <f>B4+B5+B6+B10</f>
        <v>-65348376.189999998</v>
      </c>
      <c r="C12" s="2">
        <f t="shared" ref="C12:Q12" si="4">C4+C5+C6+C10</f>
        <v>-65348376.189999998</v>
      </c>
      <c r="D12" s="2">
        <f t="shared" si="4"/>
        <v>-65348376.189999998</v>
      </c>
      <c r="E12" s="2">
        <f>E4+E5+E6+E10</f>
        <v>-66348376.189999998</v>
      </c>
      <c r="F12" s="2">
        <f t="shared" si="4"/>
        <v>-1500000</v>
      </c>
      <c r="G12" s="2">
        <f t="shared" si="4"/>
        <v>29500000</v>
      </c>
      <c r="H12" s="2">
        <f t="shared" si="4"/>
        <v>29500000</v>
      </c>
      <c r="I12" s="2">
        <f t="shared" si="4"/>
        <v>29500000</v>
      </c>
      <c r="J12" s="2">
        <f t="shared" si="4"/>
        <v>29500000</v>
      </c>
      <c r="K12" s="2">
        <f t="shared" si="4"/>
        <v>29500000</v>
      </c>
      <c r="L12" s="2">
        <f t="shared" si="4"/>
        <v>29500000</v>
      </c>
      <c r="M12" s="2">
        <f t="shared" si="4"/>
        <v>29500000</v>
      </c>
      <c r="N12" s="2">
        <f t="shared" si="4"/>
        <v>29500000</v>
      </c>
      <c r="O12" s="2">
        <f t="shared" si="4"/>
        <v>29500000</v>
      </c>
      <c r="P12" s="2">
        <f t="shared" si="4"/>
        <v>29500000</v>
      </c>
      <c r="Q12" s="2">
        <f t="shared" si="4"/>
        <v>29500000</v>
      </c>
    </row>
    <row r="13" spans="1:17" s="2" customFormat="1" x14ac:dyDescent="0.25">
      <c r="A13" s="2" t="s">
        <v>6</v>
      </c>
      <c r="B13" s="2">
        <f>B12/(1+(0.1/4))^0</f>
        <v>-65348376.189999998</v>
      </c>
      <c r="C13" s="2">
        <f t="shared" ref="B13:F13" si="5">C12/(1+(0.1/4))^B2</f>
        <v>-63754513.356097564</v>
      </c>
      <c r="D13" s="2">
        <f t="shared" si="5"/>
        <v>-62199525.225461036</v>
      </c>
      <c r="E13" s="2">
        <f>E12/(1+(0.1/4))^D2</f>
        <v>-61611063.045515887</v>
      </c>
      <c r="F13" s="2">
        <f t="shared" si="5"/>
        <v>-1358925.9671996324</v>
      </c>
      <c r="G13" s="2">
        <f>G12/(1+(0.1/4))^F2</f>
        <v>26073701.484480757</v>
      </c>
      <c r="H13" s="2">
        <f t="shared" ref="H13:Q13" si="6">H12/(1+(0.1/4))^G2</f>
        <v>25437757.545834888</v>
      </c>
      <c r="I13" s="2">
        <f t="shared" si="6"/>
        <v>24817324.434960864</v>
      </c>
      <c r="J13" s="2">
        <f t="shared" si="6"/>
        <v>24212023.838986211</v>
      </c>
      <c r="K13" s="2">
        <f t="shared" si="6"/>
        <v>23621486.672181673</v>
      </c>
      <c r="L13" s="2">
        <f t="shared" si="6"/>
        <v>23045352.85090895</v>
      </c>
      <c r="M13" s="2">
        <f t="shared" si="6"/>
        <v>22483271.074057512</v>
      </c>
      <c r="N13" s="2">
        <f t="shared" si="6"/>
        <v>21934898.608836599</v>
      </c>
      <c r="O13" s="2">
        <f t="shared" si="6"/>
        <v>21399901.081791803</v>
      </c>
      <c r="P13" s="2">
        <f t="shared" si="6"/>
        <v>20877952.274918836</v>
      </c>
      <c r="Q13" s="2">
        <f t="shared" si="6"/>
        <v>20368733.926750079</v>
      </c>
    </row>
    <row r="15" spans="1:17" s="3" customFormat="1" x14ac:dyDescent="0.25">
      <c r="A15" s="3" t="s">
        <v>7</v>
      </c>
      <c r="B15" s="3">
        <f>SUM(B13:Q13)</f>
        <v>9.434092789888382E-3</v>
      </c>
    </row>
    <row r="17" spans="1:2" s="2" customFormat="1" x14ac:dyDescent="0.25">
      <c r="A17" s="2" t="s">
        <v>15</v>
      </c>
      <c r="B17" s="2">
        <v>65348376.189999998</v>
      </c>
    </row>
    <row r="18" spans="1:2" x14ac:dyDescent="0.25"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 Colenbrander</dc:creator>
  <cp:lastModifiedBy>Amadeus Colenbrander</cp:lastModifiedBy>
  <dcterms:created xsi:type="dcterms:W3CDTF">2023-12-12T07:45:04Z</dcterms:created>
  <dcterms:modified xsi:type="dcterms:W3CDTF">2023-12-12T09:27:07Z</dcterms:modified>
</cp:coreProperties>
</file>