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TRA\"/>
    </mc:Choice>
  </mc:AlternateContent>
  <xr:revisionPtr revIDLastSave="0" documentId="13_ncr:1_{7DC01072-DB71-4AD1-9D68-2598FA8F0BE9}" xr6:coauthVersionLast="47" xr6:coauthVersionMax="47" xr10:uidLastSave="{00000000-0000-0000-0000-000000000000}"/>
  <bookViews>
    <workbookView xWindow="-108" yWindow="-108" windowWidth="23256" windowHeight="12456" tabRatio="887" activeTab="2" xr2:uid="{00000000-000D-0000-FFFF-FFFF00000000}"/>
  </bookViews>
  <sheets>
    <sheet name="FREIGHT_EARTH" sheetId="1" r:id="rId1"/>
    <sheet name="FREIGHT_AIR" sheetId="2" r:id="rId2"/>
    <sheet name="t_air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4" i="2" l="1"/>
  <c r="B33" i="2"/>
  <c r="B36" i="2"/>
  <c r="B30" i="2"/>
  <c r="B33" i="1" l="1"/>
  <c r="B34" i="1"/>
  <c r="B35" i="1"/>
  <c r="B37" i="1"/>
  <c r="B36" i="1"/>
  <c r="B32" i="1"/>
  <c r="B27" i="1"/>
</calcChain>
</file>

<file path=xl/sharedStrings.xml><?xml version="1.0" encoding="utf-8"?>
<sst xmlns="http://schemas.openxmlformats.org/spreadsheetml/2006/main" count="399" uniqueCount="135">
  <si>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</si>
  <si>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</si>
  <si>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</si>
  <si>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</si>
  <si>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</si>
  <si>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</si>
  <si>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</si>
  <si>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</si>
  <si>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</si>
  <si>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</si>
  <si>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</si>
  <si>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</si>
  <si>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</si>
  <si>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</si>
  <si>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</si>
  <si>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</si>
  <si>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</si>
  <si>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</si>
  <si>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</si>
  <si>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</si>
  <si>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</si>
  <si>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</si>
  <si>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</si>
  <si>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</si>
  <si>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</si>
  <si>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</si>
  <si>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</si>
  <si>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</si>
  <si>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</si>
  <si>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</si>
  <si>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</si>
  <si>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</si>
  <si>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</si>
  <si>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</si>
  <si>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</si>
  <si>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</si>
  <si>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https://data.oecd.org/transport/freight-transport.htm</t>
  </si>
  <si>
    <t>https://unece.org/DAM/trans/doc/2018/wp6/_Infocards_REV_7Dec2017.pdf</t>
  </si>
  <si>
    <t>https://ec.europa.eu/eurostat/documents/3433488/5582112/KS-SF-08-035-EN.PDF/ae38f406-1b03-450e-ac62-1016143ce63c?version=1.0</t>
  </si>
  <si>
    <t>https://www.statista.com/statistics/690518/freight-tonne-kilometers-of-the-icelandair-group/</t>
  </si>
  <si>
    <t>Unit:</t>
  </si>
  <si>
    <t>Source:</t>
  </si>
  <si>
    <t>[1]</t>
  </si>
  <si>
    <t>[2]</t>
  </si>
  <si>
    <t>Assumption:</t>
  </si>
  <si>
    <t>A1</t>
  </si>
  <si>
    <t>Further Info:</t>
  </si>
  <si>
    <t>F1</t>
  </si>
  <si>
    <t>Million tkm</t>
  </si>
  <si>
    <t>Source</t>
  </si>
  <si>
    <t>https://www.sipotra.it/wp-content/uploads/2019/05/Freight-transport-statistics-modal-split.pdf</t>
  </si>
  <si>
    <t>p. 6</t>
  </si>
  <si>
    <t>[3]</t>
  </si>
  <si>
    <t>p. 2</t>
  </si>
  <si>
    <t>[4]</t>
  </si>
  <si>
    <t>better values and time-dependent</t>
  </si>
  <si>
    <t>https://ec.europa.eu/eurostat/databrowser/view/AVIA_TPGO/default/table</t>
  </si>
  <si>
    <t>Freight and mail air transport over national territory (including territorial sea) - million tonne-km [AVIA_TPGO]</t>
  </si>
  <si>
    <t>Reference year:</t>
  </si>
  <si>
    <t>tkm</t>
  </si>
  <si>
    <t>F2</t>
  </si>
  <si>
    <t>https://tradingeconomics.com/montenegro/air-transport-freight-million-ton-km-wb-data.html</t>
  </si>
  <si>
    <t>F3</t>
  </si>
  <si>
    <t>https://knoema.com/atlas/Montenegro/Air-transport-freight</t>
  </si>
  <si>
    <t>Eurostat</t>
  </si>
  <si>
    <t>[2], A1</t>
  </si>
  <si>
    <t>[3], A1</t>
  </si>
  <si>
    <t>Own assumption: average distance per flight 500km</t>
  </si>
  <si>
    <t>https://www.instat.gov.al/media/3622/statistikat-e-transptetor-finale-2017____.pdf</t>
  </si>
  <si>
    <t>https://data.worldbank.org/indicator/IS.AIR.GOOD.MT.K1?locations=BA</t>
  </si>
  <si>
    <t>[4], A1</t>
  </si>
  <si>
    <t>BA, RS</t>
  </si>
  <si>
    <t>https://ec.europa.eu/eurostat/databrowser/view/AVIA_GOOC__custom_6152529/default/table?lang=en</t>
  </si>
  <si>
    <t>Flight_tonne [t]</t>
  </si>
  <si>
    <t>[3], F1</t>
  </si>
  <si>
    <t>flight tonn</t>
  </si>
  <si>
    <t>https://ec.europa.eu/eurostat/databrowser/view/tran_r_avgo_nm/default/table?lang=en</t>
  </si>
  <si>
    <t>BA</t>
  </si>
  <si>
    <t>Macedonia</t>
  </si>
  <si>
    <t>https://www.ceicdata.com/en/macedonia/freight-transport-by-mode-of-transport/freight-transport-air-transport</t>
  </si>
  <si>
    <t>general</t>
  </si>
  <si>
    <t>National freight and mail air transport by reporting country</t>
  </si>
  <si>
    <t>https://ec.europa.eu/eurostat/databrowser/view/avia_gonc/default/table?lang=en</t>
  </si>
  <si>
    <t>Assumptions:</t>
  </si>
  <si>
    <t>year 2013 for ship</t>
  </si>
  <si>
    <t>based on [1]</t>
  </si>
  <si>
    <t>https://www.statista.com/statistics/435392/iceland-tonne-kilometres-of-freight-transported-by-road/</t>
  </si>
  <si>
    <t>[5]</t>
  </si>
  <si>
    <t>[5], ModalSplit</t>
  </si>
  <si>
    <t>Description</t>
  </si>
  <si>
    <t>Publisher</t>
  </si>
  <si>
    <t>Title</t>
  </si>
  <si>
    <t>Web</t>
  </si>
  <si>
    <t>Acessed</t>
  </si>
  <si>
    <t>Last update</t>
  </si>
  <si>
    <t>Year</t>
  </si>
  <si>
    <t>Specification</t>
  </si>
  <si>
    <t>statista</t>
  </si>
  <si>
    <t>14.11.2023</t>
  </si>
  <si>
    <t>Inland freight transport performance, adjusted for territoriality, 2013, 2017 and 2018</t>
  </si>
  <si>
    <t>Author</t>
  </si>
  <si>
    <t>Noreland, Jonas</t>
  </si>
  <si>
    <t>Modal split in the inland transport of the EU</t>
  </si>
  <si>
    <t>In</t>
  </si>
  <si>
    <t>Statistics in focus 35/2008</t>
  </si>
  <si>
    <t>13.11.2007</t>
  </si>
  <si>
    <t>Place</t>
  </si>
  <si>
    <t>OECD</t>
  </si>
  <si>
    <t>Freight transport</t>
  </si>
  <si>
    <t xml:space="preserve">Amount of freight transported by road in Iceland from 2006 to 2019 </t>
  </si>
  <si>
    <t>16.11.2020</t>
  </si>
  <si>
    <t>01.04.2020</t>
  </si>
  <si>
    <t>Air transport, freight (million ton-km)</t>
  </si>
  <si>
    <t>The World Bank</t>
  </si>
  <si>
    <t>Freight and mail air transport by reporting country [AVIA_GOOC]</t>
  </si>
  <si>
    <t>tonnes transported</t>
  </si>
  <si>
    <t>tonnes-kilometres</t>
  </si>
  <si>
    <t>08.11.2023</t>
  </si>
  <si>
    <t>Statistikat e transportit</t>
  </si>
  <si>
    <t>INSTAT</t>
  </si>
  <si>
    <t>Air transport of freight by NUTS 2 regions; [tran_r_avgo_nm]</t>
  </si>
  <si>
    <t>29.05.2023</t>
  </si>
  <si>
    <t>doi</t>
  </si>
  <si>
    <t>10.1787/708eda32-en</t>
  </si>
  <si>
    <t>Inland freight transport performance, adjusted for territoriality, 2012, 2016 and 2017</t>
  </si>
  <si>
    <t>27.05.2019</t>
  </si>
  <si>
    <t>https://ec.europa.eu/eurostat/statistics-explained/index.php?title=File:Inland_freight_transport_performance,_adjusted_for_territoriality,_2012,_2016_and_2017_(million_tonne-kilometres).png</t>
  </si>
  <si>
    <t>rail [1,2], road, ship [2]</t>
  </si>
  <si>
    <t>Copyright notice</t>
  </si>
  <si>
    <t>https://ec.europa.eu/eurostat/web/main/about-us/policies/copyright</t>
  </si>
  <si>
    <t>https://creativecommons.org/licenses/by/4.0/</t>
  </si>
  <si>
    <t>License type</t>
  </si>
  <si>
    <t>https://www.worldbank.org/en/about/legal/terms-of-use-for-datasets</t>
  </si>
  <si>
    <t>https://www.oecd.org/termsandconditions/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</si>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</sst>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2" xfId="0" applyFont="1" applyFill="1" applyBorder="1"/>
    <xf numFmtId="0" fontId="1" fillId="0" borderId="1" xfId="0" applyFont="1" applyBorder="1"/>
    <xf numFmtId="0" fontId="2" fillId="0" borderId="0" xfId="0" applyFont="1"/>
    <xf numFmtId="0" fontId="3" fillId="0" borderId="0" xfId="1"/>
    <xf numFmtId="1" fontId="1" fillId="0" borderId="1" xfId="0" applyNumberFormat="1" applyFont="1" applyBorder="1"/>
    <xf numFmtId="0" fontId="5" fillId="0" borderId="0" xfId="0" applyFont="1"/>
    <xf numFmtId="0" fontId="4" fillId="0" borderId="0" xfId="0" applyFont="1"/>
    <xf numFmtId="0" fontId="6" fillId="0" borderId="0" xfId="1" applyFont="1"/>
    <xf numFmtId="0" fontId="3" fillId="0" borderId="0" xfId="1" applyFill="1"/>
    <xf numFmtId="3" fontId="0" fillId="0" borderId="0" xfId="0" applyNumberFormat="1"/>
    <xf numFmtId="0" fontId="1" fillId="0" borderId="0" xfId="0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ec.europa.eu/eurostat/documents/3433488/5582112/KS-SF-08-035-EN.PDF/ae38f406-1b03-450e-ac62-1016143ce63c?version=1.0" TargetMode="External"/><Relationship Id="rId1" Type="http://schemas.openxmlformats.org/officeDocument/2006/relationships/hyperlink" Target="https://www.sipotra.it/wp-content/uploads/2019/05/Freight-transport-statistics-modal-spli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atista.com/statistics/435392/iceland-tonne-kilometres-of-freight-transported-by-road/" TargetMode="External"/><Relationship Id="rId4" Type="http://schemas.openxmlformats.org/officeDocument/2006/relationships/hyperlink" Target="https://data.oecd.org/transport/freight-transport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www.statista.com/statistics/690518/freight-tonne-kilometers-of-the-icelandair-group/" TargetMode="External"/><Relationship Id="rId1" Type="http://schemas.openxmlformats.org/officeDocument/2006/relationships/hyperlink" Target="https://ec.europa.eu/eurostat/databrowser/view/AVIA_TPGO/default/tabl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instat.gov.al/media/3622/statistikat-e-transptetor-finale-2017____.pdf" TargetMode="External"/><Relationship Id="rId4" Type="http://schemas.openxmlformats.org/officeDocument/2006/relationships/hyperlink" Target="https://ec.europa.eu/eurostat/databrowser/view/AVIA_GOOC__custom_6152529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avia_gonc/default/table?lang=en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ec.europa.eu/eurostat/databrowser/view/tran_r_avgo_nm/default/table?lang=en" TargetMode="External"/><Relationship Id="rId1" Type="http://schemas.openxmlformats.org/officeDocument/2006/relationships/hyperlink" Target="https://www.ceicdata.com/en/macedonia/freight-transport-by-mode-of-transport/freight-transport-air-transport" TargetMode="External"/><Relationship Id="rId6" Type="http://schemas.openxmlformats.org/officeDocument/2006/relationships/hyperlink" Target="https://www.instat.gov.al/media/3622/statistikat-e-transptetor-finale-2017____.pdf" TargetMode="External"/><Relationship Id="rId5" Type="http://schemas.openxmlformats.org/officeDocument/2006/relationships/hyperlink" Target="https://ec.europa.eu/eurostat/databrowser/view/AVIA_GOOC__custom_6152529/default/table?lang=en" TargetMode="External"/><Relationship Id="rId4" Type="http://schemas.openxmlformats.org/officeDocument/2006/relationships/hyperlink" Target="https://data.worldbank.org/indicator/IS.AIR.GOOD.MT.K1?locations=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workbookViewId="0">
      <selection activeCell="E17" sqref="E17"/>
    </sheetView>
  </sheetViews>
  <sheetFormatPr defaultColWidth="11.5546875" defaultRowHeight="14.4" x14ac:dyDescent="0.3"/>
  <cols>
    <col min="1" max="1" width="15.88671875" customWidth="1"/>
    <col min="4" max="4" width="21.44140625" customWidth="1"/>
    <col min="5" max="5" width="13.109375" customWidth="1"/>
    <col min="15" max="15" width="15.6640625" customWidth="1"/>
  </cols>
  <sheetData>
    <row r="1" spans="1:4" x14ac:dyDescent="0.3">
      <c r="A1" t="s">
        <v>134</v>
      </c>
      <c r="B1">
        <v>2018</v>
      </c>
      <c r="C1" t="s">
        <v>49</v>
      </c>
    </row>
    <row r="2" spans="1:4" x14ac:dyDescent="0.3">
      <c r="A2" s="1" t="s">
        <v>0</v>
      </c>
      <c r="B2">
        <f>10.7/73.7*50797+50797+11357</f>
        <v>69528.869742198091</v>
      </c>
      <c r="C2" t="s">
        <v>127</v>
      </c>
    </row>
    <row r="3" spans="1:4" x14ac:dyDescent="0.3">
      <c r="A3" s="1" t="s">
        <v>1</v>
      </c>
      <c r="B3" s="5">
        <v>19826</v>
      </c>
      <c r="C3" t="s">
        <v>43</v>
      </c>
    </row>
    <row r="4" spans="1:4" x14ac:dyDescent="0.3">
      <c r="A4" s="1" t="s">
        <v>2</v>
      </c>
      <c r="B4" s="5">
        <v>60039</v>
      </c>
      <c r="C4" t="s">
        <v>43</v>
      </c>
    </row>
    <row r="5" spans="1:4" x14ac:dyDescent="0.3">
      <c r="A5" s="1" t="s">
        <v>3</v>
      </c>
      <c r="B5" s="5">
        <v>21898</v>
      </c>
      <c r="C5" t="s">
        <v>43</v>
      </c>
    </row>
    <row r="6" spans="1:4" x14ac:dyDescent="0.3">
      <c r="A6" s="1" t="s">
        <v>4</v>
      </c>
      <c r="B6" s="5">
        <v>630070</v>
      </c>
      <c r="C6" t="s">
        <v>43</v>
      </c>
    </row>
    <row r="7" spans="1:4" x14ac:dyDescent="0.3">
      <c r="A7" s="1" t="s">
        <v>5</v>
      </c>
      <c r="B7" s="5">
        <v>5602</v>
      </c>
      <c r="C7" t="s">
        <v>43</v>
      </c>
      <c r="D7" s="3"/>
    </row>
    <row r="8" spans="1:4" x14ac:dyDescent="0.3">
      <c r="A8" s="1" t="s">
        <v>6</v>
      </c>
      <c r="B8" s="5">
        <v>10912</v>
      </c>
      <c r="C8" t="s">
        <v>43</v>
      </c>
    </row>
    <row r="9" spans="1:4" x14ac:dyDescent="0.3">
      <c r="A9" s="1" t="s">
        <v>7</v>
      </c>
      <c r="B9" s="5">
        <v>19787</v>
      </c>
      <c r="C9" t="s">
        <v>43</v>
      </c>
    </row>
    <row r="10" spans="1:4" x14ac:dyDescent="0.3">
      <c r="A10" s="1" t="s">
        <v>8</v>
      </c>
      <c r="B10" s="5">
        <v>214290</v>
      </c>
      <c r="C10" t="s">
        <v>43</v>
      </c>
    </row>
    <row r="11" spans="1:4" x14ac:dyDescent="0.3">
      <c r="A11" s="1" t="s">
        <v>9</v>
      </c>
      <c r="B11" s="5">
        <v>322692</v>
      </c>
      <c r="C11" t="s">
        <v>43</v>
      </c>
    </row>
    <row r="12" spans="1:4" x14ac:dyDescent="0.3">
      <c r="A12" s="1" t="s">
        <v>10</v>
      </c>
      <c r="B12" s="5">
        <v>12942</v>
      </c>
      <c r="C12" t="s">
        <v>43</v>
      </c>
    </row>
    <row r="13" spans="1:4" x14ac:dyDescent="0.3">
      <c r="A13" s="1" t="s">
        <v>11</v>
      </c>
      <c r="B13" s="5">
        <v>168218</v>
      </c>
      <c r="C13" t="s">
        <v>43</v>
      </c>
    </row>
    <row r="14" spans="1:4" x14ac:dyDescent="0.3">
      <c r="A14" s="1" t="s">
        <v>12</v>
      </c>
      <c r="B14" s="5">
        <v>865</v>
      </c>
      <c r="C14" t="s">
        <v>43</v>
      </c>
    </row>
    <row r="15" spans="1:4" x14ac:dyDescent="0.3">
      <c r="A15" s="1" t="s">
        <v>13</v>
      </c>
      <c r="B15" s="5">
        <v>23546</v>
      </c>
      <c r="C15" t="s">
        <v>43</v>
      </c>
    </row>
    <row r="16" spans="1:4" x14ac:dyDescent="0.3">
      <c r="A16" s="1" t="s">
        <v>14</v>
      </c>
      <c r="B16" s="5">
        <v>24863</v>
      </c>
      <c r="C16" t="s">
        <v>43</v>
      </c>
    </row>
    <row r="17" spans="1:5" x14ac:dyDescent="0.3">
      <c r="A17" s="1" t="s">
        <v>15</v>
      </c>
      <c r="B17" s="5">
        <v>2732</v>
      </c>
      <c r="C17" t="s">
        <v>43</v>
      </c>
    </row>
    <row r="18" spans="1:5" x14ac:dyDescent="0.3">
      <c r="A18" s="1" t="s">
        <v>16</v>
      </c>
      <c r="B18" s="5">
        <v>39188</v>
      </c>
      <c r="C18" t="s">
        <v>43</v>
      </c>
    </row>
    <row r="19" spans="1:5" x14ac:dyDescent="0.3">
      <c r="A19" s="1" t="s">
        <v>17</v>
      </c>
      <c r="B19" s="5">
        <v>500</v>
      </c>
      <c r="C19" t="s">
        <v>52</v>
      </c>
    </row>
    <row r="20" spans="1:5" x14ac:dyDescent="0.3">
      <c r="A20" s="1" t="s">
        <v>18</v>
      </c>
      <c r="B20" s="5">
        <v>109375</v>
      </c>
      <c r="C20" t="s">
        <v>43</v>
      </c>
      <c r="E20" s="3"/>
    </row>
    <row r="21" spans="1:5" x14ac:dyDescent="0.3">
      <c r="A21" s="1" t="s">
        <v>19</v>
      </c>
      <c r="B21" s="5">
        <v>69751</v>
      </c>
      <c r="C21" t="s">
        <v>43</v>
      </c>
    </row>
    <row r="22" spans="1:5" x14ac:dyDescent="0.3">
      <c r="A22" s="1" t="s">
        <v>20</v>
      </c>
      <c r="B22" s="5">
        <v>221435</v>
      </c>
      <c r="C22" t="s">
        <v>43</v>
      </c>
    </row>
    <row r="23" spans="1:5" x14ac:dyDescent="0.3">
      <c r="A23" s="1" t="s">
        <v>21</v>
      </c>
      <c r="B23" s="5">
        <v>19431</v>
      </c>
      <c r="C23" t="s">
        <v>43</v>
      </c>
    </row>
    <row r="24" spans="1:5" x14ac:dyDescent="0.3">
      <c r="A24" s="1" t="s">
        <v>22</v>
      </c>
      <c r="B24" s="5">
        <v>45286</v>
      </c>
      <c r="C24" t="s">
        <v>43</v>
      </c>
    </row>
    <row r="25" spans="1:5" x14ac:dyDescent="0.3">
      <c r="A25" s="1" t="s">
        <v>23</v>
      </c>
      <c r="B25" s="5">
        <v>14612</v>
      </c>
      <c r="C25" t="s">
        <v>43</v>
      </c>
    </row>
    <row r="26" spans="1:5" x14ac:dyDescent="0.3">
      <c r="A26" s="1" t="s">
        <v>24</v>
      </c>
      <c r="B26" s="5">
        <v>25671</v>
      </c>
      <c r="C26" t="s">
        <v>43</v>
      </c>
    </row>
    <row r="27" spans="1:5" x14ac:dyDescent="0.3">
      <c r="A27" s="1" t="s">
        <v>25</v>
      </c>
      <c r="B27">
        <f>27256+11175+121</f>
        <v>38552</v>
      </c>
      <c r="C27" t="s">
        <v>65</v>
      </c>
    </row>
    <row r="28" spans="1:5" x14ac:dyDescent="0.3">
      <c r="A28" s="1" t="s">
        <v>26</v>
      </c>
      <c r="B28" s="5">
        <v>76711</v>
      </c>
      <c r="C28" t="s">
        <v>43</v>
      </c>
    </row>
    <row r="29" spans="1:5" x14ac:dyDescent="0.3">
      <c r="A29" s="1" t="s">
        <v>27</v>
      </c>
      <c r="B29" s="5">
        <v>182605</v>
      </c>
      <c r="C29" t="s">
        <v>43</v>
      </c>
    </row>
    <row r="30" spans="1:5" x14ac:dyDescent="0.3">
      <c r="A30" s="1" t="s">
        <v>28</v>
      </c>
      <c r="B30" s="5">
        <v>1186</v>
      </c>
      <c r="C30" t="s">
        <v>88</v>
      </c>
      <c r="E30" s="4"/>
    </row>
    <row r="31" spans="1:5" x14ac:dyDescent="0.3">
      <c r="A31" s="1" t="s">
        <v>29</v>
      </c>
      <c r="B31" s="5">
        <v>26619</v>
      </c>
      <c r="C31" t="s">
        <v>43</v>
      </c>
    </row>
    <row r="32" spans="1:5" x14ac:dyDescent="0.3">
      <c r="A32" s="1" t="s">
        <v>30</v>
      </c>
      <c r="B32">
        <f>22091+11776</f>
        <v>33867</v>
      </c>
      <c r="C32" t="s">
        <v>43</v>
      </c>
    </row>
    <row r="33" spans="1:16" x14ac:dyDescent="0.3">
      <c r="A33" s="1" t="s">
        <v>31</v>
      </c>
      <c r="B33">
        <f>169+103</f>
        <v>272</v>
      </c>
      <c r="C33" t="s">
        <v>54</v>
      </c>
      <c r="D33" s="4"/>
    </row>
    <row r="34" spans="1:16" x14ac:dyDescent="0.3">
      <c r="A34" s="1" t="s">
        <v>32</v>
      </c>
      <c r="B34">
        <f>305+10639</f>
        <v>10944</v>
      </c>
      <c r="C34" t="s">
        <v>54</v>
      </c>
      <c r="D34" s="4"/>
    </row>
    <row r="35" spans="1:16" x14ac:dyDescent="0.3">
      <c r="A35" s="1" t="s">
        <v>33</v>
      </c>
      <c r="B35">
        <f>3932+6443</f>
        <v>10375</v>
      </c>
      <c r="C35" t="s">
        <v>54</v>
      </c>
    </row>
    <row r="36" spans="1:16" x14ac:dyDescent="0.3">
      <c r="A36" s="1" t="s">
        <v>34</v>
      </c>
      <c r="B36">
        <f>20.4+3497</f>
        <v>3517.4</v>
      </c>
      <c r="C36" t="s">
        <v>54</v>
      </c>
    </row>
    <row r="37" spans="1:16" x14ac:dyDescent="0.3">
      <c r="A37" s="1" t="s">
        <v>35</v>
      </c>
      <c r="B37">
        <f>1187.9+4303</f>
        <v>5490.9</v>
      </c>
      <c r="C37" t="s">
        <v>54</v>
      </c>
    </row>
    <row r="39" spans="1:16" x14ac:dyDescent="0.3">
      <c r="A39" s="6" t="s">
        <v>40</v>
      </c>
      <c r="B39" t="s">
        <v>48</v>
      </c>
    </row>
    <row r="40" spans="1:16" x14ac:dyDescent="0.3">
      <c r="A40" s="6" t="s">
        <v>58</v>
      </c>
      <c r="B40">
        <v>2018</v>
      </c>
    </row>
    <row r="41" spans="1:16" x14ac:dyDescent="0.3">
      <c r="A41" s="6"/>
    </row>
    <row r="42" spans="1:16" x14ac:dyDescent="0.3">
      <c r="A42" s="7"/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100</v>
      </c>
      <c r="L42" t="s">
        <v>103</v>
      </c>
      <c r="M42" t="s">
        <v>106</v>
      </c>
      <c r="N42" t="s">
        <v>122</v>
      </c>
      <c r="O42" t="s">
        <v>128</v>
      </c>
      <c r="P42" t="s">
        <v>131</v>
      </c>
    </row>
    <row r="43" spans="1:16" x14ac:dyDescent="0.3">
      <c r="A43" s="6" t="s">
        <v>41</v>
      </c>
      <c r="B43" t="s">
        <v>42</v>
      </c>
      <c r="D43" t="s">
        <v>64</v>
      </c>
      <c r="E43" t="s">
        <v>124</v>
      </c>
      <c r="F43" s="4" t="s">
        <v>126</v>
      </c>
      <c r="G43" t="s">
        <v>98</v>
      </c>
      <c r="H43" s="12" t="s">
        <v>125</v>
      </c>
      <c r="O43" t="s">
        <v>129</v>
      </c>
      <c r="P43" t="s">
        <v>130</v>
      </c>
    </row>
    <row r="44" spans="1:16" x14ac:dyDescent="0.3">
      <c r="B44" t="s">
        <v>43</v>
      </c>
      <c r="D44" t="s">
        <v>64</v>
      </c>
      <c r="E44" t="s">
        <v>99</v>
      </c>
      <c r="F44" s="4" t="s">
        <v>50</v>
      </c>
      <c r="J44" t="s">
        <v>51</v>
      </c>
      <c r="O44" t="s">
        <v>129</v>
      </c>
      <c r="P44" t="s">
        <v>130</v>
      </c>
    </row>
    <row r="45" spans="1:16" x14ac:dyDescent="0.3">
      <c r="B45" t="s">
        <v>52</v>
      </c>
      <c r="D45" t="s">
        <v>64</v>
      </c>
      <c r="E45" t="s">
        <v>102</v>
      </c>
      <c r="F45" s="4" t="s">
        <v>38</v>
      </c>
      <c r="G45" t="s">
        <v>98</v>
      </c>
      <c r="H45" t="s">
        <v>105</v>
      </c>
      <c r="I45">
        <v>2008</v>
      </c>
      <c r="J45" t="s">
        <v>53</v>
      </c>
      <c r="K45" t="s">
        <v>101</v>
      </c>
      <c r="L45" t="s">
        <v>104</v>
      </c>
      <c r="M45" t="s">
        <v>15</v>
      </c>
      <c r="O45" t="s">
        <v>129</v>
      </c>
      <c r="P45" t="s">
        <v>130</v>
      </c>
    </row>
    <row r="46" spans="1:16" x14ac:dyDescent="0.3">
      <c r="B46" t="s">
        <v>54</v>
      </c>
      <c r="D46" t="s">
        <v>107</v>
      </c>
      <c r="E46" t="s">
        <v>108</v>
      </c>
      <c r="F46" s="4" t="s">
        <v>36</v>
      </c>
      <c r="G46" t="s">
        <v>98</v>
      </c>
      <c r="I46">
        <v>2023</v>
      </c>
      <c r="N46" t="s">
        <v>123</v>
      </c>
      <c r="O46" t="s">
        <v>133</v>
      </c>
    </row>
    <row r="47" spans="1:16" x14ac:dyDescent="0.3">
      <c r="B47" t="s">
        <v>87</v>
      </c>
      <c r="D47" t="s">
        <v>97</v>
      </c>
      <c r="E47" t="s">
        <v>109</v>
      </c>
      <c r="F47" s="4" t="s">
        <v>86</v>
      </c>
      <c r="G47" t="s">
        <v>98</v>
      </c>
      <c r="I47">
        <v>2023</v>
      </c>
    </row>
    <row r="48" spans="1:16" x14ac:dyDescent="0.3">
      <c r="F48" s="4"/>
    </row>
    <row r="49" spans="1:6" x14ac:dyDescent="0.3">
      <c r="A49" t="s">
        <v>83</v>
      </c>
      <c r="B49" t="s">
        <v>45</v>
      </c>
      <c r="C49" t="s">
        <v>85</v>
      </c>
      <c r="D49" t="s">
        <v>84</v>
      </c>
      <c r="E49" s="4"/>
    </row>
    <row r="51" spans="1:6" x14ac:dyDescent="0.3">
      <c r="A51" s="7" t="s">
        <v>46</v>
      </c>
      <c r="B51" t="s">
        <v>47</v>
      </c>
      <c r="C51" t="s">
        <v>55</v>
      </c>
      <c r="F51" s="4" t="s">
        <v>37</v>
      </c>
    </row>
  </sheetData>
  <hyperlinks>
    <hyperlink ref="F44" r:id="rId1" xr:uid="{3949E9C5-2082-4E77-BF5F-E98D386CA69E}"/>
    <hyperlink ref="F45" r:id="rId2" xr:uid="{199F2304-D031-44AB-88DE-82C396F14DB4}"/>
    <hyperlink ref="F51" r:id="rId3" xr:uid="{63B9571A-38A7-4966-8A00-789737B6A519}"/>
    <hyperlink ref="F46" r:id="rId4" xr:uid="{CA4EA2CB-549F-4B74-8520-3E4B5DF2D7A5}"/>
    <hyperlink ref="F47" r:id="rId5" xr:uid="{350EB36A-D22A-40D0-8244-119E36664CE0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workbookViewId="0">
      <selection activeCell="E45" sqref="E45"/>
    </sheetView>
  </sheetViews>
  <sheetFormatPr defaultColWidth="11.5546875" defaultRowHeight="14.4" x14ac:dyDescent="0.3"/>
  <cols>
    <col min="1" max="1" width="15.44140625" customWidth="1"/>
    <col min="3" max="3" width="14.6640625" customWidth="1"/>
    <col min="4" max="4" width="12" bestFit="1" customWidth="1"/>
    <col min="5" max="5" width="100.5546875" bestFit="1" customWidth="1"/>
  </cols>
  <sheetData>
    <row r="1" spans="1:3" x14ac:dyDescent="0.3">
      <c r="A1" t="s">
        <v>134</v>
      </c>
      <c r="B1">
        <v>2018</v>
      </c>
      <c r="C1" t="s">
        <v>49</v>
      </c>
    </row>
    <row r="2" spans="1:3" x14ac:dyDescent="0.3">
      <c r="A2" s="1" t="s">
        <v>0</v>
      </c>
      <c r="B2" s="2">
        <v>436000000</v>
      </c>
      <c r="C2" t="s">
        <v>42</v>
      </c>
    </row>
    <row r="3" spans="1:3" x14ac:dyDescent="0.3">
      <c r="A3" s="1" t="s">
        <v>1</v>
      </c>
      <c r="B3" s="2">
        <v>350000000</v>
      </c>
      <c r="C3" t="s">
        <v>42</v>
      </c>
    </row>
    <row r="4" spans="1:3" x14ac:dyDescent="0.3">
      <c r="A4" s="1" t="s">
        <v>2</v>
      </c>
      <c r="B4" s="2">
        <v>525000000</v>
      </c>
      <c r="C4" t="s">
        <v>42</v>
      </c>
    </row>
    <row r="5" spans="1:3" x14ac:dyDescent="0.3">
      <c r="A5" s="1" t="s">
        <v>3</v>
      </c>
      <c r="B5" s="2">
        <v>224000000</v>
      </c>
      <c r="C5" t="s">
        <v>42</v>
      </c>
    </row>
    <row r="6" spans="1:3" x14ac:dyDescent="0.3">
      <c r="A6" s="1" t="s">
        <v>4</v>
      </c>
      <c r="B6" s="2">
        <v>3352000000</v>
      </c>
      <c r="C6" t="s">
        <v>42</v>
      </c>
    </row>
    <row r="7" spans="1:3" x14ac:dyDescent="0.3">
      <c r="A7" s="1" t="s">
        <v>5</v>
      </c>
      <c r="B7" s="2">
        <v>204000000</v>
      </c>
      <c r="C7" t="s">
        <v>42</v>
      </c>
    </row>
    <row r="8" spans="1:3" x14ac:dyDescent="0.3">
      <c r="A8" s="1" t="s">
        <v>6</v>
      </c>
      <c r="B8" s="2">
        <v>618000000</v>
      </c>
      <c r="C8" t="s">
        <v>42</v>
      </c>
    </row>
    <row r="9" spans="1:3" x14ac:dyDescent="0.3">
      <c r="A9" s="1" t="s">
        <v>7</v>
      </c>
      <c r="B9" s="2">
        <v>282000000</v>
      </c>
      <c r="C9" t="s">
        <v>42</v>
      </c>
    </row>
    <row r="10" spans="1:3" x14ac:dyDescent="0.3">
      <c r="A10" s="1" t="s">
        <v>8</v>
      </c>
      <c r="B10" s="2">
        <v>447000000</v>
      </c>
      <c r="C10" t="s">
        <v>42</v>
      </c>
    </row>
    <row r="11" spans="1:3" x14ac:dyDescent="0.3">
      <c r="A11" s="1" t="s">
        <v>9</v>
      </c>
      <c r="B11" s="2">
        <v>1543000000</v>
      </c>
      <c r="C11" t="s">
        <v>42</v>
      </c>
    </row>
    <row r="12" spans="1:3" x14ac:dyDescent="0.3">
      <c r="A12" s="1" t="s">
        <v>10</v>
      </c>
      <c r="B12" s="2">
        <v>193000000</v>
      </c>
      <c r="C12" t="s">
        <v>42</v>
      </c>
    </row>
    <row r="13" spans="1:3" x14ac:dyDescent="0.3">
      <c r="A13" s="1" t="s">
        <v>11</v>
      </c>
      <c r="B13" s="2">
        <v>584000000</v>
      </c>
      <c r="C13" t="s">
        <v>42</v>
      </c>
    </row>
    <row r="14" spans="1:3" x14ac:dyDescent="0.3">
      <c r="A14" s="1" t="s">
        <v>12</v>
      </c>
      <c r="B14" s="2">
        <v>24000000</v>
      </c>
      <c r="C14" t="s">
        <v>42</v>
      </c>
    </row>
    <row r="15" spans="1:3" x14ac:dyDescent="0.3">
      <c r="A15" s="1" t="s">
        <v>13</v>
      </c>
      <c r="B15" s="2">
        <v>331000000</v>
      </c>
      <c r="C15" t="s">
        <v>42</v>
      </c>
    </row>
    <row r="16" spans="1:3" x14ac:dyDescent="0.3">
      <c r="A16" s="1" t="s">
        <v>14</v>
      </c>
      <c r="B16" s="2">
        <v>313000000</v>
      </c>
      <c r="C16" t="s">
        <v>42</v>
      </c>
    </row>
    <row r="17" spans="1:4" x14ac:dyDescent="0.3">
      <c r="A17" s="1" t="s">
        <v>15</v>
      </c>
      <c r="B17" s="2">
        <v>35000000</v>
      </c>
      <c r="C17" t="s">
        <v>42</v>
      </c>
    </row>
    <row r="18" spans="1:4" x14ac:dyDescent="0.3">
      <c r="A18" s="1" t="s">
        <v>16</v>
      </c>
      <c r="B18" s="2">
        <v>477000000</v>
      </c>
      <c r="C18" t="s">
        <v>42</v>
      </c>
    </row>
    <row r="19" spans="1:4" x14ac:dyDescent="0.3">
      <c r="A19" s="1" t="s">
        <v>17</v>
      </c>
      <c r="B19" s="2">
        <v>1000000</v>
      </c>
      <c r="C19" t="s">
        <v>42</v>
      </c>
    </row>
    <row r="20" spans="1:4" x14ac:dyDescent="0.3">
      <c r="A20" s="1" t="s">
        <v>18</v>
      </c>
      <c r="B20" s="2">
        <v>483000000</v>
      </c>
      <c r="C20" t="s">
        <v>42</v>
      </c>
    </row>
    <row r="21" spans="1:4" x14ac:dyDescent="0.3">
      <c r="A21" s="1" t="s">
        <v>19</v>
      </c>
      <c r="B21" s="2">
        <v>509000000</v>
      </c>
      <c r="C21" t="s">
        <v>42</v>
      </c>
    </row>
    <row r="22" spans="1:4" x14ac:dyDescent="0.3">
      <c r="A22" s="1" t="s">
        <v>20</v>
      </c>
      <c r="B22" s="2">
        <v>1368000000</v>
      </c>
      <c r="C22" t="s">
        <v>42</v>
      </c>
    </row>
    <row r="23" spans="1:4" x14ac:dyDescent="0.3">
      <c r="A23" s="1" t="s">
        <v>21</v>
      </c>
      <c r="B23" s="2">
        <v>100000000</v>
      </c>
      <c r="C23" t="s">
        <v>42</v>
      </c>
    </row>
    <row r="24" spans="1:4" x14ac:dyDescent="0.3">
      <c r="A24" s="1" t="s">
        <v>22</v>
      </c>
      <c r="B24" s="2">
        <v>950000000</v>
      </c>
      <c r="C24" t="s">
        <v>42</v>
      </c>
    </row>
    <row r="25" spans="1:4" x14ac:dyDescent="0.3">
      <c r="A25" s="1" t="s">
        <v>23</v>
      </c>
      <c r="B25" s="2">
        <v>64000000</v>
      </c>
      <c r="C25" t="s">
        <v>42</v>
      </c>
    </row>
    <row r="26" spans="1:4" x14ac:dyDescent="0.3">
      <c r="A26" s="1" t="s">
        <v>24</v>
      </c>
      <c r="B26" s="2">
        <v>239000000</v>
      </c>
      <c r="C26" t="s">
        <v>42</v>
      </c>
    </row>
    <row r="27" spans="1:4" x14ac:dyDescent="0.3">
      <c r="A27" s="1" t="s">
        <v>25</v>
      </c>
      <c r="B27" s="2">
        <v>267000000</v>
      </c>
      <c r="C27" t="s">
        <v>42</v>
      </c>
    </row>
    <row r="28" spans="1:4" x14ac:dyDescent="0.3">
      <c r="A28" s="1" t="s">
        <v>26</v>
      </c>
      <c r="B28" s="2">
        <v>481000000</v>
      </c>
      <c r="C28" t="s">
        <v>42</v>
      </c>
    </row>
    <row r="29" spans="1:4" x14ac:dyDescent="0.3">
      <c r="A29" s="1" t="s">
        <v>27</v>
      </c>
      <c r="B29" s="2">
        <v>1677000000</v>
      </c>
      <c r="C29" t="s">
        <v>42</v>
      </c>
    </row>
    <row r="30" spans="1:4" x14ac:dyDescent="0.3">
      <c r="A30" s="1" t="s">
        <v>28</v>
      </c>
      <c r="B30" s="2">
        <f>163.646*10^6</f>
        <v>163646000</v>
      </c>
      <c r="C30" t="s">
        <v>43</v>
      </c>
      <c r="D30" s="4"/>
    </row>
    <row r="31" spans="1:4" x14ac:dyDescent="0.3">
      <c r="A31" s="1" t="s">
        <v>29</v>
      </c>
      <c r="B31" s="2">
        <v>62000000</v>
      </c>
      <c r="C31" t="s">
        <v>42</v>
      </c>
    </row>
    <row r="32" spans="1:4" x14ac:dyDescent="0.3">
      <c r="A32" s="1" t="s">
        <v>30</v>
      </c>
      <c r="B32" s="2">
        <v>131000000</v>
      </c>
      <c r="C32" t="s">
        <v>42</v>
      </c>
    </row>
    <row r="33" spans="1:11" x14ac:dyDescent="0.3">
      <c r="A33" s="1" t="s">
        <v>31</v>
      </c>
      <c r="B33" s="2">
        <f>915*E48</f>
        <v>457500</v>
      </c>
      <c r="C33" t="s">
        <v>66</v>
      </c>
    </row>
    <row r="34" spans="1:11" x14ac:dyDescent="0.3">
      <c r="A34" s="1" t="s">
        <v>32</v>
      </c>
      <c r="B34" s="2">
        <f>3298*E48</f>
        <v>1649000</v>
      </c>
      <c r="C34" t="s">
        <v>66</v>
      </c>
    </row>
    <row r="35" spans="1:11" x14ac:dyDescent="0.3">
      <c r="A35" s="1" t="s">
        <v>33</v>
      </c>
      <c r="B35" s="2">
        <v>17711700</v>
      </c>
      <c r="C35" t="s">
        <v>43</v>
      </c>
      <c r="D35" s="4"/>
    </row>
    <row r="36" spans="1:11" x14ac:dyDescent="0.3">
      <c r="A36" s="1" t="s">
        <v>34</v>
      </c>
      <c r="B36" s="2">
        <f xml:space="preserve"> 1857 * E48</f>
        <v>928500</v>
      </c>
      <c r="C36" t="s">
        <v>70</v>
      </c>
    </row>
    <row r="37" spans="1:11" x14ac:dyDescent="0.3">
      <c r="A37" s="1" t="s">
        <v>35</v>
      </c>
      <c r="B37" s="2">
        <v>0</v>
      </c>
      <c r="C37" t="s">
        <v>43</v>
      </c>
    </row>
    <row r="39" spans="1:11" x14ac:dyDescent="0.3">
      <c r="A39" s="6" t="s">
        <v>40</v>
      </c>
      <c r="B39" t="s">
        <v>59</v>
      </c>
    </row>
    <row r="40" spans="1:11" x14ac:dyDescent="0.3">
      <c r="A40" s="6" t="s">
        <v>58</v>
      </c>
      <c r="B40">
        <v>2018</v>
      </c>
    </row>
    <row r="41" spans="1:11" x14ac:dyDescent="0.3">
      <c r="A41" s="6"/>
    </row>
    <row r="42" spans="1:11" x14ac:dyDescent="0.3">
      <c r="A42" s="7"/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128</v>
      </c>
      <c r="K42" t="s">
        <v>131</v>
      </c>
    </row>
    <row r="43" spans="1:11" x14ac:dyDescent="0.3">
      <c r="A43" s="6" t="s">
        <v>41</v>
      </c>
      <c r="B43" t="s">
        <v>42</v>
      </c>
      <c r="C43" t="s">
        <v>116</v>
      </c>
      <c r="D43" t="s">
        <v>64</v>
      </c>
      <c r="E43" t="s">
        <v>57</v>
      </c>
      <c r="F43" s="4" t="s">
        <v>56</v>
      </c>
      <c r="G43" t="s">
        <v>110</v>
      </c>
      <c r="H43" t="s">
        <v>111</v>
      </c>
      <c r="J43" t="s">
        <v>129</v>
      </c>
      <c r="K43" t="s">
        <v>130</v>
      </c>
    </row>
    <row r="44" spans="1:11" x14ac:dyDescent="0.3">
      <c r="B44" t="s">
        <v>43</v>
      </c>
      <c r="C44" t="s">
        <v>71</v>
      </c>
      <c r="D44" t="s">
        <v>113</v>
      </c>
      <c r="E44" t="s">
        <v>112</v>
      </c>
      <c r="F44" s="4" t="s">
        <v>69</v>
      </c>
      <c r="G44" t="s">
        <v>98</v>
      </c>
      <c r="J44" t="s">
        <v>132</v>
      </c>
      <c r="K44" t="s">
        <v>130</v>
      </c>
    </row>
    <row r="45" spans="1:11" x14ac:dyDescent="0.3">
      <c r="A45" s="7"/>
      <c r="B45" t="s">
        <v>52</v>
      </c>
      <c r="C45" t="s">
        <v>115</v>
      </c>
      <c r="D45" t="s">
        <v>64</v>
      </c>
      <c r="E45" t="s">
        <v>114</v>
      </c>
      <c r="F45" s="9" t="s">
        <v>72</v>
      </c>
      <c r="G45" t="s">
        <v>98</v>
      </c>
      <c r="H45" t="s">
        <v>117</v>
      </c>
      <c r="J45" t="s">
        <v>129</v>
      </c>
      <c r="K45" t="s">
        <v>130</v>
      </c>
    </row>
    <row r="46" spans="1:11" x14ac:dyDescent="0.3">
      <c r="A46" s="7"/>
      <c r="B46" t="s">
        <v>54</v>
      </c>
      <c r="C46" t="s">
        <v>34</v>
      </c>
      <c r="D46" t="s">
        <v>119</v>
      </c>
      <c r="E46" t="s">
        <v>118</v>
      </c>
      <c r="F46" s="4" t="s">
        <v>68</v>
      </c>
      <c r="G46" t="s">
        <v>98</v>
      </c>
      <c r="I46">
        <v>2017</v>
      </c>
    </row>
    <row r="47" spans="1:11" x14ac:dyDescent="0.3">
      <c r="E47" s="4"/>
    </row>
    <row r="48" spans="1:11" x14ac:dyDescent="0.3">
      <c r="A48" s="7" t="s">
        <v>44</v>
      </c>
      <c r="B48" t="s">
        <v>45</v>
      </c>
      <c r="C48" t="s">
        <v>67</v>
      </c>
      <c r="E48" s="8">
        <v>500</v>
      </c>
    </row>
    <row r="50" spans="1:5" x14ac:dyDescent="0.3">
      <c r="A50" s="7" t="s">
        <v>46</v>
      </c>
      <c r="B50" t="s">
        <v>47</v>
      </c>
      <c r="C50" t="s">
        <v>28</v>
      </c>
      <c r="E50" s="4" t="s">
        <v>39</v>
      </c>
    </row>
    <row r="51" spans="1:5" x14ac:dyDescent="0.3">
      <c r="B51" t="s">
        <v>60</v>
      </c>
      <c r="C51" t="s">
        <v>31</v>
      </c>
      <c r="E51" t="s">
        <v>61</v>
      </c>
    </row>
    <row r="52" spans="1:5" x14ac:dyDescent="0.3">
      <c r="B52" t="s">
        <v>62</v>
      </c>
      <c r="C52" t="s">
        <v>31</v>
      </c>
      <c r="E52" t="s">
        <v>63</v>
      </c>
    </row>
  </sheetData>
  <hyperlinks>
    <hyperlink ref="F43" r:id="rId1" xr:uid="{308C7295-5595-4CCB-B58A-FD58B9897A1F}"/>
    <hyperlink ref="E50" r:id="rId2" xr:uid="{3C81C906-8226-4FBD-AAFE-393416C4D25E}"/>
    <hyperlink ref="F44" r:id="rId3" xr:uid="{A307B875-CCE7-45B1-949B-0BA2533C5F32}"/>
    <hyperlink ref="F45" r:id="rId4" xr:uid="{BBB871E2-8462-471C-95D0-89152821957E}"/>
    <hyperlink ref="F46" r:id="rId5" xr:uid="{62F52B15-1038-49EA-9BC2-8111524E6F91}"/>
  </hyperlinks>
  <pageMargins left="0.7" right="0.7" top="0.78740157499999996" bottom="0.78740157499999996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5868-0759-4EF9-994B-7A24A05F7933}">
  <dimension ref="A1:K53"/>
  <sheetViews>
    <sheetView tabSelected="1" workbookViewId="0">
      <selection activeCell="C25" sqref="C25"/>
    </sheetView>
  </sheetViews>
  <sheetFormatPr defaultColWidth="11.5546875" defaultRowHeight="14.4" x14ac:dyDescent="0.3"/>
  <cols>
    <col min="1" max="1" width="15.5546875" customWidth="1"/>
  </cols>
  <sheetData>
    <row r="1" spans="1:3" x14ac:dyDescent="0.3">
      <c r="A1" t="s">
        <v>134</v>
      </c>
      <c r="B1" t="s">
        <v>73</v>
      </c>
      <c r="C1" t="s">
        <v>49</v>
      </c>
    </row>
    <row r="2" spans="1:3" x14ac:dyDescent="0.3">
      <c r="A2" s="1" t="s">
        <v>0</v>
      </c>
      <c r="B2">
        <v>1416000</v>
      </c>
      <c r="C2" t="s">
        <v>42</v>
      </c>
    </row>
    <row r="3" spans="1:3" x14ac:dyDescent="0.3">
      <c r="A3" s="1" t="s">
        <v>1</v>
      </c>
      <c r="B3">
        <v>30000</v>
      </c>
      <c r="C3" t="s">
        <v>42</v>
      </c>
    </row>
    <row r="4" spans="1:3" x14ac:dyDescent="0.3">
      <c r="A4" s="1" t="s">
        <v>2</v>
      </c>
      <c r="B4">
        <v>91000</v>
      </c>
      <c r="C4" t="s">
        <v>42</v>
      </c>
    </row>
    <row r="5" spans="1:3" x14ac:dyDescent="0.3">
      <c r="A5" s="1" t="s">
        <v>3</v>
      </c>
      <c r="B5">
        <v>242000</v>
      </c>
      <c r="C5" t="s">
        <v>42</v>
      </c>
    </row>
    <row r="6" spans="1:3" x14ac:dyDescent="0.3">
      <c r="A6" s="1" t="s">
        <v>4</v>
      </c>
      <c r="B6">
        <v>4840000</v>
      </c>
      <c r="C6" t="s">
        <v>42</v>
      </c>
    </row>
    <row r="7" spans="1:3" x14ac:dyDescent="0.3">
      <c r="A7" s="1" t="s">
        <v>5</v>
      </c>
      <c r="B7">
        <v>11000</v>
      </c>
      <c r="C7" t="s">
        <v>42</v>
      </c>
    </row>
    <row r="8" spans="1:3" x14ac:dyDescent="0.3">
      <c r="A8" s="1" t="s">
        <v>6</v>
      </c>
      <c r="B8">
        <v>156000</v>
      </c>
      <c r="C8" t="s">
        <v>42</v>
      </c>
    </row>
    <row r="9" spans="1:3" x14ac:dyDescent="0.3">
      <c r="A9" s="1" t="s">
        <v>7</v>
      </c>
      <c r="B9">
        <v>97000</v>
      </c>
      <c r="C9" t="s">
        <v>42</v>
      </c>
    </row>
    <row r="10" spans="1:3" x14ac:dyDescent="0.3">
      <c r="A10" s="1" t="s">
        <v>8</v>
      </c>
      <c r="B10">
        <v>807000</v>
      </c>
      <c r="C10" t="s">
        <v>42</v>
      </c>
    </row>
    <row r="11" spans="1:3" x14ac:dyDescent="0.3">
      <c r="A11" s="1" t="s">
        <v>9</v>
      </c>
      <c r="B11">
        <v>2459000</v>
      </c>
      <c r="C11" t="s">
        <v>42</v>
      </c>
    </row>
    <row r="12" spans="1:3" x14ac:dyDescent="0.3">
      <c r="A12" s="1" t="s">
        <v>10</v>
      </c>
      <c r="B12">
        <v>12000</v>
      </c>
      <c r="C12" t="s">
        <v>42</v>
      </c>
    </row>
    <row r="13" spans="1:3" x14ac:dyDescent="0.3">
      <c r="A13" s="1" t="s">
        <v>11</v>
      </c>
      <c r="B13">
        <v>1055000</v>
      </c>
      <c r="C13" t="s">
        <v>42</v>
      </c>
    </row>
    <row r="14" spans="1:3" x14ac:dyDescent="0.3">
      <c r="A14" s="1" t="s">
        <v>12</v>
      </c>
      <c r="B14">
        <v>32000</v>
      </c>
      <c r="C14" t="s">
        <v>42</v>
      </c>
    </row>
    <row r="15" spans="1:3" x14ac:dyDescent="0.3">
      <c r="A15" s="1" t="s">
        <v>13</v>
      </c>
      <c r="B15">
        <v>25000</v>
      </c>
      <c r="C15" t="s">
        <v>42</v>
      </c>
    </row>
    <row r="16" spans="1:3" x14ac:dyDescent="0.3">
      <c r="A16" s="1" t="s">
        <v>14</v>
      </c>
      <c r="B16">
        <v>17000</v>
      </c>
      <c r="C16" t="s">
        <v>42</v>
      </c>
    </row>
    <row r="17" spans="1:3" x14ac:dyDescent="0.3">
      <c r="A17" s="1" t="s">
        <v>15</v>
      </c>
      <c r="B17">
        <v>895000</v>
      </c>
      <c r="C17" t="s">
        <v>42</v>
      </c>
    </row>
    <row r="18" spans="1:3" x14ac:dyDescent="0.3">
      <c r="A18" s="1" t="s">
        <v>16</v>
      </c>
      <c r="B18">
        <v>101000</v>
      </c>
      <c r="C18" t="s">
        <v>42</v>
      </c>
    </row>
    <row r="19" spans="1:3" x14ac:dyDescent="0.3">
      <c r="A19" s="1" t="s">
        <v>17</v>
      </c>
      <c r="B19">
        <v>18000</v>
      </c>
      <c r="C19" t="s">
        <v>42</v>
      </c>
    </row>
    <row r="20" spans="1:3" x14ac:dyDescent="0.3">
      <c r="A20" s="1" t="s">
        <v>18</v>
      </c>
      <c r="B20">
        <v>1840000</v>
      </c>
      <c r="C20" t="s">
        <v>42</v>
      </c>
    </row>
    <row r="21" spans="1:3" x14ac:dyDescent="0.3">
      <c r="A21" s="1" t="s">
        <v>19</v>
      </c>
      <c r="B21">
        <v>238000</v>
      </c>
      <c r="C21" t="s">
        <v>42</v>
      </c>
    </row>
    <row r="22" spans="1:3" x14ac:dyDescent="0.3">
      <c r="A22" s="1" t="s">
        <v>20</v>
      </c>
      <c r="B22">
        <v>135000</v>
      </c>
      <c r="C22" t="s">
        <v>42</v>
      </c>
    </row>
    <row r="23" spans="1:3" x14ac:dyDescent="0.3">
      <c r="A23" s="1" t="s">
        <v>21</v>
      </c>
      <c r="B23">
        <v>173000</v>
      </c>
      <c r="C23" t="s">
        <v>42</v>
      </c>
    </row>
    <row r="24" spans="1:3" x14ac:dyDescent="0.3">
      <c r="A24" s="1" t="s">
        <v>22</v>
      </c>
      <c r="B24">
        <v>45000</v>
      </c>
      <c r="C24" t="s">
        <v>42</v>
      </c>
    </row>
    <row r="25" spans="1:3" x14ac:dyDescent="0.3">
      <c r="A25" s="1" t="s">
        <v>23</v>
      </c>
      <c r="B25">
        <v>12000</v>
      </c>
      <c r="C25" t="s">
        <v>42</v>
      </c>
    </row>
    <row r="26" spans="1:3" x14ac:dyDescent="0.3">
      <c r="A26" s="1" t="s">
        <v>24</v>
      </c>
      <c r="B26">
        <v>25000</v>
      </c>
      <c r="C26" t="s">
        <v>42</v>
      </c>
    </row>
    <row r="27" spans="1:3" x14ac:dyDescent="0.3">
      <c r="A27" s="1" t="s">
        <v>25</v>
      </c>
      <c r="B27">
        <v>197000</v>
      </c>
      <c r="C27" t="s">
        <v>42</v>
      </c>
    </row>
    <row r="28" spans="1:3" x14ac:dyDescent="0.3">
      <c r="A28" s="1" t="s">
        <v>26</v>
      </c>
      <c r="B28">
        <v>159000</v>
      </c>
      <c r="C28" t="s">
        <v>42</v>
      </c>
    </row>
    <row r="29" spans="1:3" x14ac:dyDescent="0.3">
      <c r="A29" s="1" t="s">
        <v>27</v>
      </c>
      <c r="B29">
        <v>2741000</v>
      </c>
      <c r="C29" t="s">
        <v>42</v>
      </c>
    </row>
    <row r="30" spans="1:3" x14ac:dyDescent="0.3">
      <c r="A30" s="1" t="s">
        <v>28</v>
      </c>
      <c r="B30">
        <v>56000</v>
      </c>
      <c r="C30" t="s">
        <v>42</v>
      </c>
    </row>
    <row r="31" spans="1:3" x14ac:dyDescent="0.3">
      <c r="A31" s="1" t="s">
        <v>29</v>
      </c>
      <c r="B31">
        <v>175000</v>
      </c>
      <c r="C31" t="s">
        <v>42</v>
      </c>
    </row>
    <row r="32" spans="1:3" x14ac:dyDescent="0.3">
      <c r="A32" s="1" t="s">
        <v>30</v>
      </c>
      <c r="B32">
        <v>431000</v>
      </c>
      <c r="C32" t="s">
        <v>42</v>
      </c>
    </row>
    <row r="33" spans="1:11" x14ac:dyDescent="0.3">
      <c r="A33" s="1" t="s">
        <v>31</v>
      </c>
      <c r="B33">
        <v>915</v>
      </c>
      <c r="C33" t="s">
        <v>52</v>
      </c>
      <c r="D33" s="4"/>
    </row>
    <row r="34" spans="1:11" x14ac:dyDescent="0.3">
      <c r="A34" s="1" t="s">
        <v>32</v>
      </c>
      <c r="B34" s="10">
        <v>3298</v>
      </c>
      <c r="C34" t="s">
        <v>74</v>
      </c>
    </row>
    <row r="35" spans="1:11" x14ac:dyDescent="0.3">
      <c r="A35" s="1" t="s">
        <v>33</v>
      </c>
      <c r="B35">
        <v>27375</v>
      </c>
      <c r="C35" t="s">
        <v>52</v>
      </c>
      <c r="D35" s="4"/>
    </row>
    <row r="36" spans="1:11" x14ac:dyDescent="0.3">
      <c r="A36" s="1" t="s">
        <v>34</v>
      </c>
      <c r="B36">
        <v>1857</v>
      </c>
      <c r="C36" t="s">
        <v>54</v>
      </c>
    </row>
    <row r="37" spans="1:11" x14ac:dyDescent="0.3">
      <c r="A37" s="1" t="s">
        <v>35</v>
      </c>
      <c r="B37">
        <v>0</v>
      </c>
      <c r="C37" t="s">
        <v>43</v>
      </c>
      <c r="D37" s="4"/>
    </row>
    <row r="39" spans="1:11" x14ac:dyDescent="0.3">
      <c r="A39" s="6" t="s">
        <v>40</v>
      </c>
      <c r="B39" s="11" t="s">
        <v>75</v>
      </c>
    </row>
    <row r="40" spans="1:11" x14ac:dyDescent="0.3">
      <c r="A40" s="6" t="s">
        <v>58</v>
      </c>
      <c r="B40">
        <v>2018</v>
      </c>
    </row>
    <row r="41" spans="1:11" x14ac:dyDescent="0.3">
      <c r="A41" s="6"/>
    </row>
    <row r="42" spans="1:11" x14ac:dyDescent="0.3">
      <c r="A42" s="7"/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128</v>
      </c>
      <c r="K42" t="s">
        <v>131</v>
      </c>
    </row>
    <row r="43" spans="1:11" x14ac:dyDescent="0.3">
      <c r="A43" s="7" t="s">
        <v>41</v>
      </c>
      <c r="B43" t="s">
        <v>42</v>
      </c>
      <c r="D43" t="s">
        <v>64</v>
      </c>
      <c r="E43" t="s">
        <v>120</v>
      </c>
      <c r="F43" s="9" t="s">
        <v>76</v>
      </c>
      <c r="G43" t="s">
        <v>98</v>
      </c>
      <c r="H43" t="s">
        <v>121</v>
      </c>
      <c r="J43" t="s">
        <v>129</v>
      </c>
      <c r="K43" t="s">
        <v>130</v>
      </c>
    </row>
    <row r="44" spans="1:11" x14ac:dyDescent="0.3">
      <c r="A44" s="7"/>
      <c r="B44" t="s">
        <v>43</v>
      </c>
      <c r="C44" t="s">
        <v>77</v>
      </c>
      <c r="D44" t="s">
        <v>113</v>
      </c>
      <c r="E44" t="s">
        <v>112</v>
      </c>
      <c r="F44" s="4" t="s">
        <v>69</v>
      </c>
      <c r="G44" t="s">
        <v>98</v>
      </c>
      <c r="J44" t="s">
        <v>132</v>
      </c>
      <c r="K44" t="s">
        <v>130</v>
      </c>
    </row>
    <row r="45" spans="1:11" x14ac:dyDescent="0.3">
      <c r="A45" s="7"/>
      <c r="B45" t="s">
        <v>52</v>
      </c>
      <c r="D45" t="s">
        <v>64</v>
      </c>
      <c r="E45" t="s">
        <v>114</v>
      </c>
      <c r="F45" s="9" t="s">
        <v>72</v>
      </c>
      <c r="G45" t="s">
        <v>98</v>
      </c>
      <c r="H45" t="s">
        <v>117</v>
      </c>
      <c r="J45" t="s">
        <v>129</v>
      </c>
      <c r="K45" t="s">
        <v>130</v>
      </c>
    </row>
    <row r="46" spans="1:11" x14ac:dyDescent="0.3">
      <c r="A46" s="7"/>
      <c r="B46" t="s">
        <v>54</v>
      </c>
      <c r="C46" t="s">
        <v>34</v>
      </c>
      <c r="D46" t="s">
        <v>119</v>
      </c>
      <c r="E46" t="s">
        <v>118</v>
      </c>
      <c r="F46" s="4" t="s">
        <v>68</v>
      </c>
      <c r="G46" t="s">
        <v>98</v>
      </c>
      <c r="I46">
        <v>2017</v>
      </c>
    </row>
    <row r="47" spans="1:11" x14ac:dyDescent="0.3">
      <c r="A47" s="7"/>
    </row>
    <row r="48" spans="1:11" x14ac:dyDescent="0.3">
      <c r="A48" s="7" t="s">
        <v>44</v>
      </c>
      <c r="B48" t="s">
        <v>45</v>
      </c>
    </row>
    <row r="49" spans="1:6" x14ac:dyDescent="0.3">
      <c r="A49" s="7"/>
    </row>
    <row r="50" spans="1:6" x14ac:dyDescent="0.3">
      <c r="A50" s="7" t="s">
        <v>46</v>
      </c>
      <c r="B50" t="s">
        <v>47</v>
      </c>
      <c r="C50" t="s">
        <v>78</v>
      </c>
      <c r="F50" s="4" t="s">
        <v>79</v>
      </c>
    </row>
    <row r="51" spans="1:6" x14ac:dyDescent="0.3">
      <c r="A51" s="7"/>
      <c r="B51" t="s">
        <v>60</v>
      </c>
      <c r="C51" t="s">
        <v>80</v>
      </c>
      <c r="D51" t="s">
        <v>81</v>
      </c>
      <c r="F51" s="9" t="s">
        <v>82</v>
      </c>
    </row>
    <row r="52" spans="1:6" x14ac:dyDescent="0.3">
      <c r="A52" s="7"/>
    </row>
    <row r="53" spans="1:6" x14ac:dyDescent="0.3">
      <c r="A53" s="7"/>
    </row>
  </sheetData>
  <hyperlinks>
    <hyperlink ref="F50" r:id="rId1" xr:uid="{613D0F65-2B4C-47B2-A311-0195D7AFF9F4}"/>
    <hyperlink ref="F43" r:id="rId2" xr:uid="{DC555E84-ED4C-47DF-85D9-C22130FF07FC}"/>
    <hyperlink ref="F51" r:id="rId3" xr:uid="{06505CEB-0E6F-4240-A8E6-211695CFFA01}"/>
    <hyperlink ref="F44" r:id="rId4" xr:uid="{DB0FA69F-3C04-4A28-BBE5-990F225B4898}"/>
    <hyperlink ref="F45" r:id="rId5" xr:uid="{59291C0C-9A8F-439E-8108-2F1B6697207F}"/>
    <hyperlink ref="F46" r:id="rId6" xr:uid="{D91995E8-783F-4410-AEE5-3CF2E0C47C48}"/>
  </hyperlinks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FREIGHT_EARTH</vt:lpstr>
      <vt:lpstr>FREIGHT_AIR</vt:lpstr>
      <vt:lpstr>t_air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2020-12-20T22:55:36Z</dcterms:created>
  <dcterms:modified xsi:type="dcterms:W3CDTF">2025-01-05T13:44:30Z</dcterms:modified>
</cp:coreProperties>
</file>