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73182B8D-C429-43C0-891D-3ECFA1F4FE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Data!$A$1:$AG$206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6" i="1" l="1"/>
  <c r="I203" i="1"/>
  <c r="I204" i="1"/>
  <c r="I205" i="1"/>
  <c r="I202" i="1"/>
  <c r="I5" i="1"/>
  <c r="U167" i="1" l="1"/>
  <c r="U166" i="1"/>
  <c r="U164" i="1"/>
  <c r="X164" i="1" s="1"/>
  <c r="Y164" i="1" s="1"/>
  <c r="U163" i="1"/>
  <c r="X163" i="1" s="1"/>
  <c r="Y163" i="1" s="1"/>
  <c r="U161" i="1"/>
  <c r="U160" i="1"/>
  <c r="X160" i="1" s="1"/>
  <c r="Y160" i="1" s="1"/>
  <c r="U138" i="1"/>
  <c r="U116" i="1"/>
  <c r="U115" i="1"/>
  <c r="U36" i="1"/>
  <c r="U35" i="1"/>
  <c r="X35" i="1" s="1"/>
  <c r="Y35" i="1" s="1"/>
  <c r="Q5" i="1"/>
  <c r="P5" i="1"/>
  <c r="O5" i="1"/>
  <c r="W35" i="1" l="1"/>
  <c r="W160" i="1"/>
  <c r="W163" i="1"/>
  <c r="W164" i="1"/>
  <c r="V160" i="1"/>
  <c r="X116" i="1"/>
  <c r="Y116" i="1" s="1"/>
  <c r="X138" i="1"/>
  <c r="Y138" i="1" s="1"/>
  <c r="V163" i="1"/>
  <c r="X161" i="1"/>
  <c r="Y161" i="1" s="1"/>
  <c r="V35" i="1"/>
  <c r="V164" i="1"/>
  <c r="X36" i="1"/>
  <c r="W36" i="1" s="1"/>
  <c r="X166" i="1"/>
  <c r="X115" i="1"/>
  <c r="Y115" i="1" s="1"/>
  <c r="X167" i="1"/>
  <c r="Y167" i="1" s="1"/>
  <c r="W161" i="1" l="1"/>
  <c r="V115" i="1"/>
  <c r="V116" i="1"/>
  <c r="V138" i="1"/>
  <c r="W138" i="1"/>
  <c r="V166" i="1"/>
  <c r="Y166" i="1"/>
  <c r="W167" i="1"/>
  <c r="Y36" i="1"/>
  <c r="V36" i="1"/>
  <c r="W116" i="1"/>
  <c r="W115" i="1"/>
  <c r="V167" i="1"/>
  <c r="V161" i="1"/>
  <c r="W166" i="1"/>
</calcChain>
</file>

<file path=xl/sharedStrings.xml><?xml version="1.0" encoding="utf-8"?>
<sst xmlns="http://schemas.openxmlformats.org/spreadsheetml/2006/main" count="2306" uniqueCount="76">
  <si>
    <t>Region</t>
  </si>
  <si>
    <t>Sector</t>
  </si>
  <si>
    <t>Subsector</t>
  </si>
  <si>
    <t>Variable</t>
  </si>
  <si>
    <t>Technology</t>
  </si>
  <si>
    <t>Type</t>
  </si>
  <si>
    <t>Temp_level</t>
  </si>
  <si>
    <t>Unit</t>
  </si>
  <si>
    <t>2018</t>
  </si>
  <si>
    <t>Source / Assumption</t>
  </si>
  <si>
    <t>Belgium</t>
  </si>
  <si>
    <t>Germany</t>
  </si>
  <si>
    <t>default</t>
  </si>
  <si>
    <t>IND</t>
  </si>
  <si>
    <t>STEEL_PRIM</t>
  </si>
  <si>
    <t>STEEL_SEC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</si>
  <si>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</si>
  <si>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</si>
  <si>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</si>
  <si>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</si>
  <si>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</si>
  <si>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</si>
  <si>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</si>
  <si>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</si>
  <si>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</si>
  <si>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</si>
  <si>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</si>
  <si>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</si>
  <si>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</si>
  <si>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PROD_QUANT</t>
  </si>
  <si>
    <t>SPEC_EN_QUANT</t>
  </si>
  <si>
    <t>TECH_SHARE</t>
  </si>
  <si>
    <t>BOF</t>
  </si>
  <si>
    <t>DRI</t>
  </si>
  <si>
    <t>EAF</t>
  </si>
  <si>
    <t>CONV</t>
  </si>
  <si>
    <t>L_CARB</t>
  </si>
  <si>
    <t>ELEC</t>
  </si>
  <si>
    <t>H2</t>
  </si>
  <si>
    <t>HEAT</t>
  </si>
  <si>
    <t>HEAT.by_H2_max</t>
  </si>
  <si>
    <t>TOTAL</t>
  </si>
  <si>
    <t>Q1</t>
  </si>
  <si>
    <t>Q2</t>
  </si>
  <si>
    <t>Q3</t>
  </si>
  <si>
    <t>Q4</t>
  </si>
  <si>
    <t>Q5</t>
  </si>
  <si>
    <t>GJ/t</t>
  </si>
  <si>
    <t>%</t>
  </si>
  <si>
    <t>[1], A1</t>
  </si>
  <si>
    <t>Tausend ton</t>
  </si>
  <si>
    <t>STEEL</t>
  </si>
  <si>
    <t>Factor</t>
  </si>
  <si>
    <t>Function</t>
  </si>
  <si>
    <t>Equation</t>
  </si>
  <si>
    <t>Forecast data</t>
  </si>
  <si>
    <t>DDr1</t>
  </si>
  <si>
    <t>DDr2</t>
  </si>
  <si>
    <t>k0</t>
  </si>
  <si>
    <t>k1</t>
  </si>
  <si>
    <t>k2</t>
  </si>
  <si>
    <t>k3</t>
  </si>
  <si>
    <t>k4</t>
  </si>
  <si>
    <t>Source/Assumption</t>
  </si>
  <si>
    <t>lin</t>
  </si>
  <si>
    <t>y = k0 + k1*x1 + k2*x2 + …</t>
  </si>
  <si>
    <t>Historical</t>
  </si>
  <si>
    <t>TIME</t>
  </si>
  <si>
    <t>POP</t>
  </si>
  <si>
    <t>const-last</t>
  </si>
  <si>
    <t>y = const = y(t_hist)</t>
  </si>
  <si>
    <t>const</t>
  </si>
  <si>
    <t>exp</t>
  </si>
  <si>
    <t>User</t>
  </si>
  <si>
    <t>interp_lin</t>
  </si>
  <si>
    <t>linear interpolation between two user given values considering demand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</si>
</sst>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</cellXfs>
  <cellStyles count="2">
    <cellStyle name="Normal" xfId="0" builtinId="0"/>
    <cellStyle name="Standard 3" xfId="1" xr:uid="{0BEE48CF-7C05-419A-A15A-1AC6B09570C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6"/>
  <sheetViews>
    <sheetView tabSelected="1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M179" sqref="M179:M200"/>
    </sheetView>
  </sheetViews>
  <sheetFormatPr defaultColWidth="9.109375" defaultRowHeight="14.4" x14ac:dyDescent="0.3"/>
  <cols>
    <col min="3" max="3" width="14.33203125" bestFit="1" customWidth="1"/>
    <col min="4" max="4" width="16.33203125" bestFit="1" customWidth="1"/>
    <col min="8" max="8" width="11.88671875" bestFit="1" customWidth="1"/>
    <col min="9" max="10" width="11.88671875" customWidth="1"/>
    <col min="11" max="11" width="23.109375" bestFit="1" customWidth="1"/>
    <col min="12" max="27" width="11.88671875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61</v>
      </c>
      <c r="S1" s="4" t="s">
        <v>62</v>
      </c>
      <c r="T1" s="4" t="s">
        <v>63</v>
      </c>
      <c r="U1">
        <v>2020</v>
      </c>
      <c r="V1">
        <v>2030</v>
      </c>
      <c r="W1">
        <v>2040</v>
      </c>
      <c r="X1">
        <v>2050</v>
      </c>
      <c r="Y1">
        <v>2100</v>
      </c>
      <c r="Z1" t="s">
        <v>9</v>
      </c>
      <c r="AB1">
        <v>2018</v>
      </c>
      <c r="AC1" s="1">
        <v>2019</v>
      </c>
      <c r="AD1" s="1" t="s">
        <v>8</v>
      </c>
      <c r="AE1" s="1" t="s">
        <v>9</v>
      </c>
    </row>
    <row r="2" spans="1:31" x14ac:dyDescent="0.3">
      <c r="A2" t="s">
        <v>10</v>
      </c>
      <c r="B2" t="s">
        <v>13</v>
      </c>
      <c r="C2" t="s">
        <v>14</v>
      </c>
      <c r="D2" t="s">
        <v>29</v>
      </c>
      <c r="H2" s="2" t="s">
        <v>50</v>
      </c>
      <c r="I2" s="2"/>
      <c r="J2" s="2" t="s">
        <v>64</v>
      </c>
      <c r="K2" t="s">
        <v>65</v>
      </c>
      <c r="L2" s="2" t="s">
        <v>66</v>
      </c>
      <c r="M2" s="2" t="s">
        <v>67</v>
      </c>
      <c r="N2" s="2" t="s">
        <v>68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D2">
        <v>5400</v>
      </c>
    </row>
    <row r="3" spans="1:31" x14ac:dyDescent="0.3">
      <c r="A3" s="5" t="s">
        <v>12</v>
      </c>
      <c r="B3" t="s">
        <v>13</v>
      </c>
      <c r="C3" t="s">
        <v>14</v>
      </c>
      <c r="D3" t="s">
        <v>29</v>
      </c>
      <c r="H3" s="2" t="s">
        <v>50</v>
      </c>
      <c r="I3" s="2"/>
      <c r="J3" s="2" t="s">
        <v>64</v>
      </c>
      <c r="K3" t="s">
        <v>65</v>
      </c>
      <c r="L3" s="2" t="s">
        <v>66</v>
      </c>
      <c r="M3" s="2" t="s">
        <v>67</v>
      </c>
      <c r="N3" s="2" t="s">
        <v>68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1" x14ac:dyDescent="0.3">
      <c r="A4" t="s">
        <v>11</v>
      </c>
      <c r="B4" t="s">
        <v>13</v>
      </c>
      <c r="C4" t="s">
        <v>14</v>
      </c>
      <c r="D4" t="s">
        <v>29</v>
      </c>
      <c r="H4" s="2" t="s">
        <v>50</v>
      </c>
      <c r="I4" s="2"/>
      <c r="J4" s="2" t="s">
        <v>64</v>
      </c>
      <c r="K4" t="s">
        <v>65</v>
      </c>
      <c r="L4" s="2" t="s">
        <v>66</v>
      </c>
      <c r="M4" s="2" t="s">
        <v>67</v>
      </c>
      <c r="N4" s="2" t="s">
        <v>68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D4">
        <v>29732</v>
      </c>
    </row>
    <row r="5" spans="1:31" x14ac:dyDescent="0.3">
      <c r="A5" t="s">
        <v>10</v>
      </c>
      <c r="B5" t="s">
        <v>13</v>
      </c>
      <c r="C5" t="s">
        <v>14</v>
      </c>
      <c r="D5" t="s">
        <v>30</v>
      </c>
      <c r="E5" t="s">
        <v>32</v>
      </c>
      <c r="F5" t="s">
        <v>37</v>
      </c>
      <c r="H5" t="s">
        <v>47</v>
      </c>
      <c r="I5">
        <f>1/10000000/3600</f>
        <v>2.7777777777777777E-11</v>
      </c>
      <c r="J5" t="s">
        <v>71</v>
      </c>
      <c r="K5" t="s">
        <v>72</v>
      </c>
      <c r="L5" t="s">
        <v>73</v>
      </c>
      <c r="M5" t="s">
        <v>67</v>
      </c>
      <c r="O5">
        <f>0</f>
        <v>0</v>
      </c>
      <c r="P5">
        <f>AD5</f>
        <v>1.82</v>
      </c>
      <c r="Q5">
        <f>2/100</f>
        <v>0.02</v>
      </c>
      <c r="R5">
        <v>2018</v>
      </c>
      <c r="AD5">
        <v>1.82</v>
      </c>
    </row>
    <row r="6" spans="1:31" x14ac:dyDescent="0.3">
      <c r="A6" t="s">
        <v>12</v>
      </c>
      <c r="B6" t="s">
        <v>13</v>
      </c>
      <c r="C6" t="s">
        <v>14</v>
      </c>
      <c r="D6" t="s">
        <v>30</v>
      </c>
      <c r="E6" t="s">
        <v>32</v>
      </c>
      <c r="F6" t="s">
        <v>37</v>
      </c>
      <c r="H6" t="s">
        <v>47</v>
      </c>
      <c r="J6" t="s">
        <v>71</v>
      </c>
      <c r="K6" t="s">
        <v>70</v>
      </c>
      <c r="L6" t="s">
        <v>66</v>
      </c>
      <c r="M6" t="s">
        <v>67</v>
      </c>
      <c r="AD6">
        <v>1.82</v>
      </c>
    </row>
    <row r="7" spans="1:31" x14ac:dyDescent="0.3">
      <c r="A7" t="s">
        <v>10</v>
      </c>
      <c r="B7" t="s">
        <v>13</v>
      </c>
      <c r="C7" t="s">
        <v>14</v>
      </c>
      <c r="D7" t="s">
        <v>30</v>
      </c>
      <c r="E7" t="s">
        <v>32</v>
      </c>
      <c r="F7" t="s">
        <v>38</v>
      </c>
      <c r="H7" t="s">
        <v>47</v>
      </c>
      <c r="J7" t="s">
        <v>71</v>
      </c>
      <c r="K7" t="s">
        <v>70</v>
      </c>
      <c r="L7" t="s">
        <v>66</v>
      </c>
      <c r="M7" t="s">
        <v>67</v>
      </c>
      <c r="AD7">
        <v>0</v>
      </c>
    </row>
    <row r="8" spans="1:31" x14ac:dyDescent="0.3">
      <c r="A8" t="s">
        <v>12</v>
      </c>
      <c r="B8" t="s">
        <v>13</v>
      </c>
      <c r="C8" t="s">
        <v>14</v>
      </c>
      <c r="D8" t="s">
        <v>30</v>
      </c>
      <c r="E8" t="s">
        <v>32</v>
      </c>
      <c r="F8" t="s">
        <v>38</v>
      </c>
      <c r="H8" t="s">
        <v>47</v>
      </c>
      <c r="J8" t="s">
        <v>71</v>
      </c>
      <c r="K8" t="s">
        <v>70</v>
      </c>
      <c r="L8" t="s">
        <v>66</v>
      </c>
      <c r="M8" t="s">
        <v>67</v>
      </c>
      <c r="AD8">
        <v>0</v>
      </c>
    </row>
    <row r="9" spans="1:31" x14ac:dyDescent="0.3">
      <c r="A9" t="s">
        <v>10</v>
      </c>
      <c r="B9" t="s">
        <v>13</v>
      </c>
      <c r="C9" t="s">
        <v>14</v>
      </c>
      <c r="D9" t="s">
        <v>30</v>
      </c>
      <c r="E9" t="s">
        <v>32</v>
      </c>
      <c r="F9" t="s">
        <v>39</v>
      </c>
      <c r="H9" t="s">
        <v>47</v>
      </c>
      <c r="J9" t="s">
        <v>71</v>
      </c>
      <c r="K9" t="s">
        <v>70</v>
      </c>
      <c r="L9" t="s">
        <v>66</v>
      </c>
      <c r="M9" t="s">
        <v>67</v>
      </c>
      <c r="AD9">
        <v>19.39</v>
      </c>
    </row>
    <row r="10" spans="1:31" x14ac:dyDescent="0.3">
      <c r="A10" t="s">
        <v>12</v>
      </c>
      <c r="B10" t="s">
        <v>13</v>
      </c>
      <c r="C10" t="s">
        <v>14</v>
      </c>
      <c r="D10" t="s">
        <v>30</v>
      </c>
      <c r="E10" t="s">
        <v>32</v>
      </c>
      <c r="F10" t="s">
        <v>39</v>
      </c>
      <c r="H10" t="s">
        <v>47</v>
      </c>
      <c r="J10" t="s">
        <v>71</v>
      </c>
      <c r="K10" t="s">
        <v>70</v>
      </c>
      <c r="L10" t="s">
        <v>66</v>
      </c>
      <c r="M10" t="s">
        <v>67</v>
      </c>
      <c r="AD10">
        <v>19.39</v>
      </c>
    </row>
    <row r="11" spans="1:31" x14ac:dyDescent="0.3">
      <c r="A11" t="s">
        <v>12</v>
      </c>
      <c r="B11" t="s">
        <v>13</v>
      </c>
      <c r="C11" t="s">
        <v>14</v>
      </c>
      <c r="D11" t="s">
        <v>30</v>
      </c>
      <c r="E11" t="s">
        <v>32</v>
      </c>
      <c r="F11" t="s">
        <v>39</v>
      </c>
      <c r="G11" t="s">
        <v>42</v>
      </c>
      <c r="H11" t="s">
        <v>48</v>
      </c>
      <c r="J11" t="s">
        <v>71</v>
      </c>
      <c r="K11" t="s">
        <v>70</v>
      </c>
      <c r="L11" t="s">
        <v>66</v>
      </c>
      <c r="M11" t="s">
        <v>67</v>
      </c>
      <c r="AD11">
        <v>2.7152501985702941</v>
      </c>
    </row>
    <row r="12" spans="1:31" x14ac:dyDescent="0.3">
      <c r="A12" t="s">
        <v>12</v>
      </c>
      <c r="B12" t="s">
        <v>13</v>
      </c>
      <c r="C12" t="s">
        <v>14</v>
      </c>
      <c r="D12" t="s">
        <v>30</v>
      </c>
      <c r="E12" t="s">
        <v>32</v>
      </c>
      <c r="F12" t="s">
        <v>39</v>
      </c>
      <c r="G12" t="s">
        <v>43</v>
      </c>
      <c r="H12" t="s">
        <v>48</v>
      </c>
      <c r="J12" t="s">
        <v>71</v>
      </c>
      <c r="K12" t="s">
        <v>70</v>
      </c>
      <c r="L12" t="s">
        <v>66</v>
      </c>
      <c r="M12" t="s">
        <v>67</v>
      </c>
      <c r="AD12">
        <v>3.2847498014297059</v>
      </c>
    </row>
    <row r="13" spans="1:31" x14ac:dyDescent="0.3">
      <c r="A13" t="s">
        <v>12</v>
      </c>
      <c r="B13" t="s">
        <v>13</v>
      </c>
      <c r="C13" t="s">
        <v>14</v>
      </c>
      <c r="D13" t="s">
        <v>30</v>
      </c>
      <c r="E13" t="s">
        <v>32</v>
      </c>
      <c r="F13" t="s">
        <v>39</v>
      </c>
      <c r="G13" t="s">
        <v>44</v>
      </c>
      <c r="H13" t="s">
        <v>48</v>
      </c>
      <c r="J13" t="s">
        <v>71</v>
      </c>
      <c r="K13" t="s">
        <v>70</v>
      </c>
      <c r="L13" t="s">
        <v>66</v>
      </c>
      <c r="M13" t="s">
        <v>67</v>
      </c>
      <c r="AD13">
        <v>19</v>
      </c>
    </row>
    <row r="14" spans="1:31" x14ac:dyDescent="0.3">
      <c r="A14" t="s">
        <v>12</v>
      </c>
      <c r="B14" t="s">
        <v>13</v>
      </c>
      <c r="C14" t="s">
        <v>14</v>
      </c>
      <c r="D14" t="s">
        <v>30</v>
      </c>
      <c r="E14" t="s">
        <v>32</v>
      </c>
      <c r="F14" t="s">
        <v>39</v>
      </c>
      <c r="G14" t="s">
        <v>45</v>
      </c>
      <c r="H14" t="s">
        <v>48</v>
      </c>
      <c r="J14" t="s">
        <v>71</v>
      </c>
      <c r="K14" t="s">
        <v>70</v>
      </c>
      <c r="L14" t="s">
        <v>66</v>
      </c>
      <c r="M14" t="s">
        <v>67</v>
      </c>
      <c r="AD14">
        <v>5</v>
      </c>
    </row>
    <row r="15" spans="1:31" x14ac:dyDescent="0.3">
      <c r="A15" t="s">
        <v>12</v>
      </c>
      <c r="B15" t="s">
        <v>13</v>
      </c>
      <c r="C15" t="s">
        <v>14</v>
      </c>
      <c r="D15" t="s">
        <v>30</v>
      </c>
      <c r="E15" t="s">
        <v>32</v>
      </c>
      <c r="F15" t="s">
        <v>39</v>
      </c>
      <c r="G15" t="s">
        <v>46</v>
      </c>
      <c r="H15" t="s">
        <v>48</v>
      </c>
      <c r="J15" t="s">
        <v>71</v>
      </c>
      <c r="K15" t="s">
        <v>70</v>
      </c>
      <c r="L15" t="s">
        <v>66</v>
      </c>
      <c r="M15" t="s">
        <v>67</v>
      </c>
      <c r="AD15">
        <v>70</v>
      </c>
    </row>
    <row r="16" spans="1:31" x14ac:dyDescent="0.3">
      <c r="A16" t="s">
        <v>10</v>
      </c>
      <c r="B16" t="s">
        <v>13</v>
      </c>
      <c r="C16" t="s">
        <v>14</v>
      </c>
      <c r="D16" t="s">
        <v>30</v>
      </c>
      <c r="E16" t="s">
        <v>32</v>
      </c>
      <c r="F16" t="s">
        <v>40</v>
      </c>
      <c r="H16" t="s">
        <v>48</v>
      </c>
      <c r="J16" t="s">
        <v>71</v>
      </c>
      <c r="K16" t="s">
        <v>70</v>
      </c>
      <c r="L16" t="s">
        <v>66</v>
      </c>
      <c r="M16" t="s">
        <v>67</v>
      </c>
      <c r="AD16">
        <v>0</v>
      </c>
    </row>
    <row r="17" spans="1:30" x14ac:dyDescent="0.3">
      <c r="A17" t="s">
        <v>12</v>
      </c>
      <c r="B17" t="s">
        <v>13</v>
      </c>
      <c r="C17" t="s">
        <v>14</v>
      </c>
      <c r="D17" t="s">
        <v>30</v>
      </c>
      <c r="E17" t="s">
        <v>32</v>
      </c>
      <c r="F17" t="s">
        <v>40</v>
      </c>
      <c r="H17" t="s">
        <v>48</v>
      </c>
      <c r="J17" t="s">
        <v>71</v>
      </c>
      <c r="K17" t="s">
        <v>70</v>
      </c>
      <c r="L17" t="s">
        <v>66</v>
      </c>
      <c r="M17" t="s">
        <v>67</v>
      </c>
      <c r="AD17">
        <v>0</v>
      </c>
    </row>
    <row r="18" spans="1:30" x14ac:dyDescent="0.3">
      <c r="A18" t="s">
        <v>10</v>
      </c>
      <c r="B18" t="s">
        <v>13</v>
      </c>
      <c r="C18" t="s">
        <v>14</v>
      </c>
      <c r="D18" t="s">
        <v>30</v>
      </c>
      <c r="E18" t="s">
        <v>32</v>
      </c>
      <c r="F18" t="s">
        <v>41</v>
      </c>
      <c r="H18" t="s">
        <v>47</v>
      </c>
      <c r="J18" t="s">
        <v>71</v>
      </c>
      <c r="K18" t="s">
        <v>70</v>
      </c>
      <c r="L18" t="s">
        <v>66</v>
      </c>
      <c r="M18" t="s">
        <v>67</v>
      </c>
      <c r="AD18">
        <v>21.21</v>
      </c>
    </row>
    <row r="19" spans="1:30" x14ac:dyDescent="0.3">
      <c r="A19" t="s">
        <v>12</v>
      </c>
      <c r="B19" t="s">
        <v>13</v>
      </c>
      <c r="C19" t="s">
        <v>14</v>
      </c>
      <c r="D19" t="s">
        <v>30</v>
      </c>
      <c r="E19" t="s">
        <v>32</v>
      </c>
      <c r="F19" t="s">
        <v>41</v>
      </c>
      <c r="H19" t="s">
        <v>47</v>
      </c>
      <c r="J19" t="s">
        <v>71</v>
      </c>
      <c r="K19" t="s">
        <v>70</v>
      </c>
      <c r="L19" t="s">
        <v>66</v>
      </c>
      <c r="M19" t="s">
        <v>67</v>
      </c>
      <c r="AD19">
        <v>21.21</v>
      </c>
    </row>
    <row r="20" spans="1:30" x14ac:dyDescent="0.3">
      <c r="A20" t="s">
        <v>10</v>
      </c>
      <c r="B20" t="s">
        <v>13</v>
      </c>
      <c r="C20" t="s">
        <v>14</v>
      </c>
      <c r="D20" t="s">
        <v>30</v>
      </c>
      <c r="E20" t="s">
        <v>33</v>
      </c>
      <c r="F20" t="s">
        <v>37</v>
      </c>
      <c r="H20" t="s">
        <v>47</v>
      </c>
      <c r="J20" t="s">
        <v>71</v>
      </c>
      <c r="K20" t="s">
        <v>70</v>
      </c>
      <c r="L20" t="s">
        <v>66</v>
      </c>
      <c r="M20" t="s">
        <v>67</v>
      </c>
      <c r="AD20">
        <v>1.1160000000000001</v>
      </c>
    </row>
    <row r="21" spans="1:30" x14ac:dyDescent="0.3">
      <c r="A21" t="s">
        <v>12</v>
      </c>
      <c r="B21" t="s">
        <v>13</v>
      </c>
      <c r="C21" t="s">
        <v>14</v>
      </c>
      <c r="D21" t="s">
        <v>30</v>
      </c>
      <c r="E21" t="s">
        <v>33</v>
      </c>
      <c r="F21" t="s">
        <v>37</v>
      </c>
      <c r="H21" t="s">
        <v>47</v>
      </c>
      <c r="J21" t="s">
        <v>71</v>
      </c>
      <c r="K21" t="s">
        <v>70</v>
      </c>
      <c r="L21" t="s">
        <v>66</v>
      </c>
      <c r="M21" t="s">
        <v>67</v>
      </c>
      <c r="AD21">
        <v>1.1160000000000001</v>
      </c>
    </row>
    <row r="22" spans="1:30" x14ac:dyDescent="0.3">
      <c r="A22" t="s">
        <v>10</v>
      </c>
      <c r="B22" t="s">
        <v>13</v>
      </c>
      <c r="C22" t="s">
        <v>14</v>
      </c>
      <c r="D22" t="s">
        <v>30</v>
      </c>
      <c r="E22" t="s">
        <v>33</v>
      </c>
      <c r="F22" t="s">
        <v>38</v>
      </c>
      <c r="H22" t="s">
        <v>47</v>
      </c>
      <c r="J22" t="s">
        <v>71</v>
      </c>
      <c r="K22" t="s">
        <v>70</v>
      </c>
      <c r="L22" t="s">
        <v>66</v>
      </c>
      <c r="M22" t="s">
        <v>67</v>
      </c>
      <c r="AD22">
        <v>6.4073592000000001</v>
      </c>
    </row>
    <row r="23" spans="1:30" x14ac:dyDescent="0.3">
      <c r="A23" t="s">
        <v>12</v>
      </c>
      <c r="B23" t="s">
        <v>13</v>
      </c>
      <c r="C23" t="s">
        <v>14</v>
      </c>
      <c r="D23" t="s">
        <v>30</v>
      </c>
      <c r="E23" t="s">
        <v>33</v>
      </c>
      <c r="F23" t="s">
        <v>38</v>
      </c>
      <c r="H23" t="s">
        <v>47</v>
      </c>
      <c r="J23" t="s">
        <v>71</v>
      </c>
      <c r="K23" t="s">
        <v>70</v>
      </c>
      <c r="L23" t="s">
        <v>66</v>
      </c>
      <c r="M23" t="s">
        <v>67</v>
      </c>
      <c r="AD23">
        <v>6.4073592000000001</v>
      </c>
    </row>
    <row r="24" spans="1:30" x14ac:dyDescent="0.3">
      <c r="A24" t="s">
        <v>10</v>
      </c>
      <c r="B24" t="s">
        <v>13</v>
      </c>
      <c r="C24" t="s">
        <v>14</v>
      </c>
      <c r="D24" t="s">
        <v>30</v>
      </c>
      <c r="E24" t="s">
        <v>33</v>
      </c>
      <c r="F24" t="s">
        <v>39</v>
      </c>
      <c r="H24" t="s">
        <v>47</v>
      </c>
      <c r="J24" t="s">
        <v>71</v>
      </c>
      <c r="K24" t="s">
        <v>70</v>
      </c>
      <c r="L24" t="s">
        <v>66</v>
      </c>
      <c r="M24" t="s">
        <v>67</v>
      </c>
      <c r="AD24">
        <v>0</v>
      </c>
    </row>
    <row r="25" spans="1:30" x14ac:dyDescent="0.3">
      <c r="A25" t="s">
        <v>12</v>
      </c>
      <c r="B25" t="s">
        <v>13</v>
      </c>
      <c r="C25" t="s">
        <v>14</v>
      </c>
      <c r="D25" t="s">
        <v>30</v>
      </c>
      <c r="E25" t="s">
        <v>33</v>
      </c>
      <c r="F25" t="s">
        <v>39</v>
      </c>
      <c r="H25" t="s">
        <v>47</v>
      </c>
      <c r="J25" t="s">
        <v>71</v>
      </c>
      <c r="K25" t="s">
        <v>70</v>
      </c>
      <c r="L25" t="s">
        <v>66</v>
      </c>
      <c r="M25" t="s">
        <v>67</v>
      </c>
      <c r="AD25">
        <v>0</v>
      </c>
    </row>
    <row r="26" spans="1:30" x14ac:dyDescent="0.3">
      <c r="A26" t="s">
        <v>12</v>
      </c>
      <c r="B26" t="s">
        <v>13</v>
      </c>
      <c r="C26" t="s">
        <v>14</v>
      </c>
      <c r="D26" t="s">
        <v>30</v>
      </c>
      <c r="E26" t="s">
        <v>33</v>
      </c>
      <c r="F26" t="s">
        <v>39</v>
      </c>
      <c r="G26" t="s">
        <v>42</v>
      </c>
      <c r="H26" t="s">
        <v>48</v>
      </c>
      <c r="J26" t="s">
        <v>71</v>
      </c>
      <c r="K26" t="s">
        <v>70</v>
      </c>
      <c r="L26" t="s">
        <v>66</v>
      </c>
      <c r="M26" t="s">
        <v>67</v>
      </c>
      <c r="AD26">
        <v>2.7152501985702941</v>
      </c>
    </row>
    <row r="27" spans="1:30" x14ac:dyDescent="0.3">
      <c r="A27" t="s">
        <v>12</v>
      </c>
      <c r="B27" t="s">
        <v>13</v>
      </c>
      <c r="C27" t="s">
        <v>14</v>
      </c>
      <c r="D27" t="s">
        <v>30</v>
      </c>
      <c r="E27" t="s">
        <v>33</v>
      </c>
      <c r="F27" t="s">
        <v>39</v>
      </c>
      <c r="G27" t="s">
        <v>43</v>
      </c>
      <c r="H27" t="s">
        <v>48</v>
      </c>
      <c r="J27" t="s">
        <v>71</v>
      </c>
      <c r="K27" t="s">
        <v>70</v>
      </c>
      <c r="L27" t="s">
        <v>66</v>
      </c>
      <c r="M27" t="s">
        <v>67</v>
      </c>
      <c r="AD27">
        <v>3.2847498014297059</v>
      </c>
    </row>
    <row r="28" spans="1:30" x14ac:dyDescent="0.3">
      <c r="A28" t="s">
        <v>12</v>
      </c>
      <c r="B28" t="s">
        <v>13</v>
      </c>
      <c r="C28" t="s">
        <v>14</v>
      </c>
      <c r="D28" t="s">
        <v>30</v>
      </c>
      <c r="E28" t="s">
        <v>33</v>
      </c>
      <c r="F28" t="s">
        <v>39</v>
      </c>
      <c r="G28" t="s">
        <v>44</v>
      </c>
      <c r="H28" t="s">
        <v>48</v>
      </c>
      <c r="J28" t="s">
        <v>71</v>
      </c>
      <c r="K28" t="s">
        <v>70</v>
      </c>
      <c r="L28" t="s">
        <v>66</v>
      </c>
      <c r="M28" t="s">
        <v>67</v>
      </c>
      <c r="AD28">
        <v>19</v>
      </c>
    </row>
    <row r="29" spans="1:30" x14ac:dyDescent="0.3">
      <c r="A29" t="s">
        <v>12</v>
      </c>
      <c r="B29" t="s">
        <v>13</v>
      </c>
      <c r="C29" t="s">
        <v>14</v>
      </c>
      <c r="D29" t="s">
        <v>30</v>
      </c>
      <c r="E29" t="s">
        <v>33</v>
      </c>
      <c r="F29" t="s">
        <v>39</v>
      </c>
      <c r="G29" t="s">
        <v>45</v>
      </c>
      <c r="H29" t="s">
        <v>48</v>
      </c>
      <c r="J29" t="s">
        <v>71</v>
      </c>
      <c r="K29" t="s">
        <v>70</v>
      </c>
      <c r="L29" t="s">
        <v>66</v>
      </c>
      <c r="M29" t="s">
        <v>67</v>
      </c>
      <c r="AD29">
        <v>5</v>
      </c>
    </row>
    <row r="30" spans="1:30" x14ac:dyDescent="0.3">
      <c r="A30" t="s">
        <v>12</v>
      </c>
      <c r="B30" t="s">
        <v>13</v>
      </c>
      <c r="C30" t="s">
        <v>14</v>
      </c>
      <c r="D30" t="s">
        <v>30</v>
      </c>
      <c r="E30" t="s">
        <v>33</v>
      </c>
      <c r="F30" t="s">
        <v>39</v>
      </c>
      <c r="G30" t="s">
        <v>46</v>
      </c>
      <c r="H30" t="s">
        <v>48</v>
      </c>
      <c r="J30" t="s">
        <v>71</v>
      </c>
      <c r="K30" t="s">
        <v>70</v>
      </c>
      <c r="L30" t="s">
        <v>66</v>
      </c>
      <c r="M30" t="s">
        <v>67</v>
      </c>
      <c r="AD30">
        <v>70</v>
      </c>
    </row>
    <row r="31" spans="1:30" x14ac:dyDescent="0.3">
      <c r="A31" t="s">
        <v>10</v>
      </c>
      <c r="B31" t="s">
        <v>13</v>
      </c>
      <c r="C31" t="s">
        <v>14</v>
      </c>
      <c r="D31" t="s">
        <v>30</v>
      </c>
      <c r="E31" t="s">
        <v>33</v>
      </c>
      <c r="F31" t="s">
        <v>40</v>
      </c>
      <c r="H31" t="s">
        <v>48</v>
      </c>
      <c r="J31" t="s">
        <v>71</v>
      </c>
      <c r="K31" t="s">
        <v>70</v>
      </c>
      <c r="L31" t="s">
        <v>66</v>
      </c>
      <c r="M31" t="s">
        <v>67</v>
      </c>
      <c r="AD31">
        <v>0</v>
      </c>
    </row>
    <row r="32" spans="1:30" x14ac:dyDescent="0.3">
      <c r="A32" t="s">
        <v>12</v>
      </c>
      <c r="B32" t="s">
        <v>13</v>
      </c>
      <c r="C32" t="s">
        <v>14</v>
      </c>
      <c r="D32" t="s">
        <v>30</v>
      </c>
      <c r="E32" t="s">
        <v>33</v>
      </c>
      <c r="F32" t="s">
        <v>40</v>
      </c>
      <c r="H32" t="s">
        <v>48</v>
      </c>
      <c r="J32" t="s">
        <v>71</v>
      </c>
      <c r="K32" t="s">
        <v>70</v>
      </c>
      <c r="L32" t="s">
        <v>66</v>
      </c>
      <c r="M32" t="s">
        <v>67</v>
      </c>
      <c r="AD32">
        <v>0</v>
      </c>
    </row>
    <row r="33" spans="1:30" x14ac:dyDescent="0.3">
      <c r="A33" t="s">
        <v>10</v>
      </c>
      <c r="B33" t="s">
        <v>13</v>
      </c>
      <c r="C33" t="s">
        <v>14</v>
      </c>
      <c r="D33" t="s">
        <v>30</v>
      </c>
      <c r="E33" t="s">
        <v>33</v>
      </c>
      <c r="F33" t="s">
        <v>41</v>
      </c>
      <c r="H33" t="s">
        <v>47</v>
      </c>
      <c r="J33" t="s">
        <v>71</v>
      </c>
      <c r="K33" t="s">
        <v>70</v>
      </c>
      <c r="L33" t="s">
        <v>66</v>
      </c>
      <c r="M33" t="s">
        <v>67</v>
      </c>
      <c r="AD33">
        <v>7.5233591999999998</v>
      </c>
    </row>
    <row r="34" spans="1:30" x14ac:dyDescent="0.3">
      <c r="A34" t="s">
        <v>12</v>
      </c>
      <c r="B34" t="s">
        <v>13</v>
      </c>
      <c r="C34" t="s">
        <v>14</v>
      </c>
      <c r="D34" t="s">
        <v>30</v>
      </c>
      <c r="E34" t="s">
        <v>33</v>
      </c>
      <c r="F34" t="s">
        <v>41</v>
      </c>
      <c r="H34" t="s">
        <v>47</v>
      </c>
      <c r="J34" t="s">
        <v>71</v>
      </c>
      <c r="K34" t="s">
        <v>70</v>
      </c>
      <c r="L34" t="s">
        <v>66</v>
      </c>
      <c r="M34" t="s">
        <v>67</v>
      </c>
      <c r="AD34">
        <v>7.5233591999999998</v>
      </c>
    </row>
    <row r="35" spans="1:30" ht="57.6" x14ac:dyDescent="0.3">
      <c r="A35" t="s">
        <v>12</v>
      </c>
      <c r="B35" t="s">
        <v>13</v>
      </c>
      <c r="C35" t="s">
        <v>14</v>
      </c>
      <c r="D35" t="s">
        <v>31</v>
      </c>
      <c r="E35" t="s">
        <v>32</v>
      </c>
      <c r="H35" t="s">
        <v>48</v>
      </c>
      <c r="I35">
        <v>0.01</v>
      </c>
      <c r="J35" t="s">
        <v>74</v>
      </c>
      <c r="K35" s="6" t="s">
        <v>75</v>
      </c>
      <c r="L35" t="s">
        <v>73</v>
      </c>
      <c r="M35" t="s">
        <v>67</v>
      </c>
      <c r="U35">
        <f>AD35</f>
        <v>100</v>
      </c>
      <c r="V35">
        <f>U35-1/5*(U35-X35)</f>
        <v>80</v>
      </c>
      <c r="W35">
        <f>U35-3/5*(U35-X35)</f>
        <v>40</v>
      </c>
      <c r="X35">
        <f>100-U35</f>
        <v>0</v>
      </c>
      <c r="Y35">
        <f>X35</f>
        <v>0</v>
      </c>
      <c r="AD35">
        <v>100</v>
      </c>
    </row>
    <row r="36" spans="1:30" x14ac:dyDescent="0.3">
      <c r="A36" t="s">
        <v>12</v>
      </c>
      <c r="B36" t="s">
        <v>13</v>
      </c>
      <c r="C36" t="s">
        <v>14</v>
      </c>
      <c r="D36" t="s">
        <v>31</v>
      </c>
      <c r="E36" t="s">
        <v>33</v>
      </c>
      <c r="H36" t="s">
        <v>48</v>
      </c>
      <c r="I36">
        <v>0.01</v>
      </c>
      <c r="J36" t="s">
        <v>74</v>
      </c>
      <c r="K36" t="s">
        <v>75</v>
      </c>
      <c r="L36" t="s">
        <v>73</v>
      </c>
      <c r="M36" t="s">
        <v>67</v>
      </c>
      <c r="U36">
        <f>AD36</f>
        <v>0</v>
      </c>
      <c r="V36">
        <f>U36-1/5*(U36-X36)</f>
        <v>20</v>
      </c>
      <c r="W36">
        <f>U36-3/5*(U36-X36)</f>
        <v>60</v>
      </c>
      <c r="X36">
        <f>100-U36</f>
        <v>100</v>
      </c>
      <c r="Y36">
        <f>X36</f>
        <v>100</v>
      </c>
      <c r="AD36">
        <v>0</v>
      </c>
    </row>
    <row r="37" spans="1:30" x14ac:dyDescent="0.3">
      <c r="A37" t="s">
        <v>10</v>
      </c>
      <c r="B37" t="s">
        <v>13</v>
      </c>
      <c r="C37" t="s">
        <v>15</v>
      </c>
      <c r="D37" t="s">
        <v>29</v>
      </c>
      <c r="H37" s="2" t="s">
        <v>50</v>
      </c>
      <c r="I37" s="2"/>
      <c r="J37" s="2" t="s">
        <v>64</v>
      </c>
      <c r="K37" t="s">
        <v>65</v>
      </c>
      <c r="L37" s="2" t="s">
        <v>66</v>
      </c>
      <c r="M37" s="2" t="s">
        <v>67</v>
      </c>
      <c r="N37" s="2" t="s">
        <v>68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>
        <v>2580</v>
      </c>
      <c r="AC37">
        <v>2520</v>
      </c>
    </row>
    <row r="38" spans="1:30" x14ac:dyDescent="0.3">
      <c r="A38" t="s">
        <v>12</v>
      </c>
      <c r="B38" t="s">
        <v>13</v>
      </c>
      <c r="C38" t="s">
        <v>15</v>
      </c>
      <c r="D38" t="s">
        <v>29</v>
      </c>
      <c r="H38" s="2"/>
      <c r="I38" s="2"/>
      <c r="J38" s="2" t="s">
        <v>64</v>
      </c>
      <c r="K38" t="s">
        <v>65</v>
      </c>
      <c r="L38" s="2" t="s">
        <v>66</v>
      </c>
      <c r="M38" s="2" t="s">
        <v>67</v>
      </c>
      <c r="N38" s="2" t="s">
        <v>68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30" x14ac:dyDescent="0.3">
      <c r="A39" t="s">
        <v>11</v>
      </c>
      <c r="B39" t="s">
        <v>13</v>
      </c>
      <c r="C39" t="s">
        <v>15</v>
      </c>
      <c r="D39" t="s">
        <v>29</v>
      </c>
      <c r="H39" s="2" t="s">
        <v>50</v>
      </c>
      <c r="I39" s="2"/>
      <c r="J39" s="2" t="s">
        <v>64</v>
      </c>
      <c r="K39" t="s">
        <v>65</v>
      </c>
      <c r="L39" s="2" t="s">
        <v>66</v>
      </c>
      <c r="M39" s="2" t="s">
        <v>67</v>
      </c>
      <c r="N39" s="2" t="s">
        <v>68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>
        <v>12703</v>
      </c>
      <c r="AC39">
        <v>11905</v>
      </c>
    </row>
    <row r="40" spans="1:30" x14ac:dyDescent="0.3">
      <c r="A40" t="s">
        <v>12</v>
      </c>
      <c r="B40" t="s">
        <v>13</v>
      </c>
      <c r="C40" t="s">
        <v>15</v>
      </c>
      <c r="D40" t="s">
        <v>30</v>
      </c>
      <c r="E40" t="s">
        <v>34</v>
      </c>
      <c r="F40" t="s">
        <v>37</v>
      </c>
      <c r="H40" t="s">
        <v>47</v>
      </c>
      <c r="J40" t="s">
        <v>71</v>
      </c>
      <c r="K40" t="s">
        <v>70</v>
      </c>
      <c r="L40" t="s">
        <v>66</v>
      </c>
      <c r="M40" s="2" t="s">
        <v>67</v>
      </c>
      <c r="AD40">
        <v>2.33</v>
      </c>
    </row>
    <row r="41" spans="1:30" x14ac:dyDescent="0.3">
      <c r="A41" t="s">
        <v>12</v>
      </c>
      <c r="B41" t="s">
        <v>13</v>
      </c>
      <c r="C41" t="s">
        <v>15</v>
      </c>
      <c r="D41" t="s">
        <v>30</v>
      </c>
      <c r="E41" t="s">
        <v>34</v>
      </c>
      <c r="F41" t="s">
        <v>38</v>
      </c>
      <c r="H41" t="s">
        <v>47</v>
      </c>
      <c r="J41" t="s">
        <v>71</v>
      </c>
      <c r="K41" t="s">
        <v>70</v>
      </c>
      <c r="L41" t="s">
        <v>66</v>
      </c>
      <c r="M41" s="2" t="s">
        <v>67</v>
      </c>
      <c r="AD41">
        <v>0</v>
      </c>
    </row>
    <row r="42" spans="1:30" x14ac:dyDescent="0.3">
      <c r="A42" t="s">
        <v>12</v>
      </c>
      <c r="B42" t="s">
        <v>13</v>
      </c>
      <c r="C42" t="s">
        <v>15</v>
      </c>
      <c r="D42" t="s">
        <v>30</v>
      </c>
      <c r="E42" t="s">
        <v>34</v>
      </c>
      <c r="F42" t="s">
        <v>39</v>
      </c>
      <c r="H42" t="s">
        <v>47</v>
      </c>
      <c r="J42" t="s">
        <v>71</v>
      </c>
      <c r="K42" t="s">
        <v>70</v>
      </c>
      <c r="L42" t="s">
        <v>66</v>
      </c>
      <c r="M42" s="2" t="s">
        <v>67</v>
      </c>
      <c r="AD42">
        <v>2.12</v>
      </c>
    </row>
    <row r="43" spans="1:30" x14ac:dyDescent="0.3">
      <c r="A43" t="s">
        <v>12</v>
      </c>
      <c r="B43" t="s">
        <v>13</v>
      </c>
      <c r="C43" t="s">
        <v>15</v>
      </c>
      <c r="D43" t="s">
        <v>30</v>
      </c>
      <c r="E43" t="s">
        <v>34</v>
      </c>
      <c r="F43" t="s">
        <v>39</v>
      </c>
      <c r="G43" t="s">
        <v>42</v>
      </c>
      <c r="H43" t="s">
        <v>48</v>
      </c>
      <c r="J43" t="s">
        <v>71</v>
      </c>
      <c r="K43" t="s">
        <v>70</v>
      </c>
      <c r="L43" t="s">
        <v>66</v>
      </c>
      <c r="M43" s="2" t="s">
        <v>67</v>
      </c>
      <c r="AD43">
        <v>2.7152501985702941</v>
      </c>
    </row>
    <row r="44" spans="1:30" x14ac:dyDescent="0.3">
      <c r="A44" t="s">
        <v>12</v>
      </c>
      <c r="B44" t="s">
        <v>13</v>
      </c>
      <c r="C44" t="s">
        <v>15</v>
      </c>
      <c r="D44" t="s">
        <v>30</v>
      </c>
      <c r="E44" t="s">
        <v>34</v>
      </c>
      <c r="F44" t="s">
        <v>39</v>
      </c>
      <c r="G44" t="s">
        <v>43</v>
      </c>
      <c r="H44" t="s">
        <v>48</v>
      </c>
      <c r="J44" t="s">
        <v>71</v>
      </c>
      <c r="K44" t="s">
        <v>70</v>
      </c>
      <c r="L44" t="s">
        <v>66</v>
      </c>
      <c r="M44" s="2" t="s">
        <v>67</v>
      </c>
      <c r="AD44">
        <v>3.2847498014297059</v>
      </c>
    </row>
    <row r="45" spans="1:30" x14ac:dyDescent="0.3">
      <c r="A45" t="s">
        <v>12</v>
      </c>
      <c r="B45" t="s">
        <v>13</v>
      </c>
      <c r="C45" t="s">
        <v>15</v>
      </c>
      <c r="D45" t="s">
        <v>30</v>
      </c>
      <c r="E45" t="s">
        <v>34</v>
      </c>
      <c r="F45" t="s">
        <v>39</v>
      </c>
      <c r="G45" t="s">
        <v>44</v>
      </c>
      <c r="H45" t="s">
        <v>48</v>
      </c>
      <c r="J45" t="s">
        <v>71</v>
      </c>
      <c r="K45" t="s">
        <v>70</v>
      </c>
      <c r="L45" t="s">
        <v>66</v>
      </c>
      <c r="M45" s="2" t="s">
        <v>67</v>
      </c>
      <c r="AD45">
        <v>19</v>
      </c>
    </row>
    <row r="46" spans="1:30" x14ac:dyDescent="0.3">
      <c r="A46" t="s">
        <v>12</v>
      </c>
      <c r="B46" t="s">
        <v>13</v>
      </c>
      <c r="C46" t="s">
        <v>15</v>
      </c>
      <c r="D46" t="s">
        <v>30</v>
      </c>
      <c r="E46" t="s">
        <v>34</v>
      </c>
      <c r="F46" t="s">
        <v>39</v>
      </c>
      <c r="G46" t="s">
        <v>45</v>
      </c>
      <c r="H46" t="s">
        <v>48</v>
      </c>
      <c r="J46" t="s">
        <v>71</v>
      </c>
      <c r="K46" t="s">
        <v>70</v>
      </c>
      <c r="L46" t="s">
        <v>66</v>
      </c>
      <c r="M46" s="2" t="s">
        <v>67</v>
      </c>
      <c r="AD46">
        <v>5</v>
      </c>
    </row>
    <row r="47" spans="1:30" x14ac:dyDescent="0.3">
      <c r="A47" t="s">
        <v>12</v>
      </c>
      <c r="B47" t="s">
        <v>13</v>
      </c>
      <c r="C47" t="s">
        <v>15</v>
      </c>
      <c r="D47" t="s">
        <v>30</v>
      </c>
      <c r="E47" t="s">
        <v>34</v>
      </c>
      <c r="F47" t="s">
        <v>39</v>
      </c>
      <c r="G47" t="s">
        <v>46</v>
      </c>
      <c r="H47" t="s">
        <v>48</v>
      </c>
      <c r="J47" t="s">
        <v>71</v>
      </c>
      <c r="K47" t="s">
        <v>70</v>
      </c>
      <c r="L47" t="s">
        <v>66</v>
      </c>
      <c r="M47" s="2" t="s">
        <v>67</v>
      </c>
      <c r="AD47">
        <v>70</v>
      </c>
    </row>
    <row r="48" spans="1:30" x14ac:dyDescent="0.3">
      <c r="A48" t="s">
        <v>12</v>
      </c>
      <c r="B48" t="s">
        <v>13</v>
      </c>
      <c r="C48" t="s">
        <v>15</v>
      </c>
      <c r="D48" t="s">
        <v>30</v>
      </c>
      <c r="E48" t="s">
        <v>34</v>
      </c>
      <c r="F48" t="s">
        <v>40</v>
      </c>
      <c r="H48" t="s">
        <v>48</v>
      </c>
      <c r="J48" t="s">
        <v>71</v>
      </c>
      <c r="K48" t="s">
        <v>70</v>
      </c>
      <c r="L48" t="s">
        <v>66</v>
      </c>
      <c r="M48" s="2" t="s">
        <v>67</v>
      </c>
      <c r="AD48">
        <v>0</v>
      </c>
    </row>
    <row r="49" spans="1:30" x14ac:dyDescent="0.3">
      <c r="A49" t="s">
        <v>12</v>
      </c>
      <c r="B49" t="s">
        <v>13</v>
      </c>
      <c r="C49" t="s">
        <v>15</v>
      </c>
      <c r="D49" t="s">
        <v>30</v>
      </c>
      <c r="E49" t="s">
        <v>34</v>
      </c>
      <c r="F49" t="s">
        <v>41</v>
      </c>
      <c r="H49" t="s">
        <v>47</v>
      </c>
      <c r="J49" t="s">
        <v>71</v>
      </c>
      <c r="K49" t="s">
        <v>70</v>
      </c>
      <c r="L49" t="s">
        <v>66</v>
      </c>
      <c r="M49" s="2" t="s">
        <v>67</v>
      </c>
      <c r="AD49">
        <v>4.45</v>
      </c>
    </row>
    <row r="50" spans="1:30" x14ac:dyDescent="0.3">
      <c r="A50" t="s">
        <v>12</v>
      </c>
      <c r="B50" t="s">
        <v>13</v>
      </c>
      <c r="C50" t="s">
        <v>16</v>
      </c>
      <c r="D50" t="s">
        <v>30</v>
      </c>
      <c r="E50" t="s">
        <v>12</v>
      </c>
      <c r="F50" t="s">
        <v>37</v>
      </c>
      <c r="H50" t="s">
        <v>47</v>
      </c>
      <c r="J50" t="s">
        <v>71</v>
      </c>
      <c r="K50" t="s">
        <v>70</v>
      </c>
      <c r="L50" t="s">
        <v>66</v>
      </c>
      <c r="M50" s="2" t="s">
        <v>67</v>
      </c>
      <c r="AD50">
        <v>52.2</v>
      </c>
    </row>
    <row r="51" spans="1:30" x14ac:dyDescent="0.3">
      <c r="A51" t="s">
        <v>12</v>
      </c>
      <c r="B51" t="s">
        <v>13</v>
      </c>
      <c r="C51" t="s">
        <v>16</v>
      </c>
      <c r="D51" t="s">
        <v>30</v>
      </c>
      <c r="E51" t="s">
        <v>12</v>
      </c>
      <c r="F51" t="s">
        <v>38</v>
      </c>
      <c r="H51" t="s">
        <v>47</v>
      </c>
      <c r="J51" t="s">
        <v>71</v>
      </c>
      <c r="K51" t="s">
        <v>70</v>
      </c>
      <c r="L51" t="s">
        <v>66</v>
      </c>
      <c r="M51" s="2" t="s">
        <v>67</v>
      </c>
      <c r="AD51">
        <v>0</v>
      </c>
    </row>
    <row r="52" spans="1:30" x14ac:dyDescent="0.3">
      <c r="A52" t="s">
        <v>12</v>
      </c>
      <c r="B52" t="s">
        <v>13</v>
      </c>
      <c r="C52" t="s">
        <v>16</v>
      </c>
      <c r="D52" t="s">
        <v>30</v>
      </c>
      <c r="E52" t="s">
        <v>12</v>
      </c>
      <c r="F52" t="s">
        <v>39</v>
      </c>
      <c r="G52" t="s">
        <v>42</v>
      </c>
      <c r="H52" t="s">
        <v>48</v>
      </c>
      <c r="J52" t="s">
        <v>71</v>
      </c>
      <c r="K52" t="s">
        <v>70</v>
      </c>
      <c r="L52" t="s">
        <v>66</v>
      </c>
      <c r="M52" s="2" t="s">
        <v>67</v>
      </c>
      <c r="AD52">
        <v>18.101667990468631</v>
      </c>
    </row>
    <row r="53" spans="1:30" x14ac:dyDescent="0.3">
      <c r="A53" t="s">
        <v>12</v>
      </c>
      <c r="B53" t="s">
        <v>13</v>
      </c>
      <c r="C53" t="s">
        <v>16</v>
      </c>
      <c r="D53" t="s">
        <v>30</v>
      </c>
      <c r="E53" t="s">
        <v>12</v>
      </c>
      <c r="F53" t="s">
        <v>39</v>
      </c>
      <c r="G53" t="s">
        <v>43</v>
      </c>
      <c r="H53" t="s">
        <v>48</v>
      </c>
      <c r="J53" t="s">
        <v>71</v>
      </c>
      <c r="K53" t="s">
        <v>70</v>
      </c>
      <c r="L53" t="s">
        <v>66</v>
      </c>
      <c r="M53" s="2" t="s">
        <v>67</v>
      </c>
      <c r="AD53">
        <v>5.8983320095313738</v>
      </c>
    </row>
    <row r="54" spans="1:30" x14ac:dyDescent="0.3">
      <c r="A54" t="s">
        <v>12</v>
      </c>
      <c r="B54" t="s">
        <v>13</v>
      </c>
      <c r="C54" t="s">
        <v>16</v>
      </c>
      <c r="D54" t="s">
        <v>30</v>
      </c>
      <c r="E54" t="s">
        <v>12</v>
      </c>
      <c r="F54" t="s">
        <v>39</v>
      </c>
      <c r="G54" t="s">
        <v>44</v>
      </c>
      <c r="H54" t="s">
        <v>48</v>
      </c>
      <c r="J54" t="s">
        <v>71</v>
      </c>
      <c r="K54" t="s">
        <v>70</v>
      </c>
      <c r="L54" t="s">
        <v>66</v>
      </c>
      <c r="M54" s="2" t="s">
        <v>67</v>
      </c>
      <c r="AD54">
        <v>4</v>
      </c>
    </row>
    <row r="55" spans="1:30" x14ac:dyDescent="0.3">
      <c r="A55" t="s">
        <v>12</v>
      </c>
      <c r="B55" t="s">
        <v>13</v>
      </c>
      <c r="C55" t="s">
        <v>16</v>
      </c>
      <c r="D55" t="s">
        <v>30</v>
      </c>
      <c r="E55" t="s">
        <v>12</v>
      </c>
      <c r="F55" t="s">
        <v>39</v>
      </c>
      <c r="G55" t="s">
        <v>45</v>
      </c>
      <c r="H55" t="s">
        <v>48</v>
      </c>
      <c r="J55" t="s">
        <v>71</v>
      </c>
      <c r="K55" t="s">
        <v>70</v>
      </c>
      <c r="L55" t="s">
        <v>66</v>
      </c>
      <c r="M55" s="2" t="s">
        <v>67</v>
      </c>
      <c r="AD55">
        <v>15</v>
      </c>
    </row>
    <row r="56" spans="1:30" x14ac:dyDescent="0.3">
      <c r="A56" t="s">
        <v>12</v>
      </c>
      <c r="B56" t="s">
        <v>13</v>
      </c>
      <c r="C56" t="s">
        <v>16</v>
      </c>
      <c r="D56" t="s">
        <v>30</v>
      </c>
      <c r="E56" t="s">
        <v>12</v>
      </c>
      <c r="F56" t="s">
        <v>39</v>
      </c>
      <c r="G56" t="s">
        <v>46</v>
      </c>
      <c r="H56" t="s">
        <v>48</v>
      </c>
      <c r="J56" t="s">
        <v>71</v>
      </c>
      <c r="K56" t="s">
        <v>70</v>
      </c>
      <c r="L56" t="s">
        <v>66</v>
      </c>
      <c r="M56" s="2" t="s">
        <v>67</v>
      </c>
      <c r="AD56">
        <v>57</v>
      </c>
    </row>
    <row r="57" spans="1:30" x14ac:dyDescent="0.3">
      <c r="A57" t="s">
        <v>12</v>
      </c>
      <c r="B57" t="s">
        <v>13</v>
      </c>
      <c r="C57" t="s">
        <v>16</v>
      </c>
      <c r="D57" t="s">
        <v>30</v>
      </c>
      <c r="E57" t="s">
        <v>12</v>
      </c>
      <c r="F57" t="s">
        <v>39</v>
      </c>
      <c r="H57" t="s">
        <v>47</v>
      </c>
      <c r="J57" t="s">
        <v>71</v>
      </c>
      <c r="K57" t="s">
        <v>70</v>
      </c>
      <c r="L57" t="s">
        <v>66</v>
      </c>
      <c r="M57" s="2" t="s">
        <v>67</v>
      </c>
      <c r="AD57">
        <v>3.27</v>
      </c>
    </row>
    <row r="58" spans="1:30" x14ac:dyDescent="0.3">
      <c r="A58" t="s">
        <v>12</v>
      </c>
      <c r="B58" t="s">
        <v>13</v>
      </c>
      <c r="C58" t="s">
        <v>16</v>
      </c>
      <c r="D58" t="s">
        <v>30</v>
      </c>
      <c r="E58" t="s">
        <v>12</v>
      </c>
      <c r="F58" t="s">
        <v>40</v>
      </c>
      <c r="H58" t="s">
        <v>48</v>
      </c>
      <c r="J58" t="s">
        <v>71</v>
      </c>
      <c r="K58" t="s">
        <v>70</v>
      </c>
      <c r="L58" t="s">
        <v>66</v>
      </c>
      <c r="M58" s="2" t="s">
        <v>67</v>
      </c>
      <c r="AD58">
        <v>20</v>
      </c>
    </row>
    <row r="59" spans="1:30" x14ac:dyDescent="0.3">
      <c r="A59" t="s">
        <v>12</v>
      </c>
      <c r="B59" t="s">
        <v>13</v>
      </c>
      <c r="C59" t="s">
        <v>16</v>
      </c>
      <c r="D59" t="s">
        <v>30</v>
      </c>
      <c r="E59" t="s">
        <v>12</v>
      </c>
      <c r="F59" t="s">
        <v>41</v>
      </c>
      <c r="H59" t="s">
        <v>47</v>
      </c>
      <c r="J59" t="s">
        <v>71</v>
      </c>
      <c r="K59" t="s">
        <v>70</v>
      </c>
      <c r="L59" t="s">
        <v>66</v>
      </c>
      <c r="M59" s="2" t="s">
        <v>67</v>
      </c>
      <c r="AD59">
        <v>55.470000000000013</v>
      </c>
    </row>
    <row r="60" spans="1:30" x14ac:dyDescent="0.3">
      <c r="A60" t="s">
        <v>12</v>
      </c>
      <c r="B60" t="s">
        <v>13</v>
      </c>
      <c r="C60" t="s">
        <v>17</v>
      </c>
      <c r="D60" t="s">
        <v>29</v>
      </c>
      <c r="H60" s="2" t="s">
        <v>50</v>
      </c>
      <c r="I60" s="2"/>
      <c r="J60" s="2" t="s">
        <v>69</v>
      </c>
      <c r="K60" t="s">
        <v>70</v>
      </c>
      <c r="L60" s="2" t="s">
        <v>66</v>
      </c>
      <c r="M60" s="2" t="s">
        <v>67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>
        <v>0</v>
      </c>
    </row>
    <row r="61" spans="1:30" x14ac:dyDescent="0.3">
      <c r="A61" t="s">
        <v>12</v>
      </c>
      <c r="B61" t="s">
        <v>13</v>
      </c>
      <c r="C61" t="s">
        <v>18</v>
      </c>
      <c r="D61" t="s">
        <v>29</v>
      </c>
      <c r="H61" s="2" t="s">
        <v>50</v>
      </c>
      <c r="I61" s="2"/>
      <c r="J61" s="2" t="s">
        <v>64</v>
      </c>
      <c r="K61" t="s">
        <v>65</v>
      </c>
      <c r="L61" s="2" t="s">
        <v>66</v>
      </c>
      <c r="M61" s="2" t="s">
        <v>67</v>
      </c>
      <c r="N61" s="2" t="s">
        <v>68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>
        <v>0</v>
      </c>
      <c r="AC61">
        <v>0</v>
      </c>
    </row>
    <row r="62" spans="1:30" x14ac:dyDescent="0.3">
      <c r="A62" t="s">
        <v>12</v>
      </c>
      <c r="B62" t="s">
        <v>13</v>
      </c>
      <c r="C62" t="s">
        <v>18</v>
      </c>
      <c r="D62" t="s">
        <v>30</v>
      </c>
      <c r="E62" t="s">
        <v>12</v>
      </c>
      <c r="F62" t="s">
        <v>37</v>
      </c>
      <c r="H62" t="s">
        <v>47</v>
      </c>
      <c r="J62" t="s">
        <v>71</v>
      </c>
      <c r="K62" t="s">
        <v>70</v>
      </c>
      <c r="L62" t="s">
        <v>66</v>
      </c>
      <c r="M62" s="2" t="s">
        <v>67</v>
      </c>
      <c r="AD62">
        <v>8.17</v>
      </c>
    </row>
    <row r="63" spans="1:30" x14ac:dyDescent="0.3">
      <c r="A63" t="s">
        <v>12</v>
      </c>
      <c r="B63" t="s">
        <v>13</v>
      </c>
      <c r="C63" t="s">
        <v>18</v>
      </c>
      <c r="D63" t="s">
        <v>30</v>
      </c>
      <c r="E63" t="s">
        <v>12</v>
      </c>
      <c r="F63" t="s">
        <v>38</v>
      </c>
      <c r="H63" t="s">
        <v>47</v>
      </c>
      <c r="J63" t="s">
        <v>71</v>
      </c>
      <c r="K63" t="s">
        <v>70</v>
      </c>
      <c r="L63" t="s">
        <v>66</v>
      </c>
      <c r="M63" s="2" t="s">
        <v>67</v>
      </c>
      <c r="AD63">
        <v>0</v>
      </c>
    </row>
    <row r="64" spans="1:30" x14ac:dyDescent="0.3">
      <c r="A64" t="s">
        <v>12</v>
      </c>
      <c r="B64" t="s">
        <v>13</v>
      </c>
      <c r="C64" t="s">
        <v>18</v>
      </c>
      <c r="D64" t="s">
        <v>30</v>
      </c>
      <c r="E64" t="s">
        <v>12</v>
      </c>
      <c r="F64" t="s">
        <v>39</v>
      </c>
      <c r="G64" t="s">
        <v>42</v>
      </c>
      <c r="H64" t="s">
        <v>48</v>
      </c>
      <c r="J64" t="s">
        <v>71</v>
      </c>
      <c r="K64" t="s">
        <v>70</v>
      </c>
      <c r="L64" t="s">
        <v>66</v>
      </c>
      <c r="M64" s="2" t="s">
        <v>67</v>
      </c>
      <c r="AD64">
        <v>18.101667990468631</v>
      </c>
    </row>
    <row r="65" spans="1:30" x14ac:dyDescent="0.3">
      <c r="A65" t="s">
        <v>12</v>
      </c>
      <c r="B65" t="s">
        <v>13</v>
      </c>
      <c r="C65" t="s">
        <v>18</v>
      </c>
      <c r="D65" t="s">
        <v>30</v>
      </c>
      <c r="E65" t="s">
        <v>12</v>
      </c>
      <c r="F65" t="s">
        <v>39</v>
      </c>
      <c r="G65" t="s">
        <v>43</v>
      </c>
      <c r="H65" t="s">
        <v>48</v>
      </c>
      <c r="J65" t="s">
        <v>71</v>
      </c>
      <c r="K65" t="s">
        <v>70</v>
      </c>
      <c r="L65" t="s">
        <v>66</v>
      </c>
      <c r="M65" s="2" t="s">
        <v>67</v>
      </c>
      <c r="AD65">
        <v>5.8983320095313738</v>
      </c>
    </row>
    <row r="66" spans="1:30" x14ac:dyDescent="0.3">
      <c r="A66" t="s">
        <v>12</v>
      </c>
      <c r="B66" t="s">
        <v>13</v>
      </c>
      <c r="C66" t="s">
        <v>18</v>
      </c>
      <c r="D66" t="s">
        <v>30</v>
      </c>
      <c r="E66" t="s">
        <v>12</v>
      </c>
      <c r="F66" t="s">
        <v>39</v>
      </c>
      <c r="G66" t="s">
        <v>44</v>
      </c>
      <c r="H66" t="s">
        <v>48</v>
      </c>
      <c r="J66" t="s">
        <v>71</v>
      </c>
      <c r="K66" t="s">
        <v>70</v>
      </c>
      <c r="L66" t="s">
        <v>66</v>
      </c>
      <c r="M66" s="2" t="s">
        <v>67</v>
      </c>
      <c r="AD66">
        <v>4</v>
      </c>
    </row>
    <row r="67" spans="1:30" x14ac:dyDescent="0.3">
      <c r="A67" t="s">
        <v>12</v>
      </c>
      <c r="B67" t="s">
        <v>13</v>
      </c>
      <c r="C67" t="s">
        <v>18</v>
      </c>
      <c r="D67" t="s">
        <v>30</v>
      </c>
      <c r="E67" t="s">
        <v>12</v>
      </c>
      <c r="F67" t="s">
        <v>39</v>
      </c>
      <c r="G67" t="s">
        <v>45</v>
      </c>
      <c r="H67" t="s">
        <v>48</v>
      </c>
      <c r="J67" t="s">
        <v>71</v>
      </c>
      <c r="K67" t="s">
        <v>70</v>
      </c>
      <c r="L67" t="s">
        <v>66</v>
      </c>
      <c r="M67" s="2" t="s">
        <v>67</v>
      </c>
      <c r="AD67">
        <v>15</v>
      </c>
    </row>
    <row r="68" spans="1:30" x14ac:dyDescent="0.3">
      <c r="A68" t="s">
        <v>12</v>
      </c>
      <c r="B68" t="s">
        <v>13</v>
      </c>
      <c r="C68" t="s">
        <v>18</v>
      </c>
      <c r="D68" t="s">
        <v>30</v>
      </c>
      <c r="E68" t="s">
        <v>12</v>
      </c>
      <c r="F68" t="s">
        <v>39</v>
      </c>
      <c r="G68" t="s">
        <v>46</v>
      </c>
      <c r="H68" t="s">
        <v>48</v>
      </c>
      <c r="J68" t="s">
        <v>71</v>
      </c>
      <c r="K68" t="s">
        <v>70</v>
      </c>
      <c r="L68" t="s">
        <v>66</v>
      </c>
      <c r="M68" s="2" t="s">
        <v>67</v>
      </c>
      <c r="AD68">
        <v>57</v>
      </c>
    </row>
    <row r="69" spans="1:30" x14ac:dyDescent="0.3">
      <c r="A69" t="s">
        <v>12</v>
      </c>
      <c r="B69" t="s">
        <v>13</v>
      </c>
      <c r="C69" t="s">
        <v>18</v>
      </c>
      <c r="D69" t="s">
        <v>30</v>
      </c>
      <c r="E69" t="s">
        <v>12</v>
      </c>
      <c r="F69" t="s">
        <v>39</v>
      </c>
      <c r="H69" t="s">
        <v>47</v>
      </c>
      <c r="J69" t="s">
        <v>71</v>
      </c>
      <c r="K69" t="s">
        <v>70</v>
      </c>
      <c r="L69" t="s">
        <v>66</v>
      </c>
      <c r="M69" s="2" t="s">
        <v>67</v>
      </c>
      <c r="AD69">
        <v>15.48</v>
      </c>
    </row>
    <row r="70" spans="1:30" x14ac:dyDescent="0.3">
      <c r="A70" t="s">
        <v>12</v>
      </c>
      <c r="B70" t="s">
        <v>13</v>
      </c>
      <c r="C70" t="s">
        <v>18</v>
      </c>
      <c r="D70" t="s">
        <v>30</v>
      </c>
      <c r="E70" t="s">
        <v>12</v>
      </c>
      <c r="F70" t="s">
        <v>40</v>
      </c>
      <c r="H70" t="s">
        <v>48</v>
      </c>
      <c r="J70" t="s">
        <v>71</v>
      </c>
      <c r="K70" t="s">
        <v>70</v>
      </c>
      <c r="L70" t="s">
        <v>66</v>
      </c>
      <c r="M70" s="2" t="s">
        <v>67</v>
      </c>
      <c r="AD70">
        <v>20</v>
      </c>
    </row>
    <row r="71" spans="1:30" x14ac:dyDescent="0.3">
      <c r="A71" t="s">
        <v>12</v>
      </c>
      <c r="B71" t="s">
        <v>13</v>
      </c>
      <c r="C71" t="s">
        <v>18</v>
      </c>
      <c r="D71" t="s">
        <v>30</v>
      </c>
      <c r="E71" t="s">
        <v>12</v>
      </c>
      <c r="F71" t="s">
        <v>41</v>
      </c>
      <c r="H71" t="s">
        <v>47</v>
      </c>
      <c r="J71" t="s">
        <v>71</v>
      </c>
      <c r="K71" t="s">
        <v>70</v>
      </c>
      <c r="L71" t="s">
        <v>66</v>
      </c>
      <c r="M71" s="2" t="s">
        <v>67</v>
      </c>
      <c r="AD71">
        <v>23.65</v>
      </c>
    </row>
    <row r="72" spans="1:30" x14ac:dyDescent="0.3">
      <c r="A72" t="s">
        <v>12</v>
      </c>
      <c r="B72" t="s">
        <v>13</v>
      </c>
      <c r="C72" t="s">
        <v>19</v>
      </c>
      <c r="D72" t="s">
        <v>29</v>
      </c>
      <c r="H72" s="2" t="s">
        <v>50</v>
      </c>
      <c r="I72" s="2"/>
      <c r="J72" s="2" t="s">
        <v>64</v>
      </c>
      <c r="K72" t="s">
        <v>65</v>
      </c>
      <c r="L72" s="2" t="s">
        <v>66</v>
      </c>
      <c r="M72" s="2" t="s">
        <v>67</v>
      </c>
      <c r="N72" s="2" t="s">
        <v>68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>
        <v>140.5</v>
      </c>
      <c r="AC72">
        <v>139.9</v>
      </c>
    </row>
    <row r="73" spans="1:30" x14ac:dyDescent="0.3">
      <c r="A73" t="s">
        <v>12</v>
      </c>
      <c r="B73" t="s">
        <v>13</v>
      </c>
      <c r="C73" t="s">
        <v>19</v>
      </c>
      <c r="D73" t="s">
        <v>30</v>
      </c>
      <c r="E73" t="s">
        <v>12</v>
      </c>
      <c r="F73" t="s">
        <v>37</v>
      </c>
      <c r="H73" t="s">
        <v>47</v>
      </c>
      <c r="J73" t="s">
        <v>71</v>
      </c>
      <c r="K73" t="s">
        <v>70</v>
      </c>
      <c r="L73" t="s">
        <v>66</v>
      </c>
      <c r="M73" s="2" t="s">
        <v>67</v>
      </c>
      <c r="AD73">
        <v>7.7</v>
      </c>
    </row>
    <row r="74" spans="1:30" x14ac:dyDescent="0.3">
      <c r="A74" t="s">
        <v>12</v>
      </c>
      <c r="B74" t="s">
        <v>13</v>
      </c>
      <c r="C74" t="s">
        <v>19</v>
      </c>
      <c r="D74" t="s">
        <v>30</v>
      </c>
      <c r="E74" t="s">
        <v>12</v>
      </c>
      <c r="F74" t="s">
        <v>38</v>
      </c>
      <c r="H74" t="s">
        <v>47</v>
      </c>
      <c r="J74" t="s">
        <v>71</v>
      </c>
      <c r="K74" t="s">
        <v>70</v>
      </c>
      <c r="L74" t="s">
        <v>66</v>
      </c>
      <c r="M74" s="2" t="s">
        <v>67</v>
      </c>
      <c r="AD74">
        <v>0</v>
      </c>
    </row>
    <row r="75" spans="1:30" x14ac:dyDescent="0.3">
      <c r="A75" t="s">
        <v>12</v>
      </c>
      <c r="B75" t="s">
        <v>13</v>
      </c>
      <c r="C75" t="s">
        <v>19</v>
      </c>
      <c r="D75" t="s">
        <v>30</v>
      </c>
      <c r="E75" t="s">
        <v>12</v>
      </c>
      <c r="F75" t="s">
        <v>39</v>
      </c>
      <c r="G75" t="s">
        <v>42</v>
      </c>
      <c r="H75" t="s">
        <v>48</v>
      </c>
      <c r="J75" t="s">
        <v>71</v>
      </c>
      <c r="K75" t="s">
        <v>70</v>
      </c>
      <c r="L75" t="s">
        <v>66</v>
      </c>
      <c r="M75" s="2" t="s">
        <v>67</v>
      </c>
      <c r="AD75">
        <v>18.101667990468631</v>
      </c>
    </row>
    <row r="76" spans="1:30" x14ac:dyDescent="0.3">
      <c r="A76" t="s">
        <v>12</v>
      </c>
      <c r="B76" t="s">
        <v>13</v>
      </c>
      <c r="C76" t="s">
        <v>19</v>
      </c>
      <c r="D76" t="s">
        <v>30</v>
      </c>
      <c r="E76" t="s">
        <v>12</v>
      </c>
      <c r="F76" t="s">
        <v>39</v>
      </c>
      <c r="G76" t="s">
        <v>43</v>
      </c>
      <c r="H76" t="s">
        <v>48</v>
      </c>
      <c r="J76" t="s">
        <v>71</v>
      </c>
      <c r="K76" t="s">
        <v>70</v>
      </c>
      <c r="L76" t="s">
        <v>66</v>
      </c>
      <c r="M76" s="2" t="s">
        <v>67</v>
      </c>
      <c r="AD76">
        <v>5.8983320095313738</v>
      </c>
    </row>
    <row r="77" spans="1:30" x14ac:dyDescent="0.3">
      <c r="A77" t="s">
        <v>12</v>
      </c>
      <c r="B77" t="s">
        <v>13</v>
      </c>
      <c r="C77" t="s">
        <v>19</v>
      </c>
      <c r="D77" t="s">
        <v>30</v>
      </c>
      <c r="E77" t="s">
        <v>12</v>
      </c>
      <c r="F77" t="s">
        <v>39</v>
      </c>
      <c r="G77" t="s">
        <v>44</v>
      </c>
      <c r="H77" t="s">
        <v>48</v>
      </c>
      <c r="J77" t="s">
        <v>71</v>
      </c>
      <c r="K77" t="s">
        <v>70</v>
      </c>
      <c r="L77" t="s">
        <v>66</v>
      </c>
      <c r="M77" s="2" t="s">
        <v>67</v>
      </c>
      <c r="AD77">
        <v>4</v>
      </c>
    </row>
    <row r="78" spans="1:30" x14ac:dyDescent="0.3">
      <c r="A78" t="s">
        <v>12</v>
      </c>
      <c r="B78" t="s">
        <v>13</v>
      </c>
      <c r="C78" t="s">
        <v>19</v>
      </c>
      <c r="D78" t="s">
        <v>30</v>
      </c>
      <c r="E78" t="s">
        <v>12</v>
      </c>
      <c r="F78" t="s">
        <v>39</v>
      </c>
      <c r="G78" t="s">
        <v>45</v>
      </c>
      <c r="H78" t="s">
        <v>48</v>
      </c>
      <c r="J78" t="s">
        <v>71</v>
      </c>
      <c r="K78" t="s">
        <v>70</v>
      </c>
      <c r="L78" t="s">
        <v>66</v>
      </c>
      <c r="M78" s="2" t="s">
        <v>67</v>
      </c>
      <c r="AD78">
        <v>15</v>
      </c>
    </row>
    <row r="79" spans="1:30" x14ac:dyDescent="0.3">
      <c r="A79" t="s">
        <v>12</v>
      </c>
      <c r="B79" t="s">
        <v>13</v>
      </c>
      <c r="C79" t="s">
        <v>19</v>
      </c>
      <c r="D79" t="s">
        <v>30</v>
      </c>
      <c r="E79" t="s">
        <v>12</v>
      </c>
      <c r="F79" t="s">
        <v>39</v>
      </c>
      <c r="G79" t="s">
        <v>46</v>
      </c>
      <c r="H79" t="s">
        <v>48</v>
      </c>
      <c r="J79" t="s">
        <v>71</v>
      </c>
      <c r="K79" t="s">
        <v>70</v>
      </c>
      <c r="L79" t="s">
        <v>66</v>
      </c>
      <c r="M79" s="2" t="s">
        <v>67</v>
      </c>
      <c r="AD79">
        <v>57</v>
      </c>
    </row>
    <row r="80" spans="1:30" x14ac:dyDescent="0.3">
      <c r="A80" t="s">
        <v>12</v>
      </c>
      <c r="B80" t="s">
        <v>13</v>
      </c>
      <c r="C80" t="s">
        <v>19</v>
      </c>
      <c r="D80" t="s">
        <v>30</v>
      </c>
      <c r="E80" t="s">
        <v>12</v>
      </c>
      <c r="F80" t="s">
        <v>39</v>
      </c>
      <c r="H80" t="s">
        <v>47</v>
      </c>
      <c r="J80" t="s">
        <v>71</v>
      </c>
      <c r="K80" t="s">
        <v>70</v>
      </c>
      <c r="L80" t="s">
        <v>66</v>
      </c>
      <c r="M80" s="2" t="s">
        <v>67</v>
      </c>
      <c r="AD80">
        <v>11.52</v>
      </c>
    </row>
    <row r="81" spans="1:30" x14ac:dyDescent="0.3">
      <c r="A81" t="s">
        <v>12</v>
      </c>
      <c r="B81" t="s">
        <v>13</v>
      </c>
      <c r="C81" t="s">
        <v>19</v>
      </c>
      <c r="D81" t="s">
        <v>30</v>
      </c>
      <c r="E81" t="s">
        <v>12</v>
      </c>
      <c r="F81" t="s">
        <v>40</v>
      </c>
      <c r="H81" t="s">
        <v>48</v>
      </c>
      <c r="J81" t="s">
        <v>71</v>
      </c>
      <c r="K81" t="s">
        <v>70</v>
      </c>
      <c r="L81" t="s">
        <v>66</v>
      </c>
      <c r="M81" s="2" t="s">
        <v>67</v>
      </c>
      <c r="AD81">
        <v>20</v>
      </c>
    </row>
    <row r="82" spans="1:30" x14ac:dyDescent="0.3">
      <c r="A82" t="s">
        <v>12</v>
      </c>
      <c r="B82" t="s">
        <v>13</v>
      </c>
      <c r="C82" t="s">
        <v>19</v>
      </c>
      <c r="D82" t="s">
        <v>30</v>
      </c>
      <c r="E82" t="s">
        <v>12</v>
      </c>
      <c r="F82" t="s">
        <v>41</v>
      </c>
      <c r="H82" t="s">
        <v>47</v>
      </c>
      <c r="J82" t="s">
        <v>71</v>
      </c>
      <c r="K82" t="s">
        <v>70</v>
      </c>
      <c r="L82" t="s">
        <v>66</v>
      </c>
      <c r="M82" s="2" t="s">
        <v>67</v>
      </c>
      <c r="AD82">
        <v>19.22</v>
      </c>
    </row>
    <row r="83" spans="1:30" x14ac:dyDescent="0.3">
      <c r="A83" t="s">
        <v>12</v>
      </c>
      <c r="B83" t="s">
        <v>13</v>
      </c>
      <c r="C83" t="s">
        <v>20</v>
      </c>
      <c r="D83" t="s">
        <v>29</v>
      </c>
      <c r="H83" s="2" t="s">
        <v>50</v>
      </c>
      <c r="I83" s="2"/>
      <c r="J83" s="2" t="s">
        <v>64</v>
      </c>
      <c r="K83" t="s">
        <v>65</v>
      </c>
      <c r="L83" s="2" t="s">
        <v>66</v>
      </c>
      <c r="M83" s="2" t="s">
        <v>67</v>
      </c>
      <c r="N83" s="2" t="s">
        <v>68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>
        <v>859.2</v>
      </c>
      <c r="AC83">
        <v>859.2</v>
      </c>
    </row>
    <row r="84" spans="1:30" x14ac:dyDescent="0.3">
      <c r="A84" t="s">
        <v>12</v>
      </c>
      <c r="B84" t="s">
        <v>13</v>
      </c>
      <c r="C84" t="s">
        <v>20</v>
      </c>
      <c r="D84" t="s">
        <v>30</v>
      </c>
      <c r="E84" t="s">
        <v>12</v>
      </c>
      <c r="F84" t="s">
        <v>37</v>
      </c>
      <c r="H84" t="s">
        <v>47</v>
      </c>
      <c r="J84" t="s">
        <v>71</v>
      </c>
      <c r="K84" t="s">
        <v>70</v>
      </c>
      <c r="L84" t="s">
        <v>66</v>
      </c>
      <c r="M84" s="2" t="s">
        <v>67</v>
      </c>
      <c r="AD84">
        <v>8.9</v>
      </c>
    </row>
    <row r="85" spans="1:30" x14ac:dyDescent="0.3">
      <c r="A85" t="s">
        <v>12</v>
      </c>
      <c r="B85" t="s">
        <v>13</v>
      </c>
      <c r="C85" t="s">
        <v>20</v>
      </c>
      <c r="D85" t="s">
        <v>30</v>
      </c>
      <c r="E85" t="s">
        <v>12</v>
      </c>
      <c r="F85" t="s">
        <v>38</v>
      </c>
      <c r="H85" t="s">
        <v>47</v>
      </c>
      <c r="J85" t="s">
        <v>71</v>
      </c>
      <c r="K85" t="s">
        <v>70</v>
      </c>
      <c r="L85" t="s">
        <v>66</v>
      </c>
      <c r="M85" s="2" t="s">
        <v>67</v>
      </c>
      <c r="AD85">
        <v>0</v>
      </c>
    </row>
    <row r="86" spans="1:30" x14ac:dyDescent="0.3">
      <c r="A86" t="s">
        <v>12</v>
      </c>
      <c r="B86" t="s">
        <v>13</v>
      </c>
      <c r="C86" t="s">
        <v>20</v>
      </c>
      <c r="D86" t="s">
        <v>30</v>
      </c>
      <c r="E86" t="s">
        <v>12</v>
      </c>
      <c r="F86" t="s">
        <v>39</v>
      </c>
      <c r="G86" t="s">
        <v>42</v>
      </c>
      <c r="H86" t="s">
        <v>48</v>
      </c>
      <c r="J86" t="s">
        <v>71</v>
      </c>
      <c r="K86" t="s">
        <v>70</v>
      </c>
      <c r="L86" t="s">
        <v>66</v>
      </c>
      <c r="M86" s="2" t="s">
        <v>67</v>
      </c>
      <c r="AD86">
        <v>6.3355837966640189</v>
      </c>
    </row>
    <row r="87" spans="1:30" x14ac:dyDescent="0.3">
      <c r="A87" t="s">
        <v>12</v>
      </c>
      <c r="B87" t="s">
        <v>13</v>
      </c>
      <c r="C87" t="s">
        <v>20</v>
      </c>
      <c r="D87" t="s">
        <v>30</v>
      </c>
      <c r="E87" t="s">
        <v>12</v>
      </c>
      <c r="F87" t="s">
        <v>39</v>
      </c>
      <c r="G87" t="s">
        <v>43</v>
      </c>
      <c r="H87" t="s">
        <v>48</v>
      </c>
      <c r="J87" t="s">
        <v>71</v>
      </c>
      <c r="K87" t="s">
        <v>70</v>
      </c>
      <c r="L87" t="s">
        <v>66</v>
      </c>
      <c r="M87" s="2" t="s">
        <v>67</v>
      </c>
      <c r="AD87">
        <v>16.664416203335978</v>
      </c>
    </row>
    <row r="88" spans="1:30" x14ac:dyDescent="0.3">
      <c r="A88" t="s">
        <v>12</v>
      </c>
      <c r="B88" t="s">
        <v>13</v>
      </c>
      <c r="C88" t="s">
        <v>20</v>
      </c>
      <c r="D88" t="s">
        <v>30</v>
      </c>
      <c r="E88" t="s">
        <v>12</v>
      </c>
      <c r="F88" t="s">
        <v>39</v>
      </c>
      <c r="G88" t="s">
        <v>44</v>
      </c>
      <c r="H88" t="s">
        <v>48</v>
      </c>
      <c r="J88" t="s">
        <v>71</v>
      </c>
      <c r="K88" t="s">
        <v>70</v>
      </c>
      <c r="L88" t="s">
        <v>66</v>
      </c>
      <c r="M88" s="2" t="s">
        <v>67</v>
      </c>
      <c r="AD88">
        <v>11</v>
      </c>
    </row>
    <row r="89" spans="1:30" x14ac:dyDescent="0.3">
      <c r="A89" t="s">
        <v>12</v>
      </c>
      <c r="B89" t="s">
        <v>13</v>
      </c>
      <c r="C89" t="s">
        <v>20</v>
      </c>
      <c r="D89" t="s">
        <v>30</v>
      </c>
      <c r="E89" t="s">
        <v>12</v>
      </c>
      <c r="F89" t="s">
        <v>39</v>
      </c>
      <c r="G89" t="s">
        <v>45</v>
      </c>
      <c r="H89" t="s">
        <v>48</v>
      </c>
      <c r="J89" t="s">
        <v>71</v>
      </c>
      <c r="K89" t="s">
        <v>70</v>
      </c>
      <c r="L89" t="s">
        <v>66</v>
      </c>
      <c r="M89" s="2" t="s">
        <v>67</v>
      </c>
      <c r="AD89">
        <v>10</v>
      </c>
    </row>
    <row r="90" spans="1:30" x14ac:dyDescent="0.3">
      <c r="A90" t="s">
        <v>12</v>
      </c>
      <c r="B90" t="s">
        <v>13</v>
      </c>
      <c r="C90" t="s">
        <v>20</v>
      </c>
      <c r="D90" t="s">
        <v>30</v>
      </c>
      <c r="E90" t="s">
        <v>12</v>
      </c>
      <c r="F90" t="s">
        <v>39</v>
      </c>
      <c r="G90" t="s">
        <v>46</v>
      </c>
      <c r="H90" t="s">
        <v>48</v>
      </c>
      <c r="J90" t="s">
        <v>71</v>
      </c>
      <c r="K90" t="s">
        <v>70</v>
      </c>
      <c r="L90" t="s">
        <v>66</v>
      </c>
      <c r="M90" s="2" t="s">
        <v>67</v>
      </c>
      <c r="AD90">
        <v>56</v>
      </c>
    </row>
    <row r="91" spans="1:30" x14ac:dyDescent="0.3">
      <c r="A91" t="s">
        <v>12</v>
      </c>
      <c r="B91" t="s">
        <v>13</v>
      </c>
      <c r="C91" t="s">
        <v>20</v>
      </c>
      <c r="D91" t="s">
        <v>30</v>
      </c>
      <c r="E91" t="s">
        <v>12</v>
      </c>
      <c r="F91" t="s">
        <v>39</v>
      </c>
      <c r="H91" t="s">
        <v>47</v>
      </c>
      <c r="J91" t="s">
        <v>71</v>
      </c>
      <c r="K91" t="s">
        <v>70</v>
      </c>
      <c r="L91" t="s">
        <v>66</v>
      </c>
      <c r="M91" s="2" t="s">
        <v>67</v>
      </c>
      <c r="AD91">
        <v>0.6</v>
      </c>
    </row>
    <row r="92" spans="1:30" x14ac:dyDescent="0.3">
      <c r="A92" t="s">
        <v>12</v>
      </c>
      <c r="B92" t="s">
        <v>13</v>
      </c>
      <c r="C92" t="s">
        <v>20</v>
      </c>
      <c r="D92" t="s">
        <v>30</v>
      </c>
      <c r="E92" t="s">
        <v>12</v>
      </c>
      <c r="F92" t="s">
        <v>40</v>
      </c>
      <c r="H92" t="s">
        <v>48</v>
      </c>
      <c r="J92" t="s">
        <v>71</v>
      </c>
      <c r="K92" t="s">
        <v>70</v>
      </c>
      <c r="L92" t="s">
        <v>66</v>
      </c>
      <c r="M92" s="2" t="s">
        <v>67</v>
      </c>
      <c r="AD92">
        <v>0</v>
      </c>
    </row>
    <row r="93" spans="1:30" x14ac:dyDescent="0.3">
      <c r="A93" t="s">
        <v>12</v>
      </c>
      <c r="B93" t="s">
        <v>13</v>
      </c>
      <c r="C93" t="s">
        <v>20</v>
      </c>
      <c r="D93" t="s">
        <v>30</v>
      </c>
      <c r="E93" t="s">
        <v>12</v>
      </c>
      <c r="F93" t="s">
        <v>41</v>
      </c>
      <c r="H93" t="s">
        <v>47</v>
      </c>
      <c r="J93" t="s">
        <v>71</v>
      </c>
      <c r="K93" t="s">
        <v>70</v>
      </c>
      <c r="L93" t="s">
        <v>66</v>
      </c>
      <c r="M93" s="2" t="s">
        <v>67</v>
      </c>
      <c r="AD93">
        <v>9.5</v>
      </c>
    </row>
    <row r="94" spans="1:30" x14ac:dyDescent="0.3">
      <c r="A94" t="s">
        <v>12</v>
      </c>
      <c r="B94" t="s">
        <v>13</v>
      </c>
      <c r="C94" t="s">
        <v>21</v>
      </c>
      <c r="D94" t="s">
        <v>29</v>
      </c>
      <c r="H94" s="2" t="s">
        <v>50</v>
      </c>
      <c r="I94" s="2"/>
      <c r="J94" s="2" t="s">
        <v>69</v>
      </c>
      <c r="K94" t="s">
        <v>70</v>
      </c>
      <c r="L94" s="2" t="s">
        <v>66</v>
      </c>
      <c r="M94" s="2" t="s">
        <v>67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>
        <v>830</v>
      </c>
    </row>
    <row r="95" spans="1:30" x14ac:dyDescent="0.3">
      <c r="A95" t="s">
        <v>12</v>
      </c>
      <c r="B95" t="s">
        <v>13</v>
      </c>
      <c r="C95" t="s">
        <v>21</v>
      </c>
      <c r="D95" t="s">
        <v>30</v>
      </c>
      <c r="E95" t="s">
        <v>35</v>
      </c>
      <c r="F95" t="s">
        <v>37</v>
      </c>
      <c r="H95" t="s">
        <v>47</v>
      </c>
      <c r="J95" t="s">
        <v>71</v>
      </c>
      <c r="K95" t="s">
        <v>70</v>
      </c>
      <c r="L95" t="s">
        <v>66</v>
      </c>
      <c r="M95" s="2" t="s">
        <v>67</v>
      </c>
      <c r="AD95">
        <v>0.74</v>
      </c>
    </row>
    <row r="96" spans="1:30" x14ac:dyDescent="0.3">
      <c r="A96" t="s">
        <v>12</v>
      </c>
      <c r="B96" t="s">
        <v>13</v>
      </c>
      <c r="C96" t="s">
        <v>21</v>
      </c>
      <c r="D96" t="s">
        <v>30</v>
      </c>
      <c r="E96" t="s">
        <v>35</v>
      </c>
      <c r="F96" t="s">
        <v>38</v>
      </c>
      <c r="H96" t="s">
        <v>47</v>
      </c>
      <c r="J96" t="s">
        <v>71</v>
      </c>
      <c r="K96" t="s">
        <v>70</v>
      </c>
      <c r="L96" t="s">
        <v>66</v>
      </c>
      <c r="M96" s="2" t="s">
        <v>67</v>
      </c>
      <c r="AD96">
        <v>0</v>
      </c>
    </row>
    <row r="97" spans="1:30" x14ac:dyDescent="0.3">
      <c r="A97" t="s">
        <v>12</v>
      </c>
      <c r="B97" t="s">
        <v>13</v>
      </c>
      <c r="C97" t="s">
        <v>21</v>
      </c>
      <c r="D97" t="s">
        <v>30</v>
      </c>
      <c r="E97" t="s">
        <v>35</v>
      </c>
      <c r="F97" t="s">
        <v>39</v>
      </c>
      <c r="G97" t="s">
        <v>42</v>
      </c>
      <c r="H97" t="s">
        <v>48</v>
      </c>
      <c r="J97" t="s">
        <v>71</v>
      </c>
      <c r="K97" t="s">
        <v>70</v>
      </c>
      <c r="L97" t="s">
        <v>66</v>
      </c>
      <c r="M97" s="2" t="s">
        <v>67</v>
      </c>
      <c r="AD97">
        <v>6.3355837966640189</v>
      </c>
    </row>
    <row r="98" spans="1:30" x14ac:dyDescent="0.3">
      <c r="A98" t="s">
        <v>12</v>
      </c>
      <c r="B98" t="s">
        <v>13</v>
      </c>
      <c r="C98" t="s">
        <v>21</v>
      </c>
      <c r="D98" t="s">
        <v>30</v>
      </c>
      <c r="E98" t="s">
        <v>35</v>
      </c>
      <c r="F98" t="s">
        <v>39</v>
      </c>
      <c r="G98" t="s">
        <v>43</v>
      </c>
      <c r="H98" t="s">
        <v>48</v>
      </c>
      <c r="J98" t="s">
        <v>71</v>
      </c>
      <c r="K98" t="s">
        <v>70</v>
      </c>
      <c r="L98" t="s">
        <v>66</v>
      </c>
      <c r="M98" s="2" t="s">
        <v>67</v>
      </c>
      <c r="AD98">
        <v>16.664416203335978</v>
      </c>
    </row>
    <row r="99" spans="1:30" x14ac:dyDescent="0.3">
      <c r="A99" t="s">
        <v>12</v>
      </c>
      <c r="B99" t="s">
        <v>13</v>
      </c>
      <c r="C99" t="s">
        <v>21</v>
      </c>
      <c r="D99" t="s">
        <v>30</v>
      </c>
      <c r="E99" t="s">
        <v>35</v>
      </c>
      <c r="F99" t="s">
        <v>39</v>
      </c>
      <c r="G99" t="s">
        <v>44</v>
      </c>
      <c r="H99" t="s">
        <v>48</v>
      </c>
      <c r="J99" t="s">
        <v>71</v>
      </c>
      <c r="K99" t="s">
        <v>70</v>
      </c>
      <c r="L99" t="s">
        <v>66</v>
      </c>
      <c r="M99" s="2" t="s">
        <v>67</v>
      </c>
      <c r="AD99">
        <v>11</v>
      </c>
    </row>
    <row r="100" spans="1:30" x14ac:dyDescent="0.3">
      <c r="A100" t="s">
        <v>12</v>
      </c>
      <c r="B100" t="s">
        <v>13</v>
      </c>
      <c r="C100" t="s">
        <v>21</v>
      </c>
      <c r="D100" t="s">
        <v>30</v>
      </c>
      <c r="E100" t="s">
        <v>35</v>
      </c>
      <c r="F100" t="s">
        <v>39</v>
      </c>
      <c r="G100" t="s">
        <v>45</v>
      </c>
      <c r="H100" t="s">
        <v>48</v>
      </c>
      <c r="J100" t="s">
        <v>71</v>
      </c>
      <c r="K100" t="s">
        <v>70</v>
      </c>
      <c r="L100" t="s">
        <v>66</v>
      </c>
      <c r="M100" s="2" t="s">
        <v>67</v>
      </c>
      <c r="AD100">
        <v>10</v>
      </c>
    </row>
    <row r="101" spans="1:30" x14ac:dyDescent="0.3">
      <c r="A101" t="s">
        <v>12</v>
      </c>
      <c r="B101" t="s">
        <v>13</v>
      </c>
      <c r="C101" t="s">
        <v>21</v>
      </c>
      <c r="D101" t="s">
        <v>30</v>
      </c>
      <c r="E101" t="s">
        <v>35</v>
      </c>
      <c r="F101" t="s">
        <v>39</v>
      </c>
      <c r="G101" t="s">
        <v>46</v>
      </c>
      <c r="H101" t="s">
        <v>48</v>
      </c>
      <c r="J101" t="s">
        <v>71</v>
      </c>
      <c r="K101" t="s">
        <v>70</v>
      </c>
      <c r="L101" t="s">
        <v>66</v>
      </c>
      <c r="M101" s="2" t="s">
        <v>67</v>
      </c>
      <c r="AD101">
        <v>56</v>
      </c>
    </row>
    <row r="102" spans="1:30" x14ac:dyDescent="0.3">
      <c r="A102" t="s">
        <v>12</v>
      </c>
      <c r="B102" t="s">
        <v>13</v>
      </c>
      <c r="C102" t="s">
        <v>21</v>
      </c>
      <c r="D102" t="s">
        <v>30</v>
      </c>
      <c r="E102" t="s">
        <v>35</v>
      </c>
      <c r="F102" t="s">
        <v>39</v>
      </c>
      <c r="H102" t="s">
        <v>47</v>
      </c>
      <c r="J102" t="s">
        <v>71</v>
      </c>
      <c r="K102" t="s">
        <v>70</v>
      </c>
      <c r="L102" t="s">
        <v>66</v>
      </c>
      <c r="M102" s="2" t="s">
        <v>67</v>
      </c>
      <c r="AD102">
        <v>6.6000000000000014</v>
      </c>
    </row>
    <row r="103" spans="1:30" x14ac:dyDescent="0.3">
      <c r="A103" t="s">
        <v>12</v>
      </c>
      <c r="B103" t="s">
        <v>13</v>
      </c>
      <c r="C103" t="s">
        <v>21</v>
      </c>
      <c r="D103" t="s">
        <v>30</v>
      </c>
      <c r="E103" t="s">
        <v>35</v>
      </c>
      <c r="F103" t="s">
        <v>40</v>
      </c>
      <c r="H103" t="s">
        <v>48</v>
      </c>
      <c r="J103" t="s">
        <v>71</v>
      </c>
      <c r="K103" t="s">
        <v>70</v>
      </c>
      <c r="L103" t="s">
        <v>66</v>
      </c>
      <c r="M103" s="2" t="s">
        <v>67</v>
      </c>
      <c r="AD103">
        <v>0</v>
      </c>
    </row>
    <row r="104" spans="1:30" x14ac:dyDescent="0.3">
      <c r="A104" t="s">
        <v>12</v>
      </c>
      <c r="B104" t="s">
        <v>13</v>
      </c>
      <c r="C104" t="s">
        <v>21</v>
      </c>
      <c r="D104" t="s">
        <v>30</v>
      </c>
      <c r="E104" t="s">
        <v>35</v>
      </c>
      <c r="F104" t="s">
        <v>41</v>
      </c>
      <c r="H104" t="s">
        <v>47</v>
      </c>
      <c r="J104" t="s">
        <v>71</v>
      </c>
      <c r="K104" t="s">
        <v>70</v>
      </c>
      <c r="L104" t="s">
        <v>66</v>
      </c>
      <c r="M104" s="2" t="s">
        <v>67</v>
      </c>
      <c r="AD104">
        <v>7.3400000000000007</v>
      </c>
    </row>
    <row r="105" spans="1:30" x14ac:dyDescent="0.3">
      <c r="A105" t="s">
        <v>12</v>
      </c>
      <c r="B105" t="s">
        <v>13</v>
      </c>
      <c r="C105" t="s">
        <v>21</v>
      </c>
      <c r="D105" t="s">
        <v>30</v>
      </c>
      <c r="E105" t="s">
        <v>36</v>
      </c>
      <c r="F105" t="s">
        <v>37</v>
      </c>
      <c r="H105" t="s">
        <v>47</v>
      </c>
      <c r="J105" t="s">
        <v>71</v>
      </c>
      <c r="K105" t="s">
        <v>70</v>
      </c>
      <c r="L105" t="s">
        <v>66</v>
      </c>
      <c r="M105" s="2" t="s">
        <v>67</v>
      </c>
      <c r="AD105">
        <v>6.19</v>
      </c>
    </row>
    <row r="106" spans="1:30" x14ac:dyDescent="0.3">
      <c r="A106" t="s">
        <v>12</v>
      </c>
      <c r="B106" t="s">
        <v>13</v>
      </c>
      <c r="C106" t="s">
        <v>21</v>
      </c>
      <c r="D106" t="s">
        <v>30</v>
      </c>
      <c r="E106" t="s">
        <v>36</v>
      </c>
      <c r="F106" t="s">
        <v>38</v>
      </c>
      <c r="H106" t="s">
        <v>47</v>
      </c>
      <c r="J106" t="s">
        <v>71</v>
      </c>
      <c r="K106" t="s">
        <v>70</v>
      </c>
      <c r="L106" t="s">
        <v>66</v>
      </c>
      <c r="M106" s="2" t="s">
        <v>67</v>
      </c>
      <c r="AD106">
        <v>21.357863999999999</v>
      </c>
    </row>
    <row r="107" spans="1:30" x14ac:dyDescent="0.3">
      <c r="A107" t="s">
        <v>12</v>
      </c>
      <c r="B107" t="s">
        <v>13</v>
      </c>
      <c r="C107" t="s">
        <v>21</v>
      </c>
      <c r="D107" t="s">
        <v>30</v>
      </c>
      <c r="E107" t="s">
        <v>36</v>
      </c>
      <c r="F107" t="s">
        <v>39</v>
      </c>
      <c r="G107" t="s">
        <v>42</v>
      </c>
      <c r="H107" t="s">
        <v>48</v>
      </c>
      <c r="J107" t="s">
        <v>71</v>
      </c>
      <c r="K107" t="s">
        <v>70</v>
      </c>
      <c r="L107" t="s">
        <v>66</v>
      </c>
      <c r="M107" s="2" t="s">
        <v>67</v>
      </c>
      <c r="AD107">
        <v>6.3355837966640189</v>
      </c>
    </row>
    <row r="108" spans="1:30" x14ac:dyDescent="0.3">
      <c r="A108" t="s">
        <v>12</v>
      </c>
      <c r="B108" t="s">
        <v>13</v>
      </c>
      <c r="C108" t="s">
        <v>21</v>
      </c>
      <c r="D108" t="s">
        <v>30</v>
      </c>
      <c r="E108" t="s">
        <v>36</v>
      </c>
      <c r="F108" t="s">
        <v>39</v>
      </c>
      <c r="G108" t="s">
        <v>43</v>
      </c>
      <c r="H108" t="s">
        <v>48</v>
      </c>
      <c r="J108" t="s">
        <v>71</v>
      </c>
      <c r="K108" t="s">
        <v>70</v>
      </c>
      <c r="L108" t="s">
        <v>66</v>
      </c>
      <c r="M108" s="2" t="s">
        <v>67</v>
      </c>
      <c r="AD108">
        <v>16.664416203335978</v>
      </c>
    </row>
    <row r="109" spans="1:30" x14ac:dyDescent="0.3">
      <c r="A109" t="s">
        <v>12</v>
      </c>
      <c r="B109" t="s">
        <v>13</v>
      </c>
      <c r="C109" t="s">
        <v>21</v>
      </c>
      <c r="D109" t="s">
        <v>30</v>
      </c>
      <c r="E109" t="s">
        <v>36</v>
      </c>
      <c r="F109" t="s">
        <v>39</v>
      </c>
      <c r="G109" t="s">
        <v>44</v>
      </c>
      <c r="H109" t="s">
        <v>48</v>
      </c>
      <c r="J109" t="s">
        <v>71</v>
      </c>
      <c r="K109" t="s">
        <v>70</v>
      </c>
      <c r="L109" t="s">
        <v>66</v>
      </c>
      <c r="M109" s="2" t="s">
        <v>67</v>
      </c>
      <c r="AD109">
        <v>11</v>
      </c>
    </row>
    <row r="110" spans="1:30" x14ac:dyDescent="0.3">
      <c r="A110" t="s">
        <v>12</v>
      </c>
      <c r="B110" t="s">
        <v>13</v>
      </c>
      <c r="C110" t="s">
        <v>21</v>
      </c>
      <c r="D110" t="s">
        <v>30</v>
      </c>
      <c r="E110" t="s">
        <v>36</v>
      </c>
      <c r="F110" t="s">
        <v>39</v>
      </c>
      <c r="G110" t="s">
        <v>45</v>
      </c>
      <c r="H110" t="s">
        <v>48</v>
      </c>
      <c r="J110" t="s">
        <v>71</v>
      </c>
      <c r="K110" t="s">
        <v>70</v>
      </c>
      <c r="L110" t="s">
        <v>66</v>
      </c>
      <c r="M110" s="2" t="s">
        <v>67</v>
      </c>
      <c r="AD110">
        <v>10</v>
      </c>
    </row>
    <row r="111" spans="1:30" x14ac:dyDescent="0.3">
      <c r="A111" t="s">
        <v>12</v>
      </c>
      <c r="B111" t="s">
        <v>13</v>
      </c>
      <c r="C111" t="s">
        <v>21</v>
      </c>
      <c r="D111" t="s">
        <v>30</v>
      </c>
      <c r="E111" t="s">
        <v>36</v>
      </c>
      <c r="F111" t="s">
        <v>39</v>
      </c>
      <c r="G111" t="s">
        <v>46</v>
      </c>
      <c r="H111" t="s">
        <v>48</v>
      </c>
      <c r="J111" t="s">
        <v>71</v>
      </c>
      <c r="K111" t="s">
        <v>70</v>
      </c>
      <c r="L111" t="s">
        <v>66</v>
      </c>
      <c r="M111" s="2" t="s">
        <v>67</v>
      </c>
      <c r="AD111">
        <v>56</v>
      </c>
    </row>
    <row r="112" spans="1:30" x14ac:dyDescent="0.3">
      <c r="A112" t="s">
        <v>12</v>
      </c>
      <c r="B112" t="s">
        <v>13</v>
      </c>
      <c r="C112" t="s">
        <v>21</v>
      </c>
      <c r="D112" t="s">
        <v>30</v>
      </c>
      <c r="E112" t="s">
        <v>36</v>
      </c>
      <c r="F112" t="s">
        <v>39</v>
      </c>
      <c r="H112" t="s">
        <v>47</v>
      </c>
      <c r="J112" t="s">
        <v>71</v>
      </c>
      <c r="K112" t="s">
        <v>70</v>
      </c>
      <c r="L112" t="s">
        <v>66</v>
      </c>
      <c r="M112" s="2" t="s">
        <v>67</v>
      </c>
      <c r="AD112">
        <v>0</v>
      </c>
    </row>
    <row r="113" spans="1:30" x14ac:dyDescent="0.3">
      <c r="A113" t="s">
        <v>12</v>
      </c>
      <c r="B113" t="s">
        <v>13</v>
      </c>
      <c r="C113" t="s">
        <v>21</v>
      </c>
      <c r="D113" t="s">
        <v>30</v>
      </c>
      <c r="E113" t="s">
        <v>36</v>
      </c>
      <c r="F113" t="s">
        <v>40</v>
      </c>
      <c r="H113" t="s">
        <v>48</v>
      </c>
      <c r="J113" t="s">
        <v>71</v>
      </c>
      <c r="K113" t="s">
        <v>70</v>
      </c>
      <c r="L113" t="s">
        <v>66</v>
      </c>
      <c r="M113" s="2" t="s">
        <v>67</v>
      </c>
      <c r="AD113">
        <v>0</v>
      </c>
    </row>
    <row r="114" spans="1:30" x14ac:dyDescent="0.3">
      <c r="A114" t="s">
        <v>12</v>
      </c>
      <c r="B114" t="s">
        <v>13</v>
      </c>
      <c r="C114" t="s">
        <v>21</v>
      </c>
      <c r="D114" t="s">
        <v>30</v>
      </c>
      <c r="E114" t="s">
        <v>36</v>
      </c>
      <c r="F114" t="s">
        <v>41</v>
      </c>
      <c r="H114" t="s">
        <v>47</v>
      </c>
      <c r="J114" t="s">
        <v>71</v>
      </c>
      <c r="K114" t="s">
        <v>70</v>
      </c>
      <c r="L114" t="s">
        <v>66</v>
      </c>
      <c r="M114" s="2" t="s">
        <v>67</v>
      </c>
      <c r="AD114">
        <v>27.547864000000001</v>
      </c>
    </row>
    <row r="115" spans="1:30" x14ac:dyDescent="0.3">
      <c r="A115" t="s">
        <v>12</v>
      </c>
      <c r="B115" t="s">
        <v>13</v>
      </c>
      <c r="C115" t="s">
        <v>21</v>
      </c>
      <c r="D115" t="s">
        <v>31</v>
      </c>
      <c r="E115" t="s">
        <v>35</v>
      </c>
      <c r="H115" t="s">
        <v>48</v>
      </c>
      <c r="I115">
        <v>0.01</v>
      </c>
      <c r="J115" t="s">
        <v>74</v>
      </c>
      <c r="K115" t="s">
        <v>75</v>
      </c>
      <c r="L115" t="s">
        <v>73</v>
      </c>
      <c r="M115" t="s">
        <v>67</v>
      </c>
      <c r="U115">
        <f t="shared" ref="U115:U116" si="0">AD115</f>
        <v>100</v>
      </c>
      <c r="V115">
        <f t="shared" ref="V115:V116" si="1">U115-1/5*(U115-X115)</f>
        <v>80</v>
      </c>
      <c r="W115">
        <f t="shared" ref="W115:W116" si="2">U115-3/5*(U115-X115)</f>
        <v>40</v>
      </c>
      <c r="X115">
        <f t="shared" ref="X115:X116" si="3">100-U115</f>
        <v>0</v>
      </c>
      <c r="Y115">
        <f t="shared" ref="Y115:Y116" si="4">X115</f>
        <v>0</v>
      </c>
      <c r="AD115">
        <v>100</v>
      </c>
    </row>
    <row r="116" spans="1:30" x14ac:dyDescent="0.3">
      <c r="A116" t="s">
        <v>12</v>
      </c>
      <c r="B116" t="s">
        <v>13</v>
      </c>
      <c r="C116" t="s">
        <v>21</v>
      </c>
      <c r="D116" t="s">
        <v>31</v>
      </c>
      <c r="E116" t="s">
        <v>36</v>
      </c>
      <c r="H116" t="s">
        <v>48</v>
      </c>
      <c r="I116">
        <v>0.01</v>
      </c>
      <c r="J116" t="s">
        <v>74</v>
      </c>
      <c r="K116" t="s">
        <v>75</v>
      </c>
      <c r="L116" t="s">
        <v>73</v>
      </c>
      <c r="M116" t="s">
        <v>67</v>
      </c>
      <c r="U116">
        <f t="shared" si="0"/>
        <v>0</v>
      </c>
      <c r="V116">
        <f t="shared" si="1"/>
        <v>20</v>
      </c>
      <c r="W116">
        <f t="shared" si="2"/>
        <v>60</v>
      </c>
      <c r="X116">
        <f t="shared" si="3"/>
        <v>100</v>
      </c>
      <c r="Y116">
        <f t="shared" si="4"/>
        <v>100</v>
      </c>
      <c r="AD116">
        <v>0</v>
      </c>
    </row>
    <row r="117" spans="1:30" x14ac:dyDescent="0.3">
      <c r="A117" t="s">
        <v>12</v>
      </c>
      <c r="B117" t="s">
        <v>13</v>
      </c>
      <c r="C117" t="s">
        <v>22</v>
      </c>
      <c r="D117" t="s">
        <v>29</v>
      </c>
      <c r="H117" s="2" t="s">
        <v>50</v>
      </c>
      <c r="I117" s="2"/>
      <c r="J117" s="2" t="s">
        <v>69</v>
      </c>
      <c r="K117" t="s">
        <v>70</v>
      </c>
      <c r="L117" s="2" t="s">
        <v>66</v>
      </c>
      <c r="M117" t="s">
        <v>67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>
        <v>5.480067</v>
      </c>
    </row>
    <row r="118" spans="1:30" x14ac:dyDescent="0.3">
      <c r="A118" t="s">
        <v>12</v>
      </c>
      <c r="B118" t="s">
        <v>13</v>
      </c>
      <c r="C118" t="s">
        <v>22</v>
      </c>
      <c r="D118" t="s">
        <v>30</v>
      </c>
      <c r="E118" t="s">
        <v>35</v>
      </c>
      <c r="F118" t="s">
        <v>37</v>
      </c>
      <c r="H118" t="s">
        <v>47</v>
      </c>
      <c r="J118" t="s">
        <v>71</v>
      </c>
      <c r="K118" t="s">
        <v>70</v>
      </c>
      <c r="L118" t="s">
        <v>66</v>
      </c>
      <c r="M118" t="s">
        <v>67</v>
      </c>
      <c r="AD118">
        <v>0.6</v>
      </c>
    </row>
    <row r="119" spans="1:30" x14ac:dyDescent="0.3">
      <c r="A119" t="s">
        <v>12</v>
      </c>
      <c r="B119" t="s">
        <v>13</v>
      </c>
      <c r="C119" t="s">
        <v>22</v>
      </c>
      <c r="D119" t="s">
        <v>30</v>
      </c>
      <c r="E119" t="s">
        <v>35</v>
      </c>
      <c r="F119" t="s">
        <v>38</v>
      </c>
      <c r="H119" t="s">
        <v>47</v>
      </c>
      <c r="J119" t="s">
        <v>71</v>
      </c>
      <c r="K119" t="s">
        <v>70</v>
      </c>
      <c r="L119" t="s">
        <v>66</v>
      </c>
      <c r="M119" t="s">
        <v>67</v>
      </c>
      <c r="AD119">
        <v>0</v>
      </c>
    </row>
    <row r="120" spans="1:30" x14ac:dyDescent="0.3">
      <c r="A120" t="s">
        <v>12</v>
      </c>
      <c r="B120" t="s">
        <v>13</v>
      </c>
      <c r="C120" t="s">
        <v>22</v>
      </c>
      <c r="D120" t="s">
        <v>30</v>
      </c>
      <c r="E120" t="s">
        <v>35</v>
      </c>
      <c r="F120" t="s">
        <v>39</v>
      </c>
      <c r="G120" t="s">
        <v>42</v>
      </c>
      <c r="H120" t="s">
        <v>48</v>
      </c>
      <c r="J120" t="s">
        <v>71</v>
      </c>
      <c r="K120" t="s">
        <v>70</v>
      </c>
      <c r="L120" t="s">
        <v>66</v>
      </c>
      <c r="M120" t="s">
        <v>67</v>
      </c>
      <c r="AD120">
        <v>6.3355837966640189</v>
      </c>
    </row>
    <row r="121" spans="1:30" x14ac:dyDescent="0.3">
      <c r="A121" t="s">
        <v>12</v>
      </c>
      <c r="B121" t="s">
        <v>13</v>
      </c>
      <c r="C121" t="s">
        <v>22</v>
      </c>
      <c r="D121" t="s">
        <v>30</v>
      </c>
      <c r="E121" t="s">
        <v>35</v>
      </c>
      <c r="F121" t="s">
        <v>39</v>
      </c>
      <c r="G121" t="s">
        <v>43</v>
      </c>
      <c r="H121" t="s">
        <v>48</v>
      </c>
      <c r="J121" t="s">
        <v>71</v>
      </c>
      <c r="K121" t="s">
        <v>70</v>
      </c>
      <c r="L121" t="s">
        <v>66</v>
      </c>
      <c r="M121" t="s">
        <v>67</v>
      </c>
      <c r="AD121">
        <v>16.664416203335978</v>
      </c>
    </row>
    <row r="122" spans="1:30" x14ac:dyDescent="0.3">
      <c r="A122" t="s">
        <v>12</v>
      </c>
      <c r="B122" t="s">
        <v>13</v>
      </c>
      <c r="C122" t="s">
        <v>22</v>
      </c>
      <c r="D122" t="s">
        <v>30</v>
      </c>
      <c r="E122" t="s">
        <v>35</v>
      </c>
      <c r="F122" t="s">
        <v>39</v>
      </c>
      <c r="G122" t="s">
        <v>44</v>
      </c>
      <c r="H122" t="s">
        <v>48</v>
      </c>
      <c r="J122" t="s">
        <v>71</v>
      </c>
      <c r="K122" t="s">
        <v>70</v>
      </c>
      <c r="L122" t="s">
        <v>66</v>
      </c>
      <c r="M122" t="s">
        <v>67</v>
      </c>
      <c r="AD122">
        <v>11</v>
      </c>
    </row>
    <row r="123" spans="1:30" x14ac:dyDescent="0.3">
      <c r="A123" t="s">
        <v>12</v>
      </c>
      <c r="B123" t="s">
        <v>13</v>
      </c>
      <c r="C123" t="s">
        <v>22</v>
      </c>
      <c r="D123" t="s">
        <v>30</v>
      </c>
      <c r="E123" t="s">
        <v>35</v>
      </c>
      <c r="F123" t="s">
        <v>39</v>
      </c>
      <c r="G123" t="s">
        <v>45</v>
      </c>
      <c r="H123" t="s">
        <v>48</v>
      </c>
      <c r="J123" t="s">
        <v>71</v>
      </c>
      <c r="K123" t="s">
        <v>70</v>
      </c>
      <c r="L123" t="s">
        <v>66</v>
      </c>
      <c r="M123" t="s">
        <v>67</v>
      </c>
      <c r="AD123">
        <v>10</v>
      </c>
    </row>
    <row r="124" spans="1:30" x14ac:dyDescent="0.3">
      <c r="A124" t="s">
        <v>12</v>
      </c>
      <c r="B124" t="s">
        <v>13</v>
      </c>
      <c r="C124" t="s">
        <v>22</v>
      </c>
      <c r="D124" t="s">
        <v>30</v>
      </c>
      <c r="E124" t="s">
        <v>35</v>
      </c>
      <c r="F124" t="s">
        <v>39</v>
      </c>
      <c r="G124" t="s">
        <v>46</v>
      </c>
      <c r="H124" t="s">
        <v>48</v>
      </c>
      <c r="J124" t="s">
        <v>71</v>
      </c>
      <c r="K124" t="s">
        <v>70</v>
      </c>
      <c r="L124" t="s">
        <v>66</v>
      </c>
      <c r="M124" t="s">
        <v>67</v>
      </c>
      <c r="AD124">
        <v>56</v>
      </c>
    </row>
    <row r="125" spans="1:30" x14ac:dyDescent="0.3">
      <c r="A125" t="s">
        <v>12</v>
      </c>
      <c r="B125" t="s">
        <v>13</v>
      </c>
      <c r="C125" t="s">
        <v>22</v>
      </c>
      <c r="D125" t="s">
        <v>30</v>
      </c>
      <c r="E125" t="s">
        <v>35</v>
      </c>
      <c r="F125" t="s">
        <v>39</v>
      </c>
      <c r="H125" t="s">
        <v>47</v>
      </c>
      <c r="J125" t="s">
        <v>71</v>
      </c>
      <c r="K125" t="s">
        <v>70</v>
      </c>
      <c r="L125" t="s">
        <v>66</v>
      </c>
      <c r="M125" t="s">
        <v>67</v>
      </c>
      <c r="AD125">
        <v>11.9</v>
      </c>
    </row>
    <row r="126" spans="1:30" x14ac:dyDescent="0.3">
      <c r="A126" t="s">
        <v>12</v>
      </c>
      <c r="B126" t="s">
        <v>13</v>
      </c>
      <c r="C126" t="s">
        <v>22</v>
      </c>
      <c r="D126" t="s">
        <v>30</v>
      </c>
      <c r="E126" t="s">
        <v>35</v>
      </c>
      <c r="F126" t="s">
        <v>40</v>
      </c>
      <c r="H126" t="s">
        <v>48</v>
      </c>
      <c r="J126" t="s">
        <v>71</v>
      </c>
      <c r="K126" t="s">
        <v>70</v>
      </c>
      <c r="L126" t="s">
        <v>66</v>
      </c>
      <c r="M126" t="s">
        <v>67</v>
      </c>
      <c r="AD126">
        <v>0</v>
      </c>
    </row>
    <row r="127" spans="1:30" x14ac:dyDescent="0.3">
      <c r="A127" t="s">
        <v>12</v>
      </c>
      <c r="B127" t="s">
        <v>13</v>
      </c>
      <c r="C127" t="s">
        <v>22</v>
      </c>
      <c r="D127" t="s">
        <v>30</v>
      </c>
      <c r="E127" t="s">
        <v>35</v>
      </c>
      <c r="F127" t="s">
        <v>41</v>
      </c>
      <c r="H127" t="s">
        <v>47</v>
      </c>
      <c r="J127" t="s">
        <v>71</v>
      </c>
      <c r="K127" t="s">
        <v>70</v>
      </c>
      <c r="L127" t="s">
        <v>66</v>
      </c>
      <c r="M127" t="s">
        <v>67</v>
      </c>
      <c r="AD127">
        <v>12.5</v>
      </c>
    </row>
    <row r="128" spans="1:30" x14ac:dyDescent="0.3">
      <c r="A128" t="s">
        <v>12</v>
      </c>
      <c r="B128" t="s">
        <v>13</v>
      </c>
      <c r="C128" t="s">
        <v>22</v>
      </c>
      <c r="D128" t="s">
        <v>30</v>
      </c>
      <c r="E128" t="s">
        <v>36</v>
      </c>
      <c r="F128" t="s">
        <v>37</v>
      </c>
      <c r="H128" t="s">
        <v>47</v>
      </c>
      <c r="J128" t="s">
        <v>71</v>
      </c>
      <c r="K128" t="s">
        <v>70</v>
      </c>
      <c r="L128" t="s">
        <v>66</v>
      </c>
      <c r="M128" t="s">
        <v>67</v>
      </c>
      <c r="AD128">
        <v>5.4</v>
      </c>
    </row>
    <row r="129" spans="1:30" x14ac:dyDescent="0.3">
      <c r="A129" t="s">
        <v>12</v>
      </c>
      <c r="B129" t="s">
        <v>13</v>
      </c>
      <c r="C129" t="s">
        <v>22</v>
      </c>
      <c r="D129" t="s">
        <v>30</v>
      </c>
      <c r="E129" t="s">
        <v>36</v>
      </c>
      <c r="F129" t="s">
        <v>38</v>
      </c>
      <c r="H129" t="s">
        <v>47</v>
      </c>
      <c r="J129" t="s">
        <v>71</v>
      </c>
      <c r="K129" t="s">
        <v>70</v>
      </c>
      <c r="L129" t="s">
        <v>66</v>
      </c>
      <c r="M129" t="s">
        <v>67</v>
      </c>
      <c r="AD129">
        <v>22.677731999999999</v>
      </c>
    </row>
    <row r="130" spans="1:30" x14ac:dyDescent="0.3">
      <c r="A130" t="s">
        <v>12</v>
      </c>
      <c r="B130" t="s">
        <v>13</v>
      </c>
      <c r="C130" t="s">
        <v>22</v>
      </c>
      <c r="D130" t="s">
        <v>30</v>
      </c>
      <c r="E130" t="s">
        <v>36</v>
      </c>
      <c r="F130" t="s">
        <v>39</v>
      </c>
      <c r="G130" t="s">
        <v>42</v>
      </c>
      <c r="H130" t="s">
        <v>48</v>
      </c>
      <c r="J130" t="s">
        <v>71</v>
      </c>
      <c r="K130" t="s">
        <v>70</v>
      </c>
      <c r="L130" t="s">
        <v>66</v>
      </c>
      <c r="M130" t="s">
        <v>67</v>
      </c>
      <c r="AD130">
        <v>6.3355837966640189</v>
      </c>
    </row>
    <row r="131" spans="1:30" x14ac:dyDescent="0.3">
      <c r="A131" t="s">
        <v>12</v>
      </c>
      <c r="B131" t="s">
        <v>13</v>
      </c>
      <c r="C131" t="s">
        <v>22</v>
      </c>
      <c r="D131" t="s">
        <v>30</v>
      </c>
      <c r="E131" t="s">
        <v>36</v>
      </c>
      <c r="F131" t="s">
        <v>39</v>
      </c>
      <c r="G131" t="s">
        <v>43</v>
      </c>
      <c r="H131" t="s">
        <v>48</v>
      </c>
      <c r="J131" t="s">
        <v>71</v>
      </c>
      <c r="K131" t="s">
        <v>70</v>
      </c>
      <c r="L131" t="s">
        <v>66</v>
      </c>
      <c r="M131" t="s">
        <v>67</v>
      </c>
      <c r="AD131">
        <v>16.664416203335978</v>
      </c>
    </row>
    <row r="132" spans="1:30" x14ac:dyDescent="0.3">
      <c r="A132" t="s">
        <v>12</v>
      </c>
      <c r="B132" t="s">
        <v>13</v>
      </c>
      <c r="C132" t="s">
        <v>22</v>
      </c>
      <c r="D132" t="s">
        <v>30</v>
      </c>
      <c r="E132" t="s">
        <v>36</v>
      </c>
      <c r="F132" t="s">
        <v>39</v>
      </c>
      <c r="G132" t="s">
        <v>44</v>
      </c>
      <c r="H132" t="s">
        <v>48</v>
      </c>
      <c r="J132" t="s">
        <v>71</v>
      </c>
      <c r="K132" t="s">
        <v>70</v>
      </c>
      <c r="L132" t="s">
        <v>66</v>
      </c>
      <c r="M132" t="s">
        <v>67</v>
      </c>
      <c r="AD132">
        <v>11</v>
      </c>
    </row>
    <row r="133" spans="1:30" x14ac:dyDescent="0.3">
      <c r="A133" t="s">
        <v>12</v>
      </c>
      <c r="B133" t="s">
        <v>13</v>
      </c>
      <c r="C133" t="s">
        <v>22</v>
      </c>
      <c r="D133" t="s">
        <v>30</v>
      </c>
      <c r="E133" t="s">
        <v>36</v>
      </c>
      <c r="F133" t="s">
        <v>39</v>
      </c>
      <c r="G133" t="s">
        <v>45</v>
      </c>
      <c r="H133" t="s">
        <v>48</v>
      </c>
      <c r="J133" t="s">
        <v>71</v>
      </c>
      <c r="K133" t="s">
        <v>70</v>
      </c>
      <c r="L133" t="s">
        <v>66</v>
      </c>
      <c r="M133" t="s">
        <v>67</v>
      </c>
      <c r="AD133">
        <v>10</v>
      </c>
    </row>
    <row r="134" spans="1:30" x14ac:dyDescent="0.3">
      <c r="A134" t="s">
        <v>12</v>
      </c>
      <c r="B134" t="s">
        <v>13</v>
      </c>
      <c r="C134" t="s">
        <v>22</v>
      </c>
      <c r="D134" t="s">
        <v>30</v>
      </c>
      <c r="E134" t="s">
        <v>36</v>
      </c>
      <c r="F134" t="s">
        <v>39</v>
      </c>
      <c r="G134" t="s">
        <v>46</v>
      </c>
      <c r="H134" t="s">
        <v>48</v>
      </c>
      <c r="J134" t="s">
        <v>71</v>
      </c>
      <c r="K134" t="s">
        <v>70</v>
      </c>
      <c r="L134" t="s">
        <v>66</v>
      </c>
      <c r="M134" t="s">
        <v>67</v>
      </c>
      <c r="AD134">
        <v>56</v>
      </c>
    </row>
    <row r="135" spans="1:30" x14ac:dyDescent="0.3">
      <c r="A135" t="s">
        <v>12</v>
      </c>
      <c r="B135" t="s">
        <v>13</v>
      </c>
      <c r="C135" t="s">
        <v>22</v>
      </c>
      <c r="D135" t="s">
        <v>30</v>
      </c>
      <c r="E135" t="s">
        <v>36</v>
      </c>
      <c r="F135" t="s">
        <v>39</v>
      </c>
      <c r="H135" t="s">
        <v>47</v>
      </c>
      <c r="J135" t="s">
        <v>71</v>
      </c>
      <c r="K135" t="s">
        <v>70</v>
      </c>
      <c r="L135" t="s">
        <v>66</v>
      </c>
      <c r="M135" t="s">
        <v>67</v>
      </c>
      <c r="AD135">
        <v>0</v>
      </c>
    </row>
    <row r="136" spans="1:30" x14ac:dyDescent="0.3">
      <c r="A136" t="s">
        <v>12</v>
      </c>
      <c r="B136" t="s">
        <v>13</v>
      </c>
      <c r="C136" t="s">
        <v>22</v>
      </c>
      <c r="D136" t="s">
        <v>30</v>
      </c>
      <c r="E136" t="s">
        <v>36</v>
      </c>
      <c r="F136" t="s">
        <v>40</v>
      </c>
      <c r="H136" t="s">
        <v>48</v>
      </c>
      <c r="J136" t="s">
        <v>71</v>
      </c>
      <c r="K136" t="s">
        <v>70</v>
      </c>
      <c r="L136" t="s">
        <v>66</v>
      </c>
      <c r="M136" t="s">
        <v>67</v>
      </c>
      <c r="AD136">
        <v>0</v>
      </c>
    </row>
    <row r="137" spans="1:30" x14ac:dyDescent="0.3">
      <c r="A137" t="s">
        <v>12</v>
      </c>
      <c r="B137" t="s">
        <v>13</v>
      </c>
      <c r="C137" t="s">
        <v>22</v>
      </c>
      <c r="D137" t="s">
        <v>30</v>
      </c>
      <c r="E137" t="s">
        <v>36</v>
      </c>
      <c r="F137" t="s">
        <v>41</v>
      </c>
      <c r="H137" t="s">
        <v>47</v>
      </c>
      <c r="J137" t="s">
        <v>71</v>
      </c>
      <c r="K137" t="s">
        <v>70</v>
      </c>
      <c r="L137" t="s">
        <v>66</v>
      </c>
      <c r="M137" t="s">
        <v>67</v>
      </c>
      <c r="AD137">
        <v>28.077732000000001</v>
      </c>
    </row>
    <row r="138" spans="1:30" x14ac:dyDescent="0.3">
      <c r="A138" t="s">
        <v>12</v>
      </c>
      <c r="B138" t="s">
        <v>13</v>
      </c>
      <c r="C138" t="s">
        <v>22</v>
      </c>
      <c r="D138" t="s">
        <v>31</v>
      </c>
      <c r="E138" t="s">
        <v>35</v>
      </c>
      <c r="H138" t="s">
        <v>48</v>
      </c>
      <c r="I138">
        <v>0.01</v>
      </c>
      <c r="J138" t="s">
        <v>74</v>
      </c>
      <c r="K138" t="s">
        <v>75</v>
      </c>
      <c r="L138" t="s">
        <v>73</v>
      </c>
      <c r="M138" t="s">
        <v>67</v>
      </c>
      <c r="U138">
        <f>AD138</f>
        <v>100</v>
      </c>
      <c r="V138">
        <f>U138-1/5*(U138-X138)</f>
        <v>80</v>
      </c>
      <c r="W138">
        <f>U138-3/5*(U138-X138)</f>
        <v>40</v>
      </c>
      <c r="X138">
        <f>100-U138</f>
        <v>0</v>
      </c>
      <c r="Y138">
        <f>X138</f>
        <v>0</v>
      </c>
      <c r="AD138">
        <v>100</v>
      </c>
    </row>
    <row r="139" spans="1:30" x14ac:dyDescent="0.3">
      <c r="A139" t="s">
        <v>12</v>
      </c>
      <c r="B139" t="s">
        <v>13</v>
      </c>
      <c r="C139" t="s">
        <v>23</v>
      </c>
      <c r="D139" t="s">
        <v>29</v>
      </c>
      <c r="H139" s="2" t="s">
        <v>50</v>
      </c>
      <c r="I139" s="2"/>
      <c r="J139" s="2" t="s">
        <v>69</v>
      </c>
      <c r="K139" t="s">
        <v>70</v>
      </c>
      <c r="L139" s="2" t="s">
        <v>66</v>
      </c>
      <c r="M139" t="s">
        <v>67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>
        <v>2648.9859919999999</v>
      </c>
    </row>
    <row r="140" spans="1:30" x14ac:dyDescent="0.3">
      <c r="A140" t="s">
        <v>12</v>
      </c>
      <c r="B140" t="s">
        <v>13</v>
      </c>
      <c r="C140" t="s">
        <v>23</v>
      </c>
      <c r="D140" t="s">
        <v>30</v>
      </c>
      <c r="E140" t="s">
        <v>35</v>
      </c>
      <c r="F140" t="s">
        <v>37</v>
      </c>
      <c r="H140" t="s">
        <v>47</v>
      </c>
      <c r="J140" t="s">
        <v>71</v>
      </c>
      <c r="K140" t="s">
        <v>70</v>
      </c>
      <c r="L140" t="s">
        <v>66</v>
      </c>
      <c r="M140" t="s">
        <v>67</v>
      </c>
      <c r="AD140">
        <v>0.8</v>
      </c>
    </row>
    <row r="141" spans="1:30" x14ac:dyDescent="0.3">
      <c r="A141" t="s">
        <v>12</v>
      </c>
      <c r="B141" t="s">
        <v>13</v>
      </c>
      <c r="C141" t="s">
        <v>23</v>
      </c>
      <c r="D141" t="s">
        <v>30</v>
      </c>
      <c r="E141" t="s">
        <v>35</v>
      </c>
      <c r="F141" t="s">
        <v>38</v>
      </c>
      <c r="H141" t="s">
        <v>47</v>
      </c>
      <c r="J141" t="s">
        <v>71</v>
      </c>
      <c r="K141" t="s">
        <v>70</v>
      </c>
      <c r="L141" t="s">
        <v>66</v>
      </c>
      <c r="M141" t="s">
        <v>67</v>
      </c>
      <c r="AD141">
        <v>0</v>
      </c>
    </row>
    <row r="142" spans="1:30" x14ac:dyDescent="0.3">
      <c r="A142" t="s">
        <v>12</v>
      </c>
      <c r="B142" t="s">
        <v>13</v>
      </c>
      <c r="C142" t="s">
        <v>23</v>
      </c>
      <c r="D142" t="s">
        <v>30</v>
      </c>
      <c r="E142" t="s">
        <v>35</v>
      </c>
      <c r="F142" t="s">
        <v>39</v>
      </c>
      <c r="G142" t="s">
        <v>42</v>
      </c>
      <c r="H142" t="s">
        <v>48</v>
      </c>
      <c r="J142" t="s">
        <v>71</v>
      </c>
      <c r="K142" t="s">
        <v>70</v>
      </c>
      <c r="L142" t="s">
        <v>66</v>
      </c>
      <c r="M142" t="s">
        <v>67</v>
      </c>
      <c r="AD142">
        <v>6.3355837966640189</v>
      </c>
    </row>
    <row r="143" spans="1:30" x14ac:dyDescent="0.3">
      <c r="A143" t="s">
        <v>12</v>
      </c>
      <c r="B143" t="s">
        <v>13</v>
      </c>
      <c r="C143" t="s">
        <v>23</v>
      </c>
      <c r="D143" t="s">
        <v>30</v>
      </c>
      <c r="E143" t="s">
        <v>35</v>
      </c>
      <c r="F143" t="s">
        <v>39</v>
      </c>
      <c r="G143" t="s">
        <v>43</v>
      </c>
      <c r="H143" t="s">
        <v>48</v>
      </c>
      <c r="J143" t="s">
        <v>71</v>
      </c>
      <c r="K143" t="s">
        <v>70</v>
      </c>
      <c r="L143" t="s">
        <v>66</v>
      </c>
      <c r="M143" t="s">
        <v>67</v>
      </c>
      <c r="AD143">
        <v>16.664416203335978</v>
      </c>
    </row>
    <row r="144" spans="1:30" x14ac:dyDescent="0.3">
      <c r="A144" t="s">
        <v>12</v>
      </c>
      <c r="B144" t="s">
        <v>13</v>
      </c>
      <c r="C144" t="s">
        <v>23</v>
      </c>
      <c r="D144" t="s">
        <v>30</v>
      </c>
      <c r="E144" t="s">
        <v>35</v>
      </c>
      <c r="F144" t="s">
        <v>39</v>
      </c>
      <c r="G144" t="s">
        <v>44</v>
      </c>
      <c r="H144" t="s">
        <v>48</v>
      </c>
      <c r="J144" t="s">
        <v>71</v>
      </c>
      <c r="K144" t="s">
        <v>70</v>
      </c>
      <c r="L144" t="s">
        <v>66</v>
      </c>
      <c r="M144" t="s">
        <v>67</v>
      </c>
      <c r="AD144">
        <v>11</v>
      </c>
    </row>
    <row r="145" spans="1:30" x14ac:dyDescent="0.3">
      <c r="A145" t="s">
        <v>12</v>
      </c>
      <c r="B145" t="s">
        <v>13</v>
      </c>
      <c r="C145" t="s">
        <v>23</v>
      </c>
      <c r="D145" t="s">
        <v>30</v>
      </c>
      <c r="E145" t="s">
        <v>35</v>
      </c>
      <c r="F145" t="s">
        <v>39</v>
      </c>
      <c r="G145" t="s">
        <v>45</v>
      </c>
      <c r="H145" t="s">
        <v>48</v>
      </c>
      <c r="J145" t="s">
        <v>71</v>
      </c>
      <c r="K145" t="s">
        <v>70</v>
      </c>
      <c r="L145" t="s">
        <v>66</v>
      </c>
      <c r="M145" t="s">
        <v>67</v>
      </c>
      <c r="AD145">
        <v>10</v>
      </c>
    </row>
    <row r="146" spans="1:30" x14ac:dyDescent="0.3">
      <c r="A146" t="s">
        <v>12</v>
      </c>
      <c r="B146" t="s">
        <v>13</v>
      </c>
      <c r="C146" t="s">
        <v>23</v>
      </c>
      <c r="D146" t="s">
        <v>30</v>
      </c>
      <c r="E146" t="s">
        <v>35</v>
      </c>
      <c r="F146" t="s">
        <v>39</v>
      </c>
      <c r="G146" t="s">
        <v>46</v>
      </c>
      <c r="H146" t="s">
        <v>48</v>
      </c>
      <c r="J146" t="s">
        <v>71</v>
      </c>
      <c r="K146" t="s">
        <v>70</v>
      </c>
      <c r="L146" t="s">
        <v>66</v>
      </c>
      <c r="M146" t="s">
        <v>67</v>
      </c>
      <c r="AD146">
        <v>56</v>
      </c>
    </row>
    <row r="147" spans="1:30" x14ac:dyDescent="0.3">
      <c r="A147" t="s">
        <v>12</v>
      </c>
      <c r="B147" t="s">
        <v>13</v>
      </c>
      <c r="C147" t="s">
        <v>23</v>
      </c>
      <c r="D147" t="s">
        <v>30</v>
      </c>
      <c r="E147" t="s">
        <v>35</v>
      </c>
      <c r="F147" t="s">
        <v>39</v>
      </c>
      <c r="H147" t="s">
        <v>47</v>
      </c>
      <c r="J147" t="s">
        <v>71</v>
      </c>
      <c r="K147" t="s">
        <v>70</v>
      </c>
      <c r="L147" t="s">
        <v>66</v>
      </c>
      <c r="M147" t="s">
        <v>67</v>
      </c>
      <c r="AD147">
        <v>15.7</v>
      </c>
    </row>
    <row r="148" spans="1:30" x14ac:dyDescent="0.3">
      <c r="A148" t="s">
        <v>12</v>
      </c>
      <c r="B148" t="s">
        <v>13</v>
      </c>
      <c r="C148" t="s">
        <v>23</v>
      </c>
      <c r="D148" t="s">
        <v>30</v>
      </c>
      <c r="E148" t="s">
        <v>35</v>
      </c>
      <c r="F148" t="s">
        <v>40</v>
      </c>
      <c r="H148" t="s">
        <v>48</v>
      </c>
      <c r="J148" t="s">
        <v>71</v>
      </c>
      <c r="K148" t="s">
        <v>70</v>
      </c>
      <c r="L148" t="s">
        <v>66</v>
      </c>
      <c r="M148" t="s">
        <v>67</v>
      </c>
      <c r="AD148">
        <v>0</v>
      </c>
    </row>
    <row r="149" spans="1:30" x14ac:dyDescent="0.3">
      <c r="A149" t="s">
        <v>12</v>
      </c>
      <c r="B149" t="s">
        <v>13</v>
      </c>
      <c r="C149" t="s">
        <v>23</v>
      </c>
      <c r="D149" t="s">
        <v>30</v>
      </c>
      <c r="E149" t="s">
        <v>35</v>
      </c>
      <c r="F149" t="s">
        <v>41</v>
      </c>
      <c r="H149" t="s">
        <v>47</v>
      </c>
      <c r="J149" t="s">
        <v>71</v>
      </c>
      <c r="K149" t="s">
        <v>70</v>
      </c>
      <c r="L149" t="s">
        <v>66</v>
      </c>
      <c r="M149" t="s">
        <v>67</v>
      </c>
      <c r="AD149">
        <v>16.5</v>
      </c>
    </row>
    <row r="150" spans="1:30" x14ac:dyDescent="0.3">
      <c r="A150" t="s">
        <v>12</v>
      </c>
      <c r="B150" t="s">
        <v>13</v>
      </c>
      <c r="C150" t="s">
        <v>23</v>
      </c>
      <c r="D150" t="s">
        <v>30</v>
      </c>
      <c r="E150" t="s">
        <v>36</v>
      </c>
      <c r="F150" t="s">
        <v>37</v>
      </c>
      <c r="H150" t="s">
        <v>47</v>
      </c>
      <c r="J150" t="s">
        <v>71</v>
      </c>
      <c r="K150" t="s">
        <v>70</v>
      </c>
      <c r="L150" t="s">
        <v>66</v>
      </c>
      <c r="M150" t="s">
        <v>67</v>
      </c>
      <c r="AD150">
        <v>17.312000000000001</v>
      </c>
    </row>
    <row r="151" spans="1:30" x14ac:dyDescent="0.3">
      <c r="A151" t="s">
        <v>12</v>
      </c>
      <c r="B151" t="s">
        <v>13</v>
      </c>
      <c r="C151" t="s">
        <v>23</v>
      </c>
      <c r="D151" t="s">
        <v>30</v>
      </c>
      <c r="E151" t="s">
        <v>36</v>
      </c>
      <c r="F151" t="s">
        <v>38</v>
      </c>
      <c r="H151" t="s">
        <v>47</v>
      </c>
      <c r="J151" t="s">
        <v>71</v>
      </c>
      <c r="K151" t="s">
        <v>70</v>
      </c>
      <c r="L151" t="s">
        <v>66</v>
      </c>
      <c r="M151" t="s">
        <v>67</v>
      </c>
      <c r="AD151">
        <v>51.705228959999992</v>
      </c>
    </row>
    <row r="152" spans="1:30" x14ac:dyDescent="0.3">
      <c r="A152" t="s">
        <v>12</v>
      </c>
      <c r="B152" t="s">
        <v>13</v>
      </c>
      <c r="C152" t="s">
        <v>23</v>
      </c>
      <c r="D152" t="s">
        <v>30</v>
      </c>
      <c r="E152" t="s">
        <v>36</v>
      </c>
      <c r="F152" t="s">
        <v>39</v>
      </c>
      <c r="G152" t="s">
        <v>42</v>
      </c>
      <c r="H152" t="s">
        <v>48</v>
      </c>
      <c r="J152" t="s">
        <v>71</v>
      </c>
      <c r="K152" t="s">
        <v>70</v>
      </c>
      <c r="L152" t="s">
        <v>66</v>
      </c>
      <c r="M152" t="s">
        <v>67</v>
      </c>
      <c r="AD152">
        <v>6.3355837966640189</v>
      </c>
    </row>
    <row r="153" spans="1:30" x14ac:dyDescent="0.3">
      <c r="A153" t="s">
        <v>12</v>
      </c>
      <c r="B153" t="s">
        <v>13</v>
      </c>
      <c r="C153" t="s">
        <v>23</v>
      </c>
      <c r="D153" t="s">
        <v>30</v>
      </c>
      <c r="E153" t="s">
        <v>36</v>
      </c>
      <c r="F153" t="s">
        <v>39</v>
      </c>
      <c r="G153" t="s">
        <v>43</v>
      </c>
      <c r="H153" t="s">
        <v>48</v>
      </c>
      <c r="J153" t="s">
        <v>71</v>
      </c>
      <c r="K153" t="s">
        <v>70</v>
      </c>
      <c r="L153" t="s">
        <v>66</v>
      </c>
      <c r="M153" t="s">
        <v>67</v>
      </c>
      <c r="AD153">
        <v>16.664416203335978</v>
      </c>
    </row>
    <row r="154" spans="1:30" x14ac:dyDescent="0.3">
      <c r="A154" t="s">
        <v>12</v>
      </c>
      <c r="B154" t="s">
        <v>13</v>
      </c>
      <c r="C154" t="s">
        <v>23</v>
      </c>
      <c r="D154" t="s">
        <v>30</v>
      </c>
      <c r="E154" t="s">
        <v>36</v>
      </c>
      <c r="F154" t="s">
        <v>39</v>
      </c>
      <c r="G154" t="s">
        <v>44</v>
      </c>
      <c r="H154" t="s">
        <v>48</v>
      </c>
      <c r="J154" t="s">
        <v>71</v>
      </c>
      <c r="K154" t="s">
        <v>70</v>
      </c>
      <c r="L154" t="s">
        <v>66</v>
      </c>
      <c r="M154" t="s">
        <v>67</v>
      </c>
      <c r="AD154">
        <v>11</v>
      </c>
    </row>
    <row r="155" spans="1:30" x14ac:dyDescent="0.3">
      <c r="A155" t="s">
        <v>12</v>
      </c>
      <c r="B155" t="s">
        <v>13</v>
      </c>
      <c r="C155" t="s">
        <v>23</v>
      </c>
      <c r="D155" t="s">
        <v>30</v>
      </c>
      <c r="E155" t="s">
        <v>36</v>
      </c>
      <c r="F155" t="s">
        <v>39</v>
      </c>
      <c r="G155" t="s">
        <v>45</v>
      </c>
      <c r="H155" t="s">
        <v>48</v>
      </c>
      <c r="J155" t="s">
        <v>71</v>
      </c>
      <c r="K155" t="s">
        <v>70</v>
      </c>
      <c r="L155" t="s">
        <v>66</v>
      </c>
      <c r="M155" t="s">
        <v>67</v>
      </c>
      <c r="AD155">
        <v>10</v>
      </c>
    </row>
    <row r="156" spans="1:30" x14ac:dyDescent="0.3">
      <c r="A156" t="s">
        <v>12</v>
      </c>
      <c r="B156" t="s">
        <v>13</v>
      </c>
      <c r="C156" t="s">
        <v>23</v>
      </c>
      <c r="D156" t="s">
        <v>30</v>
      </c>
      <c r="E156" t="s">
        <v>36</v>
      </c>
      <c r="F156" t="s">
        <v>39</v>
      </c>
      <c r="G156" t="s">
        <v>46</v>
      </c>
      <c r="H156" t="s">
        <v>48</v>
      </c>
      <c r="J156" t="s">
        <v>71</v>
      </c>
      <c r="K156" t="s">
        <v>70</v>
      </c>
      <c r="L156" t="s">
        <v>66</v>
      </c>
      <c r="M156" t="s">
        <v>67</v>
      </c>
      <c r="AD156">
        <v>56</v>
      </c>
    </row>
    <row r="157" spans="1:30" x14ac:dyDescent="0.3">
      <c r="A157" t="s">
        <v>12</v>
      </c>
      <c r="B157" t="s">
        <v>13</v>
      </c>
      <c r="C157" t="s">
        <v>23</v>
      </c>
      <c r="D157" t="s">
        <v>30</v>
      </c>
      <c r="E157" t="s">
        <v>36</v>
      </c>
      <c r="F157" t="s">
        <v>39</v>
      </c>
      <c r="H157" t="s">
        <v>47</v>
      </c>
      <c r="J157" t="s">
        <v>71</v>
      </c>
      <c r="K157" t="s">
        <v>70</v>
      </c>
      <c r="L157" t="s">
        <v>66</v>
      </c>
      <c r="M157" t="s">
        <v>67</v>
      </c>
      <c r="AD157">
        <v>0</v>
      </c>
    </row>
    <row r="158" spans="1:30" x14ac:dyDescent="0.3">
      <c r="A158" t="s">
        <v>12</v>
      </c>
      <c r="B158" t="s">
        <v>13</v>
      </c>
      <c r="C158" t="s">
        <v>23</v>
      </c>
      <c r="D158" t="s">
        <v>30</v>
      </c>
      <c r="E158" t="s">
        <v>36</v>
      </c>
      <c r="F158" t="s">
        <v>40</v>
      </c>
      <c r="H158" t="s">
        <v>48</v>
      </c>
      <c r="J158" t="s">
        <v>71</v>
      </c>
      <c r="K158" t="s">
        <v>70</v>
      </c>
      <c r="L158" t="s">
        <v>66</v>
      </c>
      <c r="M158" t="s">
        <v>67</v>
      </c>
      <c r="AD158">
        <v>0</v>
      </c>
    </row>
    <row r="159" spans="1:30" x14ac:dyDescent="0.3">
      <c r="A159" t="s">
        <v>12</v>
      </c>
      <c r="B159" t="s">
        <v>13</v>
      </c>
      <c r="C159" t="s">
        <v>23</v>
      </c>
      <c r="D159" t="s">
        <v>30</v>
      </c>
      <c r="E159" t="s">
        <v>36</v>
      </c>
      <c r="F159" t="s">
        <v>41</v>
      </c>
      <c r="H159" t="s">
        <v>47</v>
      </c>
      <c r="J159" t="s">
        <v>71</v>
      </c>
      <c r="K159" t="s">
        <v>70</v>
      </c>
      <c r="L159" t="s">
        <v>66</v>
      </c>
      <c r="M159" t="s">
        <v>67</v>
      </c>
      <c r="AD159">
        <v>77.861544439999989</v>
      </c>
    </row>
    <row r="160" spans="1:30" x14ac:dyDescent="0.3">
      <c r="A160" t="s">
        <v>12</v>
      </c>
      <c r="B160" t="s">
        <v>13</v>
      </c>
      <c r="C160" t="s">
        <v>23</v>
      </c>
      <c r="D160" t="s">
        <v>31</v>
      </c>
      <c r="E160" t="s">
        <v>35</v>
      </c>
      <c r="H160" t="s">
        <v>48</v>
      </c>
      <c r="I160">
        <v>0.01</v>
      </c>
      <c r="J160" t="s">
        <v>74</v>
      </c>
      <c r="K160" t="s">
        <v>75</v>
      </c>
      <c r="L160" t="s">
        <v>73</v>
      </c>
      <c r="M160" t="s">
        <v>67</v>
      </c>
      <c r="U160">
        <f t="shared" ref="U160:U161" si="5">AD160</f>
        <v>100</v>
      </c>
      <c r="V160">
        <f t="shared" ref="V160:V161" si="6">U160-1/5*(U160-X160)</f>
        <v>80</v>
      </c>
      <c r="W160">
        <f t="shared" ref="W160:W161" si="7">U160-3/5*(U160-X160)</f>
        <v>40</v>
      </c>
      <c r="X160">
        <f t="shared" ref="X160:X161" si="8">100-U160</f>
        <v>0</v>
      </c>
      <c r="Y160">
        <f t="shared" ref="Y160:Y161" si="9">X160</f>
        <v>0</v>
      </c>
      <c r="AD160">
        <v>100</v>
      </c>
    </row>
    <row r="161" spans="1:30" x14ac:dyDescent="0.3">
      <c r="A161" t="s">
        <v>12</v>
      </c>
      <c r="B161" t="s">
        <v>13</v>
      </c>
      <c r="C161" t="s">
        <v>23</v>
      </c>
      <c r="D161" t="s">
        <v>31</v>
      </c>
      <c r="E161" t="s">
        <v>36</v>
      </c>
      <c r="H161" t="s">
        <v>48</v>
      </c>
      <c r="I161">
        <v>0.01</v>
      </c>
      <c r="J161" t="s">
        <v>74</v>
      </c>
      <c r="K161" t="s">
        <v>75</v>
      </c>
      <c r="L161" t="s">
        <v>73</v>
      </c>
      <c r="M161" t="s">
        <v>67</v>
      </c>
      <c r="U161">
        <f t="shared" si="5"/>
        <v>0</v>
      </c>
      <c r="V161">
        <f t="shared" si="6"/>
        <v>20</v>
      </c>
      <c r="W161">
        <f t="shared" si="7"/>
        <v>60</v>
      </c>
      <c r="X161">
        <f t="shared" si="8"/>
        <v>100</v>
      </c>
      <c r="Y161">
        <f t="shared" si="9"/>
        <v>100</v>
      </c>
      <c r="AD161">
        <v>0</v>
      </c>
    </row>
    <row r="162" spans="1:30" x14ac:dyDescent="0.3">
      <c r="A162" t="s">
        <v>12</v>
      </c>
      <c r="B162" t="s">
        <v>13</v>
      </c>
      <c r="C162" t="s">
        <v>24</v>
      </c>
      <c r="D162" t="s">
        <v>29</v>
      </c>
      <c r="H162" s="2" t="s">
        <v>50</v>
      </c>
      <c r="I162" s="2"/>
      <c r="J162" s="2" t="s">
        <v>69</v>
      </c>
      <c r="K162" t="s">
        <v>70</v>
      </c>
      <c r="L162" s="2" t="s">
        <v>66</v>
      </c>
      <c r="M162" t="s">
        <v>67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>
        <v>1193.0465022727269</v>
      </c>
    </row>
    <row r="163" spans="1:30" x14ac:dyDescent="0.3">
      <c r="A163" t="s">
        <v>12</v>
      </c>
      <c r="B163" t="s">
        <v>13</v>
      </c>
      <c r="C163" t="s">
        <v>24</v>
      </c>
      <c r="D163" t="s">
        <v>31</v>
      </c>
      <c r="E163" t="s">
        <v>35</v>
      </c>
      <c r="H163" t="s">
        <v>48</v>
      </c>
      <c r="I163">
        <v>0.01</v>
      </c>
      <c r="J163" t="s">
        <v>74</v>
      </c>
      <c r="K163" t="s">
        <v>75</v>
      </c>
      <c r="L163" t="s">
        <v>73</v>
      </c>
      <c r="M163" t="s">
        <v>67</v>
      </c>
      <c r="U163">
        <f t="shared" ref="U163:U164" si="10">AD163</f>
        <v>100</v>
      </c>
      <c r="V163">
        <f t="shared" ref="V163:V164" si="11">U163-1/5*(U163-X163)</f>
        <v>80</v>
      </c>
      <c r="W163">
        <f t="shared" ref="W163:W164" si="12">U163-3/5*(U163-X163)</f>
        <v>40</v>
      </c>
      <c r="X163">
        <f t="shared" ref="X163:X164" si="13">100-U163</f>
        <v>0</v>
      </c>
      <c r="Y163">
        <f t="shared" ref="Y163:Y164" si="14">X163</f>
        <v>0</v>
      </c>
      <c r="AD163">
        <v>100</v>
      </c>
    </row>
    <row r="164" spans="1:30" x14ac:dyDescent="0.3">
      <c r="A164" t="s">
        <v>12</v>
      </c>
      <c r="B164" t="s">
        <v>13</v>
      </c>
      <c r="C164" t="s">
        <v>24</v>
      </c>
      <c r="D164" t="s">
        <v>31</v>
      </c>
      <c r="E164" t="s">
        <v>36</v>
      </c>
      <c r="H164" t="s">
        <v>48</v>
      </c>
      <c r="I164">
        <v>0.01</v>
      </c>
      <c r="J164" t="s">
        <v>74</v>
      </c>
      <c r="K164" t="s">
        <v>75</v>
      </c>
      <c r="L164" t="s">
        <v>73</v>
      </c>
      <c r="M164" t="s">
        <v>67</v>
      </c>
      <c r="U164">
        <f t="shared" si="10"/>
        <v>0</v>
      </c>
      <c r="V164">
        <f t="shared" si="11"/>
        <v>20</v>
      </c>
      <c r="W164">
        <f t="shared" si="12"/>
        <v>60</v>
      </c>
      <c r="X164">
        <f t="shared" si="13"/>
        <v>100</v>
      </c>
      <c r="Y164">
        <f t="shared" si="14"/>
        <v>100</v>
      </c>
      <c r="AD164">
        <v>0</v>
      </c>
    </row>
    <row r="165" spans="1:30" x14ac:dyDescent="0.3">
      <c r="A165" t="s">
        <v>12</v>
      </c>
      <c r="B165" t="s">
        <v>13</v>
      </c>
      <c r="C165" t="s">
        <v>25</v>
      </c>
      <c r="D165" t="s">
        <v>29</v>
      </c>
      <c r="H165" s="2" t="s">
        <v>50</v>
      </c>
      <c r="I165" s="2"/>
      <c r="J165" s="2" t="s">
        <v>69</v>
      </c>
      <c r="K165" t="s">
        <v>70</v>
      </c>
      <c r="L165" s="2" t="s">
        <v>66</v>
      </c>
      <c r="M165" t="s">
        <v>67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>
        <v>849.38460722222226</v>
      </c>
    </row>
    <row r="166" spans="1:30" x14ac:dyDescent="0.3">
      <c r="A166" t="s">
        <v>12</v>
      </c>
      <c r="B166" t="s">
        <v>13</v>
      </c>
      <c r="C166" t="s">
        <v>25</v>
      </c>
      <c r="D166" t="s">
        <v>31</v>
      </c>
      <c r="E166" t="s">
        <v>35</v>
      </c>
      <c r="H166" t="s">
        <v>48</v>
      </c>
      <c r="I166">
        <v>0.01</v>
      </c>
      <c r="J166" t="s">
        <v>74</v>
      </c>
      <c r="K166" t="s">
        <v>75</v>
      </c>
      <c r="L166" t="s">
        <v>73</v>
      </c>
      <c r="M166" t="s">
        <v>67</v>
      </c>
      <c r="U166">
        <f t="shared" ref="U166:U167" si="15">AD166</f>
        <v>100</v>
      </c>
      <c r="V166">
        <f t="shared" ref="V166:V167" si="16">U166-1/5*(U166-X166)</f>
        <v>80</v>
      </c>
      <c r="W166">
        <f t="shared" ref="W166:W167" si="17">U166-3/5*(U166-X166)</f>
        <v>40</v>
      </c>
      <c r="X166">
        <f t="shared" ref="X166:X167" si="18">100-U166</f>
        <v>0</v>
      </c>
      <c r="Y166">
        <f t="shared" ref="Y166:Y167" si="19">X166</f>
        <v>0</v>
      </c>
      <c r="AD166">
        <v>100</v>
      </c>
    </row>
    <row r="167" spans="1:30" x14ac:dyDescent="0.3">
      <c r="A167" t="s">
        <v>12</v>
      </c>
      <c r="B167" t="s">
        <v>13</v>
      </c>
      <c r="C167" t="s">
        <v>25</v>
      </c>
      <c r="D167" t="s">
        <v>31</v>
      </c>
      <c r="E167" t="s">
        <v>36</v>
      </c>
      <c r="H167" t="s">
        <v>48</v>
      </c>
      <c r="I167">
        <v>0.01</v>
      </c>
      <c r="J167" t="s">
        <v>74</v>
      </c>
      <c r="K167" t="s">
        <v>75</v>
      </c>
      <c r="L167" t="s">
        <v>73</v>
      </c>
      <c r="M167" t="s">
        <v>67</v>
      </c>
      <c r="U167">
        <f t="shared" si="15"/>
        <v>0</v>
      </c>
      <c r="V167">
        <f t="shared" si="16"/>
        <v>20</v>
      </c>
      <c r="W167">
        <f t="shared" si="17"/>
        <v>60</v>
      </c>
      <c r="X167">
        <f t="shared" si="18"/>
        <v>100</v>
      </c>
      <c r="Y167">
        <f t="shared" si="19"/>
        <v>100</v>
      </c>
      <c r="AD167">
        <v>0</v>
      </c>
    </row>
    <row r="168" spans="1:30" x14ac:dyDescent="0.3">
      <c r="A168" t="s">
        <v>12</v>
      </c>
      <c r="B168" t="s">
        <v>13</v>
      </c>
      <c r="C168" t="s">
        <v>26</v>
      </c>
      <c r="D168" t="s">
        <v>29</v>
      </c>
      <c r="H168" s="2" t="s">
        <v>50</v>
      </c>
      <c r="I168" s="2"/>
      <c r="J168" s="2" t="s">
        <v>64</v>
      </c>
      <c r="K168" t="s">
        <v>65</v>
      </c>
      <c r="L168" s="2" t="s">
        <v>66</v>
      </c>
      <c r="M168" s="2" t="s">
        <v>67</v>
      </c>
      <c r="N168" s="2" t="s">
        <v>68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>
        <v>2249.2864881936598</v>
      </c>
      <c r="AC168">
        <v>1945</v>
      </c>
    </row>
    <row r="169" spans="1:30" x14ac:dyDescent="0.3">
      <c r="A169" t="s">
        <v>12</v>
      </c>
      <c r="B169" t="s">
        <v>13</v>
      </c>
      <c r="C169" t="s">
        <v>26</v>
      </c>
      <c r="D169" t="s">
        <v>30</v>
      </c>
      <c r="E169" t="s">
        <v>12</v>
      </c>
      <c r="F169" t="s">
        <v>37</v>
      </c>
      <c r="H169" t="s">
        <v>47</v>
      </c>
      <c r="J169" t="s">
        <v>71</v>
      </c>
      <c r="K169" t="s">
        <v>70</v>
      </c>
      <c r="L169" t="s">
        <v>66</v>
      </c>
      <c r="M169" s="2" t="s">
        <v>67</v>
      </c>
      <c r="AD169">
        <v>2.9946902654867258</v>
      </c>
    </row>
    <row r="170" spans="1:30" x14ac:dyDescent="0.3">
      <c r="A170" t="s">
        <v>12</v>
      </c>
      <c r="B170" t="s">
        <v>13</v>
      </c>
      <c r="C170" t="s">
        <v>26</v>
      </c>
      <c r="D170" t="s">
        <v>30</v>
      </c>
      <c r="E170" t="s">
        <v>12</v>
      </c>
      <c r="F170" t="s">
        <v>38</v>
      </c>
      <c r="H170" t="s">
        <v>47</v>
      </c>
      <c r="J170" t="s">
        <v>71</v>
      </c>
      <c r="K170" t="s">
        <v>70</v>
      </c>
      <c r="L170" t="s">
        <v>66</v>
      </c>
      <c r="M170" s="2" t="s">
        <v>67</v>
      </c>
      <c r="AD170">
        <v>0</v>
      </c>
    </row>
    <row r="171" spans="1:30" x14ac:dyDescent="0.3">
      <c r="A171" t="s">
        <v>12</v>
      </c>
      <c r="B171" t="s">
        <v>13</v>
      </c>
      <c r="C171" t="s">
        <v>26</v>
      </c>
      <c r="D171" t="s">
        <v>30</v>
      </c>
      <c r="E171" t="s">
        <v>12</v>
      </c>
      <c r="F171" t="s">
        <v>39</v>
      </c>
      <c r="G171" t="s">
        <v>42</v>
      </c>
      <c r="H171" t="s">
        <v>48</v>
      </c>
      <c r="J171" t="s">
        <v>71</v>
      </c>
      <c r="K171" t="s">
        <v>70</v>
      </c>
      <c r="L171" t="s">
        <v>66</v>
      </c>
      <c r="M171" s="2" t="s">
        <v>67</v>
      </c>
      <c r="AD171">
        <v>13.57625099285147</v>
      </c>
    </row>
    <row r="172" spans="1:30" x14ac:dyDescent="0.3">
      <c r="A172" t="s">
        <v>12</v>
      </c>
      <c r="B172" t="s">
        <v>13</v>
      </c>
      <c r="C172" t="s">
        <v>26</v>
      </c>
      <c r="D172" t="s">
        <v>30</v>
      </c>
      <c r="E172" t="s">
        <v>12</v>
      </c>
      <c r="F172" t="s">
        <v>39</v>
      </c>
      <c r="G172" t="s">
        <v>43</v>
      </c>
      <c r="H172" t="s">
        <v>48</v>
      </c>
      <c r="J172" t="s">
        <v>71</v>
      </c>
      <c r="K172" t="s">
        <v>70</v>
      </c>
      <c r="L172" t="s">
        <v>66</v>
      </c>
      <c r="M172" s="2" t="s">
        <v>67</v>
      </c>
      <c r="AD172">
        <v>21.42374900714853</v>
      </c>
    </row>
    <row r="173" spans="1:30" x14ac:dyDescent="0.3">
      <c r="A173" t="s">
        <v>12</v>
      </c>
      <c r="B173" t="s">
        <v>13</v>
      </c>
      <c r="C173" t="s">
        <v>26</v>
      </c>
      <c r="D173" t="s">
        <v>30</v>
      </c>
      <c r="E173" t="s">
        <v>12</v>
      </c>
      <c r="F173" t="s">
        <v>39</v>
      </c>
      <c r="G173" t="s">
        <v>44</v>
      </c>
      <c r="H173" t="s">
        <v>48</v>
      </c>
      <c r="J173" t="s">
        <v>71</v>
      </c>
      <c r="K173" t="s">
        <v>70</v>
      </c>
      <c r="L173" t="s">
        <v>66</v>
      </c>
      <c r="M173" s="2" t="s">
        <v>67</v>
      </c>
      <c r="AD173">
        <v>65</v>
      </c>
    </row>
    <row r="174" spans="1:30" x14ac:dyDescent="0.3">
      <c r="A174" t="s">
        <v>12</v>
      </c>
      <c r="B174" t="s">
        <v>13</v>
      </c>
      <c r="C174" t="s">
        <v>26</v>
      </c>
      <c r="D174" t="s">
        <v>30</v>
      </c>
      <c r="E174" t="s">
        <v>12</v>
      </c>
      <c r="F174" t="s">
        <v>39</v>
      </c>
      <c r="G174" t="s">
        <v>45</v>
      </c>
      <c r="H174" t="s">
        <v>48</v>
      </c>
      <c r="J174" t="s">
        <v>71</v>
      </c>
      <c r="K174" t="s">
        <v>70</v>
      </c>
      <c r="L174" t="s">
        <v>66</v>
      </c>
      <c r="M174" s="2" t="s">
        <v>67</v>
      </c>
      <c r="AD174">
        <v>0</v>
      </c>
    </row>
    <row r="175" spans="1:30" x14ac:dyDescent="0.3">
      <c r="A175" t="s">
        <v>12</v>
      </c>
      <c r="B175" t="s">
        <v>13</v>
      </c>
      <c r="C175" t="s">
        <v>26</v>
      </c>
      <c r="D175" t="s">
        <v>30</v>
      </c>
      <c r="E175" t="s">
        <v>12</v>
      </c>
      <c r="F175" t="s">
        <v>39</v>
      </c>
      <c r="G175" t="s">
        <v>46</v>
      </c>
      <c r="H175" t="s">
        <v>48</v>
      </c>
      <c r="J175" t="s">
        <v>71</v>
      </c>
      <c r="K175" t="s">
        <v>70</v>
      </c>
      <c r="L175" t="s">
        <v>66</v>
      </c>
      <c r="M175" s="2" t="s">
        <v>67</v>
      </c>
      <c r="AD175">
        <v>0</v>
      </c>
    </row>
    <row r="176" spans="1:30" x14ac:dyDescent="0.3">
      <c r="A176" t="s">
        <v>12</v>
      </c>
      <c r="B176" t="s">
        <v>13</v>
      </c>
      <c r="C176" t="s">
        <v>26</v>
      </c>
      <c r="D176" t="s">
        <v>30</v>
      </c>
      <c r="E176" t="s">
        <v>12</v>
      </c>
      <c r="F176" t="s">
        <v>39</v>
      </c>
      <c r="H176" t="s">
        <v>47</v>
      </c>
      <c r="J176" t="s">
        <v>71</v>
      </c>
      <c r="K176" t="s">
        <v>70</v>
      </c>
      <c r="L176" t="s">
        <v>66</v>
      </c>
      <c r="M176" s="2" t="s">
        <v>67</v>
      </c>
      <c r="AD176">
        <v>7.4707964601769916</v>
      </c>
    </row>
    <row r="177" spans="1:31" x14ac:dyDescent="0.3">
      <c r="A177" t="s">
        <v>12</v>
      </c>
      <c r="B177" t="s">
        <v>13</v>
      </c>
      <c r="C177" t="s">
        <v>26</v>
      </c>
      <c r="D177" t="s">
        <v>30</v>
      </c>
      <c r="E177" t="s">
        <v>12</v>
      </c>
      <c r="F177" t="s">
        <v>40</v>
      </c>
      <c r="H177" t="s">
        <v>48</v>
      </c>
      <c r="J177" t="s">
        <v>71</v>
      </c>
      <c r="K177" t="s">
        <v>70</v>
      </c>
      <c r="L177" t="s">
        <v>66</v>
      </c>
      <c r="M177" s="2" t="s">
        <v>67</v>
      </c>
      <c r="AD177">
        <v>0</v>
      </c>
    </row>
    <row r="178" spans="1:31" x14ac:dyDescent="0.3">
      <c r="A178" t="s">
        <v>12</v>
      </c>
      <c r="B178" t="s">
        <v>13</v>
      </c>
      <c r="C178" t="s">
        <v>26</v>
      </c>
      <c r="D178" t="s">
        <v>30</v>
      </c>
      <c r="E178" t="s">
        <v>12</v>
      </c>
      <c r="F178" t="s">
        <v>41</v>
      </c>
      <c r="H178" t="s">
        <v>47</v>
      </c>
      <c r="J178" t="s">
        <v>71</v>
      </c>
      <c r="K178" t="s">
        <v>70</v>
      </c>
      <c r="L178" t="s">
        <v>66</v>
      </c>
      <c r="M178" s="2" t="s">
        <v>67</v>
      </c>
      <c r="AD178">
        <v>10.46548672566372</v>
      </c>
    </row>
    <row r="179" spans="1:31" x14ac:dyDescent="0.3">
      <c r="A179" t="s">
        <v>12</v>
      </c>
      <c r="B179" t="s">
        <v>13</v>
      </c>
      <c r="C179" t="s">
        <v>27</v>
      </c>
      <c r="D179" t="s">
        <v>29</v>
      </c>
      <c r="H179" s="2" t="s">
        <v>50</v>
      </c>
      <c r="I179" s="2"/>
      <c r="J179" s="2" t="s">
        <v>64</v>
      </c>
      <c r="K179" t="s">
        <v>65</v>
      </c>
      <c r="L179" s="2" t="s">
        <v>66</v>
      </c>
      <c r="M179" s="2" t="s">
        <v>67</v>
      </c>
      <c r="N179" s="2" t="s">
        <v>68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>
        <v>6163.0071939999998</v>
      </c>
      <c r="AC179">
        <v>6100.4755279999999</v>
      </c>
    </row>
    <row r="180" spans="1:31" x14ac:dyDescent="0.3">
      <c r="A180" t="s">
        <v>12</v>
      </c>
      <c r="B180" t="s">
        <v>13</v>
      </c>
      <c r="C180" t="s">
        <v>27</v>
      </c>
      <c r="D180" t="s">
        <v>30</v>
      </c>
      <c r="E180" t="s">
        <v>12</v>
      </c>
      <c r="F180" t="s">
        <v>37</v>
      </c>
      <c r="H180" t="s">
        <v>47</v>
      </c>
      <c r="J180" t="s">
        <v>71</v>
      </c>
      <c r="K180" t="s">
        <v>70</v>
      </c>
      <c r="L180" t="s">
        <v>66</v>
      </c>
      <c r="M180" s="2" t="s">
        <v>67</v>
      </c>
      <c r="AD180">
        <v>0.42092000000000002</v>
      </c>
    </row>
    <row r="181" spans="1:31" x14ac:dyDescent="0.3">
      <c r="A181" t="s">
        <v>12</v>
      </c>
      <c r="B181" t="s">
        <v>13</v>
      </c>
      <c r="C181" t="s">
        <v>27</v>
      </c>
      <c r="D181" t="s">
        <v>30</v>
      </c>
      <c r="E181" t="s">
        <v>12</v>
      </c>
      <c r="F181" t="s">
        <v>38</v>
      </c>
      <c r="H181" t="s">
        <v>47</v>
      </c>
      <c r="J181" t="s">
        <v>71</v>
      </c>
      <c r="K181" t="s">
        <v>70</v>
      </c>
      <c r="L181" t="s">
        <v>66</v>
      </c>
      <c r="M181" s="2" t="s">
        <v>67</v>
      </c>
      <c r="AD181">
        <v>0</v>
      </c>
    </row>
    <row r="182" spans="1:31" x14ac:dyDescent="0.3">
      <c r="A182" t="s">
        <v>12</v>
      </c>
      <c r="B182" t="s">
        <v>13</v>
      </c>
      <c r="C182" t="s">
        <v>27</v>
      </c>
      <c r="D182" t="s">
        <v>30</v>
      </c>
      <c r="E182" t="s">
        <v>12</v>
      </c>
      <c r="F182" t="s">
        <v>39</v>
      </c>
      <c r="G182" t="s">
        <v>42</v>
      </c>
      <c r="H182" t="s">
        <v>48</v>
      </c>
      <c r="J182" t="s">
        <v>71</v>
      </c>
      <c r="K182" t="s">
        <v>70</v>
      </c>
      <c r="L182" t="s">
        <v>66</v>
      </c>
      <c r="M182" s="2" t="s">
        <v>67</v>
      </c>
      <c r="AD182">
        <v>3.6203335980937248</v>
      </c>
    </row>
    <row r="183" spans="1:31" x14ac:dyDescent="0.3">
      <c r="A183" t="s">
        <v>12</v>
      </c>
      <c r="B183" t="s">
        <v>13</v>
      </c>
      <c r="C183" t="s">
        <v>27</v>
      </c>
      <c r="D183" t="s">
        <v>30</v>
      </c>
      <c r="E183" t="s">
        <v>12</v>
      </c>
      <c r="F183" t="s">
        <v>39</v>
      </c>
      <c r="G183" t="s">
        <v>43</v>
      </c>
      <c r="H183" t="s">
        <v>48</v>
      </c>
      <c r="J183" t="s">
        <v>71</v>
      </c>
      <c r="K183" t="s">
        <v>70</v>
      </c>
      <c r="L183" t="s">
        <v>66</v>
      </c>
      <c r="M183" s="2" t="s">
        <v>67</v>
      </c>
      <c r="AD183">
        <v>0.37966640190627482</v>
      </c>
    </row>
    <row r="184" spans="1:31" x14ac:dyDescent="0.3">
      <c r="A184" t="s">
        <v>12</v>
      </c>
      <c r="B184" t="s">
        <v>13</v>
      </c>
      <c r="C184" t="s">
        <v>27</v>
      </c>
      <c r="D184" t="s">
        <v>30</v>
      </c>
      <c r="E184" t="s">
        <v>12</v>
      </c>
      <c r="F184" t="s">
        <v>39</v>
      </c>
      <c r="G184" t="s">
        <v>44</v>
      </c>
      <c r="H184" t="s">
        <v>48</v>
      </c>
      <c r="J184" t="s">
        <v>71</v>
      </c>
      <c r="K184" t="s">
        <v>70</v>
      </c>
      <c r="L184" t="s">
        <v>66</v>
      </c>
      <c r="M184" s="2" t="s">
        <v>67</v>
      </c>
      <c r="AD184">
        <v>5</v>
      </c>
    </row>
    <row r="185" spans="1:31" x14ac:dyDescent="0.3">
      <c r="A185" t="s">
        <v>12</v>
      </c>
      <c r="B185" t="s">
        <v>13</v>
      </c>
      <c r="C185" t="s">
        <v>27</v>
      </c>
      <c r="D185" t="s">
        <v>30</v>
      </c>
      <c r="E185" t="s">
        <v>12</v>
      </c>
      <c r="F185" t="s">
        <v>39</v>
      </c>
      <c r="G185" t="s">
        <v>45</v>
      </c>
      <c r="H185" t="s">
        <v>48</v>
      </c>
      <c r="J185" t="s">
        <v>71</v>
      </c>
      <c r="K185" t="s">
        <v>70</v>
      </c>
      <c r="L185" t="s">
        <v>66</v>
      </c>
      <c r="M185" s="2" t="s">
        <v>67</v>
      </c>
      <c r="AD185">
        <v>1</v>
      </c>
    </row>
    <row r="186" spans="1:31" x14ac:dyDescent="0.3">
      <c r="A186" t="s">
        <v>12</v>
      </c>
      <c r="B186" t="s">
        <v>13</v>
      </c>
      <c r="C186" t="s">
        <v>27</v>
      </c>
      <c r="D186" t="s">
        <v>30</v>
      </c>
      <c r="E186" t="s">
        <v>12</v>
      </c>
      <c r="F186" t="s">
        <v>39</v>
      </c>
      <c r="G186" t="s">
        <v>46</v>
      </c>
      <c r="H186" t="s">
        <v>48</v>
      </c>
      <c r="J186" t="s">
        <v>71</v>
      </c>
      <c r="K186" t="s">
        <v>70</v>
      </c>
      <c r="L186" t="s">
        <v>66</v>
      </c>
      <c r="M186" s="2" t="s">
        <v>67</v>
      </c>
      <c r="AD186">
        <v>90</v>
      </c>
    </row>
    <row r="187" spans="1:31" x14ac:dyDescent="0.3">
      <c r="A187" t="s">
        <v>12</v>
      </c>
      <c r="B187" t="s">
        <v>13</v>
      </c>
      <c r="C187" t="s">
        <v>27</v>
      </c>
      <c r="D187" t="s">
        <v>30</v>
      </c>
      <c r="E187" t="s">
        <v>12</v>
      </c>
      <c r="F187" t="s">
        <v>39</v>
      </c>
      <c r="H187" t="s">
        <v>47</v>
      </c>
      <c r="J187" t="s">
        <v>71</v>
      </c>
      <c r="K187" t="s">
        <v>70</v>
      </c>
      <c r="L187" t="s">
        <v>66</v>
      </c>
      <c r="M187" s="2" t="s">
        <v>67</v>
      </c>
      <c r="AD187">
        <v>2.9790800000000002</v>
      </c>
    </row>
    <row r="188" spans="1:31" x14ac:dyDescent="0.3">
      <c r="A188" t="s">
        <v>12</v>
      </c>
      <c r="B188" t="s">
        <v>13</v>
      </c>
      <c r="C188" t="s">
        <v>27</v>
      </c>
      <c r="D188" t="s">
        <v>30</v>
      </c>
      <c r="E188" t="s">
        <v>12</v>
      </c>
      <c r="F188" t="s">
        <v>40</v>
      </c>
      <c r="H188" t="s">
        <v>48</v>
      </c>
      <c r="J188" t="s">
        <v>71</v>
      </c>
      <c r="K188" t="s">
        <v>70</v>
      </c>
      <c r="L188" t="s">
        <v>66</v>
      </c>
      <c r="M188" s="2" t="s">
        <v>67</v>
      </c>
      <c r="AD188">
        <v>34</v>
      </c>
    </row>
    <row r="189" spans="1:31" x14ac:dyDescent="0.3">
      <c r="A189" t="s">
        <v>12</v>
      </c>
      <c r="B189" t="s">
        <v>13</v>
      </c>
      <c r="C189" t="s">
        <v>27</v>
      </c>
      <c r="D189" t="s">
        <v>30</v>
      </c>
      <c r="E189" t="s">
        <v>12</v>
      </c>
      <c r="F189" t="s">
        <v>41</v>
      </c>
      <c r="H189" t="s">
        <v>47</v>
      </c>
      <c r="J189" t="s">
        <v>71</v>
      </c>
      <c r="K189" t="s">
        <v>70</v>
      </c>
      <c r="L189" t="s">
        <v>66</v>
      </c>
      <c r="M189" s="2" t="s">
        <v>67</v>
      </c>
      <c r="AD189">
        <v>3.4</v>
      </c>
    </row>
    <row r="190" spans="1:31" x14ac:dyDescent="0.3">
      <c r="A190" t="s">
        <v>12</v>
      </c>
      <c r="B190" t="s">
        <v>13</v>
      </c>
      <c r="C190" t="s">
        <v>28</v>
      </c>
      <c r="D190" t="s">
        <v>29</v>
      </c>
      <c r="H190" s="2" t="s">
        <v>50</v>
      </c>
      <c r="I190" s="2"/>
      <c r="J190" s="2" t="s">
        <v>69</v>
      </c>
      <c r="K190" t="s">
        <v>70</v>
      </c>
      <c r="L190" s="2" t="s">
        <v>66</v>
      </c>
      <c r="M190" s="2" t="s">
        <v>67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>
        <v>1696.2620790196081</v>
      </c>
      <c r="AE190" t="s">
        <v>49</v>
      </c>
    </row>
    <row r="191" spans="1:31" x14ac:dyDescent="0.3">
      <c r="A191" t="s">
        <v>12</v>
      </c>
      <c r="B191" t="s">
        <v>13</v>
      </c>
      <c r="C191" t="s">
        <v>28</v>
      </c>
      <c r="D191" t="s">
        <v>30</v>
      </c>
      <c r="E191" t="s">
        <v>12</v>
      </c>
      <c r="F191" t="s">
        <v>37</v>
      </c>
      <c r="H191" t="s">
        <v>47</v>
      </c>
      <c r="J191" t="s">
        <v>71</v>
      </c>
      <c r="K191" t="s">
        <v>70</v>
      </c>
      <c r="L191" t="s">
        <v>66</v>
      </c>
      <c r="M191" s="2" t="s">
        <v>67</v>
      </c>
      <c r="AD191">
        <v>1.389896080003405</v>
      </c>
    </row>
    <row r="192" spans="1:31" x14ac:dyDescent="0.3">
      <c r="A192" t="s">
        <v>12</v>
      </c>
      <c r="B192" t="s">
        <v>13</v>
      </c>
      <c r="C192" t="s">
        <v>28</v>
      </c>
      <c r="D192" t="s">
        <v>30</v>
      </c>
      <c r="E192" t="s">
        <v>12</v>
      </c>
      <c r="F192" t="s">
        <v>38</v>
      </c>
      <c r="H192" t="s">
        <v>47</v>
      </c>
      <c r="J192" t="s">
        <v>71</v>
      </c>
      <c r="K192" t="s">
        <v>70</v>
      </c>
      <c r="L192" t="s">
        <v>66</v>
      </c>
      <c r="M192" s="2" t="s">
        <v>67</v>
      </c>
      <c r="AD192">
        <v>0</v>
      </c>
    </row>
    <row r="193" spans="1:30" x14ac:dyDescent="0.3">
      <c r="A193" t="s">
        <v>12</v>
      </c>
      <c r="B193" t="s">
        <v>13</v>
      </c>
      <c r="C193" t="s">
        <v>28</v>
      </c>
      <c r="D193" t="s">
        <v>30</v>
      </c>
      <c r="E193" t="s">
        <v>12</v>
      </c>
      <c r="F193" t="s">
        <v>39</v>
      </c>
      <c r="G193" t="s">
        <v>42</v>
      </c>
      <c r="H193" t="s">
        <v>48</v>
      </c>
      <c r="J193" t="s">
        <v>71</v>
      </c>
      <c r="K193" t="s">
        <v>70</v>
      </c>
      <c r="L193" t="s">
        <v>66</v>
      </c>
      <c r="M193" s="2" t="s">
        <v>67</v>
      </c>
      <c r="AD193">
        <v>3.6203335980937248</v>
      </c>
    </row>
    <row r="194" spans="1:30" x14ac:dyDescent="0.3">
      <c r="A194" t="s">
        <v>12</v>
      </c>
      <c r="B194" t="s">
        <v>13</v>
      </c>
      <c r="C194" t="s">
        <v>28</v>
      </c>
      <c r="D194" t="s">
        <v>30</v>
      </c>
      <c r="E194" t="s">
        <v>12</v>
      </c>
      <c r="F194" t="s">
        <v>39</v>
      </c>
      <c r="G194" t="s">
        <v>43</v>
      </c>
      <c r="H194" t="s">
        <v>48</v>
      </c>
      <c r="J194" t="s">
        <v>71</v>
      </c>
      <c r="K194" t="s">
        <v>70</v>
      </c>
      <c r="L194" t="s">
        <v>66</v>
      </c>
      <c r="M194" s="2" t="s">
        <v>67</v>
      </c>
      <c r="AD194">
        <v>3.3796664019062752</v>
      </c>
    </row>
    <row r="195" spans="1:30" x14ac:dyDescent="0.3">
      <c r="A195" t="s">
        <v>12</v>
      </c>
      <c r="B195" t="s">
        <v>13</v>
      </c>
      <c r="C195" t="s">
        <v>28</v>
      </c>
      <c r="D195" t="s">
        <v>30</v>
      </c>
      <c r="E195" t="s">
        <v>12</v>
      </c>
      <c r="F195" t="s">
        <v>39</v>
      </c>
      <c r="G195" t="s">
        <v>44</v>
      </c>
      <c r="H195" t="s">
        <v>48</v>
      </c>
      <c r="J195" t="s">
        <v>71</v>
      </c>
      <c r="K195" t="s">
        <v>70</v>
      </c>
      <c r="L195" t="s">
        <v>66</v>
      </c>
      <c r="M195" s="2" t="s">
        <v>67</v>
      </c>
      <c r="AD195">
        <v>0</v>
      </c>
    </row>
    <row r="196" spans="1:30" x14ac:dyDescent="0.3">
      <c r="A196" t="s">
        <v>12</v>
      </c>
      <c r="B196" t="s">
        <v>13</v>
      </c>
      <c r="C196" t="s">
        <v>28</v>
      </c>
      <c r="D196" t="s">
        <v>30</v>
      </c>
      <c r="E196" t="s">
        <v>12</v>
      </c>
      <c r="F196" t="s">
        <v>39</v>
      </c>
      <c r="G196" t="s">
        <v>45</v>
      </c>
      <c r="H196" t="s">
        <v>48</v>
      </c>
      <c r="J196" t="s">
        <v>71</v>
      </c>
      <c r="K196" t="s">
        <v>70</v>
      </c>
      <c r="L196" t="s">
        <v>66</v>
      </c>
      <c r="M196" s="2" t="s">
        <v>67</v>
      </c>
      <c r="AD196">
        <v>4</v>
      </c>
    </row>
    <row r="197" spans="1:30" x14ac:dyDescent="0.3">
      <c r="A197" t="s">
        <v>12</v>
      </c>
      <c r="B197" t="s">
        <v>13</v>
      </c>
      <c r="C197" t="s">
        <v>28</v>
      </c>
      <c r="D197" t="s">
        <v>30</v>
      </c>
      <c r="E197" t="s">
        <v>12</v>
      </c>
      <c r="F197" t="s">
        <v>39</v>
      </c>
      <c r="G197" t="s">
        <v>46</v>
      </c>
      <c r="H197" t="s">
        <v>48</v>
      </c>
      <c r="J197" t="s">
        <v>71</v>
      </c>
      <c r="K197" t="s">
        <v>70</v>
      </c>
      <c r="L197" t="s">
        <v>66</v>
      </c>
      <c r="M197" s="2" t="s">
        <v>67</v>
      </c>
      <c r="AD197">
        <v>89</v>
      </c>
    </row>
    <row r="198" spans="1:30" x14ac:dyDescent="0.3">
      <c r="A198" t="s">
        <v>12</v>
      </c>
      <c r="B198" t="s">
        <v>13</v>
      </c>
      <c r="C198" t="s">
        <v>28</v>
      </c>
      <c r="D198" t="s">
        <v>30</v>
      </c>
      <c r="E198" t="s">
        <v>12</v>
      </c>
      <c r="F198" t="s">
        <v>39</v>
      </c>
      <c r="H198" t="s">
        <v>47</v>
      </c>
      <c r="J198" t="s">
        <v>71</v>
      </c>
      <c r="K198" t="s">
        <v>70</v>
      </c>
      <c r="L198" t="s">
        <v>66</v>
      </c>
      <c r="M198" s="2" t="s">
        <v>67</v>
      </c>
      <c r="AD198">
        <v>6.1331626422328034</v>
      </c>
    </row>
    <row r="199" spans="1:30" x14ac:dyDescent="0.3">
      <c r="A199" t="s">
        <v>12</v>
      </c>
      <c r="B199" t="s">
        <v>13</v>
      </c>
      <c r="C199" t="s">
        <v>28</v>
      </c>
      <c r="D199" t="s">
        <v>30</v>
      </c>
      <c r="E199" t="s">
        <v>12</v>
      </c>
      <c r="F199" t="s">
        <v>40</v>
      </c>
      <c r="H199" t="s">
        <v>48</v>
      </c>
      <c r="J199" t="s">
        <v>71</v>
      </c>
      <c r="K199" t="s">
        <v>70</v>
      </c>
      <c r="L199" t="s">
        <v>66</v>
      </c>
      <c r="M199" s="2" t="s">
        <v>67</v>
      </c>
      <c r="AD199">
        <v>20</v>
      </c>
    </row>
    <row r="200" spans="1:30" x14ac:dyDescent="0.3">
      <c r="A200" t="s">
        <v>12</v>
      </c>
      <c r="B200" t="s">
        <v>13</v>
      </c>
      <c r="C200" t="s">
        <v>28</v>
      </c>
      <c r="D200" t="s">
        <v>30</v>
      </c>
      <c r="E200" t="s">
        <v>12</v>
      </c>
      <c r="F200" t="s">
        <v>41</v>
      </c>
      <c r="H200" t="s">
        <v>47</v>
      </c>
      <c r="J200" t="s">
        <v>71</v>
      </c>
      <c r="K200" t="s">
        <v>70</v>
      </c>
      <c r="L200" t="s">
        <v>66</v>
      </c>
      <c r="M200" s="2" t="s">
        <v>67</v>
      </c>
      <c r="AD200">
        <v>7.5230587222362084</v>
      </c>
    </row>
    <row r="201" spans="1:30" x14ac:dyDescent="0.3">
      <c r="A201" t="s">
        <v>12</v>
      </c>
      <c r="B201" t="s">
        <v>13</v>
      </c>
      <c r="C201" t="s">
        <v>51</v>
      </c>
      <c r="D201" t="s">
        <v>29</v>
      </c>
      <c r="H201" s="2" t="s">
        <v>50</v>
      </c>
      <c r="I201" s="2"/>
      <c r="J201" s="2" t="s">
        <v>64</v>
      </c>
      <c r="K201" t="s">
        <v>65</v>
      </c>
      <c r="L201" s="2" t="s">
        <v>66</v>
      </c>
      <c r="M201" s="2" t="s">
        <v>67</v>
      </c>
      <c r="N201" s="2" t="s">
        <v>68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3">
        <v>7980</v>
      </c>
      <c r="AC201">
        <v>7760</v>
      </c>
    </row>
    <row r="202" spans="1:30" x14ac:dyDescent="0.3">
      <c r="A202" t="s">
        <v>12</v>
      </c>
      <c r="B202" t="s">
        <v>13</v>
      </c>
      <c r="C202" t="s">
        <v>14</v>
      </c>
      <c r="D202" t="s">
        <v>29</v>
      </c>
      <c r="H202" s="2" t="s">
        <v>50</v>
      </c>
      <c r="I202">
        <f>1/1000</f>
        <v>1E-3</v>
      </c>
      <c r="J202" t="s">
        <v>64</v>
      </c>
      <c r="L202" t="s">
        <v>66</v>
      </c>
      <c r="M202" t="s">
        <v>67</v>
      </c>
    </row>
    <row r="203" spans="1:30" x14ac:dyDescent="0.3">
      <c r="A203" t="s">
        <v>12</v>
      </c>
      <c r="B203" t="s">
        <v>13</v>
      </c>
      <c r="C203" t="s">
        <v>21</v>
      </c>
      <c r="D203" t="s">
        <v>29</v>
      </c>
      <c r="H203" s="2" t="s">
        <v>50</v>
      </c>
      <c r="I203">
        <f t="shared" ref="I203:I206" si="20">1/1000</f>
        <v>1E-3</v>
      </c>
      <c r="J203" t="s">
        <v>64</v>
      </c>
      <c r="L203" t="s">
        <v>66</v>
      </c>
      <c r="M203" t="s">
        <v>67</v>
      </c>
    </row>
    <row r="204" spans="1:30" x14ac:dyDescent="0.3">
      <c r="A204" t="s">
        <v>12</v>
      </c>
      <c r="B204" t="s">
        <v>13</v>
      </c>
      <c r="C204" t="s">
        <v>22</v>
      </c>
      <c r="D204" t="s">
        <v>29</v>
      </c>
      <c r="H204" s="2" t="s">
        <v>50</v>
      </c>
      <c r="I204">
        <f t="shared" si="20"/>
        <v>1E-3</v>
      </c>
      <c r="J204" t="s">
        <v>64</v>
      </c>
      <c r="L204" t="s">
        <v>66</v>
      </c>
      <c r="M204" t="s">
        <v>67</v>
      </c>
    </row>
    <row r="205" spans="1:30" x14ac:dyDescent="0.3">
      <c r="A205" t="s">
        <v>12</v>
      </c>
      <c r="B205" t="s">
        <v>13</v>
      </c>
      <c r="C205" t="s">
        <v>24</v>
      </c>
      <c r="D205" t="s">
        <v>29</v>
      </c>
      <c r="H205" s="2" t="s">
        <v>50</v>
      </c>
      <c r="I205">
        <f t="shared" si="20"/>
        <v>1E-3</v>
      </c>
      <c r="J205" t="s">
        <v>64</v>
      </c>
      <c r="L205" t="s">
        <v>66</v>
      </c>
      <c r="M205" t="s">
        <v>67</v>
      </c>
    </row>
    <row r="206" spans="1:30" x14ac:dyDescent="0.3">
      <c r="A206" t="s">
        <v>12</v>
      </c>
      <c r="B206" t="s">
        <v>13</v>
      </c>
      <c r="C206" t="s">
        <v>25</v>
      </c>
      <c r="D206" t="s">
        <v>29</v>
      </c>
      <c r="H206" s="2" t="s">
        <v>50</v>
      </c>
      <c r="I206">
        <f t="shared" si="20"/>
        <v>1E-3</v>
      </c>
      <c r="J206" t="s">
        <v>64</v>
      </c>
      <c r="L206" t="s">
        <v>66</v>
      </c>
      <c r="M206" t="s">
        <v>67</v>
      </c>
    </row>
  </sheetData>
  <autoFilter ref="A1:AG20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2025-01-16T15:04:58Z</dcterms:created>
  <dcterms:modified xsi:type="dcterms:W3CDTF">2025-01-20T13:21:18Z</dcterms:modified>
</cp:coreProperties>
</file>