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irami\Desktop\"/>
    </mc:Choice>
  </mc:AlternateContent>
  <xr:revisionPtr revIDLastSave="0" documentId="13_ncr:1_{BA466273-99D5-45E7-9BC5-AD73BD94183F}" xr6:coauthVersionLast="47" xr6:coauthVersionMax="47" xr10:uidLastSave="{00000000-0000-0000-0000-000000000000}"/>
  <bookViews>
    <workbookView xWindow="15" yWindow="15" windowWidth="20475" windowHeight="10905" xr2:uid="{139647BF-8602-DE4D-8A8C-E3AA38BDC118}"/>
  </bookViews>
  <sheets>
    <sheet name="BUENO" sheetId="6" r:id="rId1"/>
    <sheet name="Hoja1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P32" i="6" l="1"/>
  <c r="AP33" i="6"/>
  <c r="AP34" i="6"/>
  <c r="AP35" i="6"/>
  <c r="AP36" i="6"/>
  <c r="AP37" i="6"/>
  <c r="AP31" i="6"/>
  <c r="AP19" i="6"/>
  <c r="AP20" i="6"/>
  <c r="AP21" i="6"/>
  <c r="AP22" i="6"/>
  <c r="AP23" i="6"/>
  <c r="AP24" i="6"/>
  <c r="AP18" i="6"/>
  <c r="AE32" i="6"/>
  <c r="AE33" i="6"/>
  <c r="AE34" i="6"/>
  <c r="AE35" i="6"/>
  <c r="AE36" i="6"/>
  <c r="AE37" i="6"/>
  <c r="AE31" i="6"/>
  <c r="AE19" i="6"/>
  <c r="AE20" i="6"/>
  <c r="AE21" i="6"/>
  <c r="AE22" i="6"/>
  <c r="AE23" i="6"/>
  <c r="AE24" i="6"/>
  <c r="AE18" i="6"/>
  <c r="T32" i="6"/>
  <c r="T33" i="6"/>
  <c r="T34" i="6"/>
  <c r="T35" i="6"/>
  <c r="T36" i="6"/>
  <c r="T37" i="6"/>
  <c r="T31" i="6"/>
  <c r="T19" i="6"/>
  <c r="T20" i="6"/>
  <c r="T21" i="6"/>
  <c r="T22" i="6"/>
  <c r="T23" i="6"/>
  <c r="T24" i="6"/>
  <c r="T18" i="6"/>
  <c r="I32" i="6"/>
  <c r="I33" i="6"/>
  <c r="I34" i="6"/>
  <c r="I35" i="6"/>
  <c r="I36" i="6"/>
  <c r="I37" i="6"/>
  <c r="I31" i="6"/>
  <c r="I19" i="6"/>
  <c r="I20" i="6"/>
  <c r="I21" i="6"/>
  <c r="I22" i="6"/>
  <c r="I23" i="6"/>
  <c r="I24" i="6"/>
  <c r="I18" i="6"/>
  <c r="AP6" i="6"/>
  <c r="AP7" i="6"/>
  <c r="AP8" i="6"/>
  <c r="AP9" i="6"/>
  <c r="AP10" i="6"/>
  <c r="AP11" i="6"/>
  <c r="AP5" i="6"/>
  <c r="AE6" i="6"/>
  <c r="AE7" i="6"/>
  <c r="AE8" i="6"/>
  <c r="AE9" i="6"/>
  <c r="AE10" i="6"/>
  <c r="AE11" i="6"/>
  <c r="AE5" i="6"/>
  <c r="T6" i="6"/>
  <c r="T7" i="6"/>
  <c r="T8" i="6"/>
  <c r="T9" i="6"/>
  <c r="T10" i="6"/>
  <c r="T11" i="6"/>
  <c r="T5" i="6"/>
  <c r="I6" i="6"/>
  <c r="I7" i="6"/>
  <c r="I8" i="6"/>
  <c r="I9" i="6"/>
  <c r="I10" i="6"/>
  <c r="I11" i="6"/>
  <c r="I5" i="6"/>
  <c r="AO32" i="6"/>
  <c r="AQ32" i="6" s="1"/>
  <c r="AR32" i="6" s="1"/>
  <c r="AO33" i="6"/>
  <c r="AQ33" i="6" s="1"/>
  <c r="AO34" i="6"/>
  <c r="AQ34" i="6" s="1"/>
  <c r="AO35" i="6"/>
  <c r="AQ35" i="6" s="1"/>
  <c r="AO36" i="6"/>
  <c r="AQ36" i="6" s="1"/>
  <c r="AR36" i="6" s="1"/>
  <c r="AO37" i="6"/>
  <c r="AQ37" i="6" s="1"/>
  <c r="AO31" i="6"/>
  <c r="AQ31" i="6" s="1"/>
  <c r="AO19" i="6"/>
  <c r="AQ19" i="6" s="1"/>
  <c r="AO20" i="6"/>
  <c r="AQ20" i="6" s="1"/>
  <c r="AO21" i="6"/>
  <c r="AQ21" i="6" s="1"/>
  <c r="AO22" i="6"/>
  <c r="AQ22" i="6" s="1"/>
  <c r="AO23" i="6"/>
  <c r="AQ23" i="6" s="1"/>
  <c r="AO24" i="6"/>
  <c r="AQ24" i="6" s="1"/>
  <c r="AO18" i="6"/>
  <c r="AQ18" i="6" s="1"/>
  <c r="AO6" i="6"/>
  <c r="AO7" i="6"/>
  <c r="AO8" i="6"/>
  <c r="AO9" i="6"/>
  <c r="AO10" i="6"/>
  <c r="AO11" i="6"/>
  <c r="AO5" i="6"/>
  <c r="AD31" i="6"/>
  <c r="AF31" i="6" s="1"/>
  <c r="AD32" i="6"/>
  <c r="AD33" i="6"/>
  <c r="AF33" i="6" s="1"/>
  <c r="AD34" i="6"/>
  <c r="AF34" i="6" s="1"/>
  <c r="AD35" i="6"/>
  <c r="AD36" i="6"/>
  <c r="AF36" i="6" s="1"/>
  <c r="AD37" i="6"/>
  <c r="AF37" i="6" s="1"/>
  <c r="AD18" i="6"/>
  <c r="AF18" i="6" s="1"/>
  <c r="AD19" i="6"/>
  <c r="AF19" i="6" s="1"/>
  <c r="AD20" i="6"/>
  <c r="AF20" i="6" s="1"/>
  <c r="AD21" i="6"/>
  <c r="AD22" i="6"/>
  <c r="AF22" i="6" s="1"/>
  <c r="AD23" i="6"/>
  <c r="AF23" i="6" s="1"/>
  <c r="AD24" i="6"/>
  <c r="AF24" i="6" s="1"/>
  <c r="S31" i="6"/>
  <c r="U31" i="6" s="1"/>
  <c r="S32" i="6"/>
  <c r="S33" i="6"/>
  <c r="U33" i="6" s="1"/>
  <c r="S34" i="6"/>
  <c r="U34" i="6" s="1"/>
  <c r="S35" i="6"/>
  <c r="U35" i="6" s="1"/>
  <c r="S36" i="6"/>
  <c r="S37" i="6"/>
  <c r="U37" i="6" s="1"/>
  <c r="S19" i="6"/>
  <c r="U19" i="6" s="1"/>
  <c r="S20" i="6"/>
  <c r="S21" i="6"/>
  <c r="U21" i="6" s="1"/>
  <c r="S22" i="6"/>
  <c r="S23" i="6"/>
  <c r="U23" i="6" s="1"/>
  <c r="S24" i="6"/>
  <c r="S18" i="6"/>
  <c r="U18" i="6" s="1"/>
  <c r="H32" i="6"/>
  <c r="J32" i="6" s="1"/>
  <c r="H33" i="6"/>
  <c r="H34" i="6"/>
  <c r="J34" i="6" s="1"/>
  <c r="H35" i="6"/>
  <c r="J35" i="6" s="1"/>
  <c r="H36" i="6"/>
  <c r="J36" i="6" s="1"/>
  <c r="H37" i="6"/>
  <c r="H31" i="6"/>
  <c r="J31" i="6" s="1"/>
  <c r="H18" i="6"/>
  <c r="J18" i="6" s="1"/>
  <c r="H19" i="6"/>
  <c r="J19" i="6" s="1"/>
  <c r="H20" i="6"/>
  <c r="J20" i="6" s="1"/>
  <c r="H21" i="6"/>
  <c r="J21" i="6" s="1"/>
  <c r="H22" i="6"/>
  <c r="J22" i="6" s="1"/>
  <c r="H23" i="6"/>
  <c r="J23" i="6" s="1"/>
  <c r="H24" i="6"/>
  <c r="J24" i="6" s="1"/>
  <c r="AD6" i="6"/>
  <c r="AF6" i="6" s="1"/>
  <c r="AD7" i="6"/>
  <c r="AF7" i="6" s="1"/>
  <c r="AD8" i="6"/>
  <c r="AF8" i="6" s="1"/>
  <c r="AD9" i="6"/>
  <c r="AF9" i="6" s="1"/>
  <c r="AD10" i="6"/>
  <c r="AF10" i="6" s="1"/>
  <c r="AD11" i="6"/>
  <c r="AF11" i="6" s="1"/>
  <c r="AD5" i="6"/>
  <c r="AF5" i="6" s="1"/>
  <c r="S5" i="6"/>
  <c r="U5" i="6" s="1"/>
  <c r="S6" i="6"/>
  <c r="U6" i="6" s="1"/>
  <c r="S7" i="6"/>
  <c r="U7" i="6" s="1"/>
  <c r="S8" i="6"/>
  <c r="U8" i="6" s="1"/>
  <c r="S9" i="6"/>
  <c r="U9" i="6" s="1"/>
  <c r="S10" i="6"/>
  <c r="U10" i="6" s="1"/>
  <c r="S11" i="6"/>
  <c r="U11" i="6" s="1"/>
  <c r="H5" i="6"/>
  <c r="J5" i="6" s="1"/>
  <c r="H6" i="6"/>
  <c r="J6" i="6" s="1"/>
  <c r="H7" i="6"/>
  <c r="J7" i="6" s="1"/>
  <c r="H8" i="6"/>
  <c r="J8" i="6" s="1"/>
  <c r="H9" i="6"/>
  <c r="J9" i="6" s="1"/>
  <c r="H10" i="6"/>
  <c r="J10" i="6" s="1"/>
  <c r="H11" i="6"/>
  <c r="J11" i="6" s="1"/>
  <c r="D20" i="7"/>
  <c r="D21" i="7"/>
  <c r="D22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" i="7"/>
  <c r="K11" i="6" l="1"/>
  <c r="K9" i="6"/>
  <c r="K7" i="6"/>
  <c r="V8" i="6"/>
  <c r="AR34" i="6"/>
  <c r="AR31" i="6"/>
  <c r="V5" i="6"/>
  <c r="K35" i="6"/>
  <c r="J37" i="6"/>
  <c r="K37" i="6" s="1"/>
  <c r="J33" i="6"/>
  <c r="J38" i="6" s="1"/>
  <c r="AG37" i="6"/>
  <c r="AF35" i="6"/>
  <c r="AG35" i="6" s="1"/>
  <c r="AR21" i="6"/>
  <c r="K18" i="6"/>
  <c r="K21" i="6"/>
  <c r="V18" i="6"/>
  <c r="AR23" i="6"/>
  <c r="AR19" i="6"/>
  <c r="K5" i="6"/>
  <c r="K23" i="6"/>
  <c r="K19" i="6"/>
  <c r="V23" i="6"/>
  <c r="V21" i="6"/>
  <c r="V19" i="6"/>
  <c r="AG23" i="6"/>
  <c r="AG19" i="6"/>
  <c r="K36" i="6"/>
  <c r="K34" i="6"/>
  <c r="K32" i="6"/>
  <c r="V34" i="6"/>
  <c r="AG8" i="6"/>
  <c r="AG36" i="6"/>
  <c r="AG34" i="6"/>
  <c r="V11" i="6"/>
  <c r="V9" i="6"/>
  <c r="V7" i="6"/>
  <c r="K31" i="6"/>
  <c r="V31" i="6"/>
  <c r="AG24" i="6"/>
  <c r="AG22" i="6"/>
  <c r="AG20" i="6"/>
  <c r="AG31" i="6"/>
  <c r="AR24" i="6"/>
  <c r="AR22" i="6"/>
  <c r="AR20" i="6"/>
  <c r="AF21" i="6"/>
  <c r="AG21" i="6" s="1"/>
  <c r="U24" i="6"/>
  <c r="V24" i="6" s="1"/>
  <c r="U22" i="6"/>
  <c r="V22" i="6" s="1"/>
  <c r="U20" i="6"/>
  <c r="V20" i="6" s="1"/>
  <c r="U36" i="6"/>
  <c r="U32" i="6"/>
  <c r="V32" i="6" s="1"/>
  <c r="AF32" i="6"/>
  <c r="K10" i="6"/>
  <c r="K8" i="6"/>
  <c r="K6" i="6"/>
  <c r="K24" i="6"/>
  <c r="K22" i="6"/>
  <c r="K20" i="6"/>
  <c r="V10" i="6"/>
  <c r="V6" i="6"/>
  <c r="AG10" i="6"/>
  <c r="AG6" i="6"/>
  <c r="AG11" i="6"/>
  <c r="AG9" i="6"/>
  <c r="AG7" i="6"/>
  <c r="AG5" i="6"/>
  <c r="V37" i="6"/>
  <c r="V35" i="6"/>
  <c r="V33" i="6"/>
  <c r="AG18" i="6"/>
  <c r="AG33" i="6"/>
  <c r="AR18" i="6"/>
  <c r="AR37" i="6"/>
  <c r="AR35" i="6"/>
  <c r="AR33" i="6"/>
  <c r="K12" i="6"/>
  <c r="AQ38" i="6"/>
  <c r="AQ25" i="6"/>
  <c r="J25" i="6"/>
  <c r="AF12" i="6"/>
  <c r="U12" i="6"/>
  <c r="AQ10" i="6"/>
  <c r="AR10" i="6" s="1"/>
  <c r="AQ8" i="6"/>
  <c r="AR8" i="6" s="1"/>
  <c r="AQ6" i="6"/>
  <c r="AR6" i="6" s="1"/>
  <c r="AQ11" i="6"/>
  <c r="AR11" i="6" s="1"/>
  <c r="AQ9" i="6"/>
  <c r="AR9" i="6" s="1"/>
  <c r="AQ7" i="6"/>
  <c r="AR7" i="6" s="1"/>
  <c r="J12" i="6"/>
  <c r="AQ5" i="6"/>
  <c r="AR5" i="6" s="1"/>
  <c r="AR25" i="6" l="1"/>
  <c r="AR38" i="6"/>
  <c r="AG12" i="6"/>
  <c r="V25" i="6"/>
  <c r="V12" i="6"/>
  <c r="AF38" i="6"/>
  <c r="U38" i="6"/>
  <c r="AG25" i="6"/>
  <c r="K25" i="6"/>
  <c r="K33" i="6"/>
  <c r="K38" i="6" s="1"/>
  <c r="AR12" i="6"/>
  <c r="V36" i="6"/>
  <c r="V38" i="6" s="1"/>
  <c r="AF25" i="6"/>
  <c r="U25" i="6"/>
  <c r="AG32" i="6"/>
  <c r="AG38" i="6" s="1"/>
  <c r="AQ12" i="6"/>
</calcChain>
</file>

<file path=xl/sharedStrings.xml><?xml version="1.0" encoding="utf-8"?>
<sst xmlns="http://schemas.openxmlformats.org/spreadsheetml/2006/main" count="163" uniqueCount="25">
  <si>
    <t>T</t>
  </si>
  <si>
    <t>theta</t>
  </si>
  <si>
    <t>V</t>
  </si>
  <si>
    <t>velocidad</t>
  </si>
  <si>
    <t>Altura de 40cm</t>
  </si>
  <si>
    <t>MASA 1 (0.055 g)</t>
  </si>
  <si>
    <t>MASA 2 (0.989 g)</t>
  </si>
  <si>
    <t>lambda</t>
  </si>
  <si>
    <t>Altura de 30cm</t>
  </si>
  <si>
    <t>promedio</t>
  </si>
  <si>
    <t>periodo (T)</t>
  </si>
  <si>
    <t>error del periodo</t>
  </si>
  <si>
    <t>lambda promedio</t>
  </si>
  <si>
    <t>error de lambda promedio</t>
  </si>
  <si>
    <t>error de la velocidad</t>
  </si>
  <si>
    <t>Periodo (T)</t>
  </si>
  <si>
    <t>Error del periodo</t>
  </si>
  <si>
    <t>Lambda promedio</t>
  </si>
  <si>
    <t>Error de lambda promedio</t>
  </si>
  <si>
    <t>Velocidad</t>
  </si>
  <si>
    <t>Error de la velocidad</t>
  </si>
  <si>
    <t>Altura de 20cm</t>
  </si>
  <si>
    <t>Altura de 10cm</t>
  </si>
  <si>
    <t>Altura de10cm</t>
  </si>
  <si>
    <t>MASA 3 (0.365 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</si>
</sst>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9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85FF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FF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11" fontId="0" fillId="0" borderId="0" xfId="0" applyNumberFormat="1"/>
    <xf numFmtId="164" fontId="0" fillId="0" borderId="0" xfId="0" applyNumberFormat="1"/>
    <xf numFmtId="164" fontId="0" fillId="0" borderId="0" xfId="0" applyNumberFormat="1" applyFill="1"/>
    <xf numFmtId="11" fontId="0" fillId="0" borderId="0" xfId="0" applyNumberFormat="1" applyFill="1"/>
    <xf numFmtId="0" fontId="0" fillId="0" borderId="0" xfId="0" applyFill="1"/>
    <xf numFmtId="0" fontId="0" fillId="0" borderId="1" xfId="0" applyBorder="1"/>
    <xf numFmtId="0" fontId="0" fillId="0" borderId="2" xfId="0" applyBorder="1"/>
    <xf numFmtId="164" fontId="0" fillId="0" borderId="2" xfId="0" applyNumberFormat="1" applyBorder="1"/>
    <xf numFmtId="0" fontId="1" fillId="0" borderId="2" xfId="0" applyFont="1" applyFill="1" applyBorder="1"/>
    <xf numFmtId="164" fontId="0" fillId="0" borderId="3" xfId="0" applyNumberFormat="1" applyBorder="1"/>
    <xf numFmtId="0" fontId="2" fillId="6" borderId="4" xfId="0" applyFont="1" applyFill="1" applyBorder="1"/>
    <xf numFmtId="0" fontId="0" fillId="0" borderId="0" xfId="0" applyBorder="1"/>
    <xf numFmtId="0" fontId="2" fillId="5" borderId="0" xfId="0" applyFont="1" applyFill="1" applyBorder="1"/>
    <xf numFmtId="164" fontId="0" fillId="0" borderId="0" xfId="0" applyNumberFormat="1" applyBorder="1"/>
    <xf numFmtId="0" fontId="0" fillId="8" borderId="0" xfId="0" applyFill="1" applyBorder="1"/>
    <xf numFmtId="0" fontId="0" fillId="10" borderId="0" xfId="0" applyFill="1" applyBorder="1"/>
    <xf numFmtId="164" fontId="0" fillId="0" borderId="5" xfId="0" applyNumberFormat="1" applyBorder="1"/>
    <xf numFmtId="0" fontId="0" fillId="6" borderId="4" xfId="0" applyFill="1" applyBorder="1"/>
    <xf numFmtId="0" fontId="0" fillId="6" borderId="0" xfId="0" applyFill="1" applyBorder="1"/>
    <xf numFmtId="164" fontId="0" fillId="6" borderId="0" xfId="0" applyNumberFormat="1" applyFill="1" applyBorder="1"/>
    <xf numFmtId="0" fontId="0" fillId="5" borderId="0" xfId="0" applyFill="1" applyBorder="1"/>
    <xf numFmtId="164" fontId="0" fillId="8" borderId="0" xfId="0" applyNumberFormat="1" applyFill="1" applyBorder="1"/>
    <xf numFmtId="164" fontId="0" fillId="10" borderId="0" xfId="0" applyNumberFormat="1" applyFill="1" applyBorder="1"/>
    <xf numFmtId="164" fontId="0" fillId="10" borderId="5" xfId="0" applyNumberFormat="1" applyFill="1" applyBorder="1"/>
    <xf numFmtId="164" fontId="0" fillId="0" borderId="4" xfId="0" applyNumberFormat="1" applyBorder="1"/>
    <xf numFmtId="164" fontId="0" fillId="0" borderId="0" xfId="0" applyNumberFormat="1" applyFill="1" applyBorder="1"/>
    <xf numFmtId="165" fontId="0" fillId="0" borderId="0" xfId="0" applyNumberFormat="1" applyFill="1" applyBorder="1"/>
    <xf numFmtId="165" fontId="0" fillId="0" borderId="0" xfId="0" applyNumberFormat="1" applyBorder="1"/>
    <xf numFmtId="11" fontId="0" fillId="0" borderId="6" xfId="0" applyNumberFormat="1" applyBorder="1"/>
    <xf numFmtId="11" fontId="0" fillId="0" borderId="7" xfId="0" applyNumberFormat="1" applyBorder="1"/>
    <xf numFmtId="0" fontId="0" fillId="0" borderId="7" xfId="0" applyBorder="1"/>
    <xf numFmtId="11" fontId="0" fillId="6" borderId="7" xfId="0" applyNumberFormat="1" applyFill="1" applyBorder="1" applyAlignment="1">
      <alignment horizontal="right"/>
    </xf>
    <xf numFmtId="164" fontId="0" fillId="6" borderId="7" xfId="0" applyNumberFormat="1" applyFill="1" applyBorder="1"/>
    <xf numFmtId="164" fontId="0" fillId="0" borderId="7" xfId="0" applyNumberFormat="1" applyBorder="1"/>
    <xf numFmtId="0" fontId="0" fillId="5" borderId="7" xfId="0" applyFill="1" applyBorder="1" applyAlignment="1">
      <alignment horizontal="right"/>
    </xf>
    <xf numFmtId="164" fontId="0" fillId="5" borderId="7" xfId="0" applyNumberFormat="1" applyFill="1" applyBorder="1"/>
    <xf numFmtId="0" fontId="0" fillId="8" borderId="7" xfId="0" applyFill="1" applyBorder="1" applyAlignment="1">
      <alignment horizontal="right"/>
    </xf>
    <xf numFmtId="164" fontId="0" fillId="8" borderId="7" xfId="0" applyNumberFormat="1" applyFill="1" applyBorder="1"/>
    <xf numFmtId="0" fontId="0" fillId="0" borderId="7" xfId="0" applyFill="1" applyBorder="1"/>
    <xf numFmtId="164" fontId="0" fillId="0" borderId="7" xfId="0" applyNumberFormat="1" applyFill="1" applyBorder="1"/>
    <xf numFmtId="164" fontId="0" fillId="10" borderId="7" xfId="0" applyNumberFormat="1" applyFill="1" applyBorder="1" applyAlignment="1">
      <alignment horizontal="right"/>
    </xf>
    <xf numFmtId="164" fontId="0" fillId="10" borderId="7" xfId="0" applyNumberFormat="1" applyFill="1" applyBorder="1"/>
    <xf numFmtId="164" fontId="0" fillId="10" borderId="8" xfId="0" applyNumberFormat="1" applyFill="1" applyBorder="1"/>
    <xf numFmtId="11" fontId="0" fillId="0" borderId="2" xfId="0" applyNumberFormat="1" applyBorder="1"/>
    <xf numFmtId="0" fontId="0" fillId="4" borderId="4" xfId="0" applyFill="1" applyBorder="1"/>
    <xf numFmtId="0" fontId="0" fillId="7" borderId="0" xfId="0" applyFill="1" applyBorder="1"/>
    <xf numFmtId="0" fontId="0" fillId="9" borderId="0" xfId="0" applyFill="1" applyBorder="1"/>
    <xf numFmtId="0" fontId="0" fillId="2" borderId="0" xfId="0" applyFill="1" applyBorder="1"/>
    <xf numFmtId="0" fontId="0" fillId="4" borderId="0" xfId="0" applyFill="1" applyBorder="1"/>
    <xf numFmtId="164" fontId="0" fillId="9" borderId="0" xfId="0" applyNumberFormat="1" applyFill="1" applyBorder="1"/>
    <xf numFmtId="164" fontId="0" fillId="2" borderId="0" xfId="0" applyNumberFormat="1" applyFill="1" applyBorder="1"/>
    <xf numFmtId="164" fontId="0" fillId="2" borderId="5" xfId="0" applyNumberFormat="1" applyFill="1" applyBorder="1"/>
    <xf numFmtId="11" fontId="0" fillId="4" borderId="7" xfId="0" applyNumberFormat="1" applyFill="1" applyBorder="1" applyAlignment="1">
      <alignment horizontal="right"/>
    </xf>
    <xf numFmtId="164" fontId="0" fillId="4" borderId="7" xfId="0" applyNumberFormat="1" applyFill="1" applyBorder="1"/>
    <xf numFmtId="165" fontId="0" fillId="0" borderId="7" xfId="0" applyNumberFormat="1" applyBorder="1"/>
    <xf numFmtId="164" fontId="0" fillId="7" borderId="7" xfId="0" applyNumberFormat="1" applyFill="1" applyBorder="1" applyAlignment="1">
      <alignment horizontal="right"/>
    </xf>
    <xf numFmtId="164" fontId="0" fillId="7" borderId="7" xfId="0" applyNumberFormat="1" applyFill="1" applyBorder="1"/>
    <xf numFmtId="164" fontId="0" fillId="9" borderId="7" xfId="0" applyNumberFormat="1" applyFill="1" applyBorder="1" applyAlignment="1">
      <alignment horizontal="right"/>
    </xf>
    <xf numFmtId="164" fontId="0" fillId="9" borderId="7" xfId="0" applyNumberFormat="1" applyFill="1" applyBorder="1"/>
    <xf numFmtId="165" fontId="0" fillId="0" borderId="7" xfId="0" applyNumberFormat="1" applyFill="1" applyBorder="1"/>
    <xf numFmtId="164" fontId="0" fillId="2" borderId="7" xfId="0" applyNumberFormat="1" applyFill="1" applyBorder="1" applyAlignment="1">
      <alignment horizontal="right"/>
    </xf>
    <xf numFmtId="164" fontId="0" fillId="2" borderId="7" xfId="0" applyNumberFormat="1" applyFill="1" applyBorder="1"/>
    <xf numFmtId="164" fontId="0" fillId="2" borderId="8" xfId="0" applyNumberFormat="1" applyFill="1" applyBorder="1"/>
    <xf numFmtId="11" fontId="0" fillId="0" borderId="0" xfId="0" applyNumberFormat="1" applyBorder="1"/>
    <xf numFmtId="11" fontId="0" fillId="0" borderId="0" xfId="0" applyNumberFormat="1" applyFill="1" applyBorder="1"/>
    <xf numFmtId="0" fontId="0" fillId="0" borderId="0" xfId="0" applyFill="1" applyBorder="1"/>
    <xf numFmtId="11" fontId="0" fillId="0" borderId="0" xfId="0" applyNumberFormat="1" applyFill="1" applyBorder="1" applyAlignment="1">
      <alignment horizontal="right"/>
    </xf>
    <xf numFmtId="164" fontId="0" fillId="0" borderId="0" xfId="0" applyNumberFormat="1" applyFill="1" applyBorder="1" applyAlignment="1">
      <alignment horizontal="right"/>
    </xf>
    <xf numFmtId="11" fontId="0" fillId="0" borderId="1" xfId="0" applyNumberFormat="1" applyBorder="1"/>
    <xf numFmtId="165" fontId="0" fillId="0" borderId="2" xfId="0" applyNumberFormat="1" applyBorder="1"/>
    <xf numFmtId="165" fontId="0" fillId="0" borderId="2" xfId="0" applyNumberFormat="1" applyFill="1" applyBorder="1"/>
    <xf numFmtId="0" fontId="0" fillId="11" borderId="4" xfId="0" applyFill="1" applyBorder="1"/>
    <xf numFmtId="0" fontId="0" fillId="12" borderId="0" xfId="0" applyFill="1" applyBorder="1"/>
    <xf numFmtId="0" fontId="0" fillId="13" borderId="0" xfId="0" applyFill="1" applyBorder="1"/>
    <xf numFmtId="0" fontId="0" fillId="14" borderId="0" xfId="0" applyFill="1" applyBorder="1"/>
    <xf numFmtId="0" fontId="0" fillId="11" borderId="0" xfId="0" applyFill="1" applyBorder="1"/>
    <xf numFmtId="164" fontId="0" fillId="14" borderId="0" xfId="0" applyNumberFormat="1" applyFill="1" applyBorder="1"/>
    <xf numFmtId="165" fontId="0" fillId="14" borderId="0" xfId="0" applyNumberFormat="1" applyFill="1" applyBorder="1"/>
    <xf numFmtId="164" fontId="0" fillId="14" borderId="5" xfId="0" applyNumberFormat="1" applyFill="1" applyBorder="1"/>
    <xf numFmtId="164" fontId="0" fillId="3" borderId="0" xfId="0" applyNumberFormat="1" applyFill="1" applyBorder="1"/>
    <xf numFmtId="0" fontId="0" fillId="0" borderId="6" xfId="0" applyBorder="1"/>
    <xf numFmtId="0" fontId="0" fillId="11" borderId="7" xfId="0" applyFill="1" applyBorder="1" applyAlignment="1">
      <alignment horizontal="right"/>
    </xf>
    <xf numFmtId="164" fontId="0" fillId="11" borderId="7" xfId="0" applyNumberFormat="1" applyFill="1" applyBorder="1"/>
    <xf numFmtId="0" fontId="0" fillId="12" borderId="7" xfId="0" applyFill="1" applyBorder="1" applyAlignment="1">
      <alignment horizontal="right"/>
    </xf>
    <xf numFmtId="164" fontId="0" fillId="12" borderId="7" xfId="0" applyNumberFormat="1" applyFill="1" applyBorder="1"/>
    <xf numFmtId="0" fontId="0" fillId="13" borderId="7" xfId="0" applyFill="1" applyBorder="1" applyAlignment="1">
      <alignment horizontal="right"/>
    </xf>
    <xf numFmtId="164" fontId="0" fillId="13" borderId="7" xfId="0" applyNumberFormat="1" applyFill="1" applyBorder="1"/>
    <xf numFmtId="164" fontId="0" fillId="14" borderId="7" xfId="0" applyNumberFormat="1" applyFill="1" applyBorder="1" applyAlignment="1">
      <alignment horizontal="right"/>
    </xf>
    <xf numFmtId="164" fontId="0" fillId="14" borderId="7" xfId="0" applyNumberFormat="1" applyFill="1" applyBorder="1"/>
    <xf numFmtId="164" fontId="0" fillId="14" borderId="8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CC9900"/>
      <color rgb="FFFFCCCC"/>
      <color rgb="FF85FF85"/>
      <color rgb="FFFF9F9F"/>
      <color rgb="FFCC99FF"/>
      <color rgb="FFFF9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Hoja1!$D$1</c:f>
              <c:strCache>
                <c:ptCount val="1"/>
                <c:pt idx="0">
                  <c:v>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2225" cap="rnd">
                <a:solidFill>
                  <a:srgbClr val="0070C0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Hoja1!$C$2:$C$22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Hoja1!$D$2:$D$22</c:f>
              <c:numCache>
                <c:formatCode>General</c:formatCode>
                <c:ptCount val="21"/>
                <c:pt idx="0">
                  <c:v>1</c:v>
                </c:pt>
                <c:pt idx="1">
                  <c:v>0.99997143324999993</c:v>
                </c:pt>
                <c:pt idx="2">
                  <c:v>0.99994673300000003</c:v>
                </c:pt>
                <c:pt idx="3">
                  <c:v>0.99992589924999997</c:v>
                </c:pt>
                <c:pt idx="4">
                  <c:v>0.99990893200000008</c:v>
                </c:pt>
                <c:pt idx="5">
                  <c:v>0.99989583125000003</c:v>
                </c:pt>
                <c:pt idx="6">
                  <c:v>0.99988659699999993</c:v>
                </c:pt>
                <c:pt idx="7">
                  <c:v>0.99988122925</c:v>
                </c:pt>
                <c:pt idx="8">
                  <c:v>0.99987972800000002</c:v>
                </c:pt>
                <c:pt idx="9">
                  <c:v>0.99988209324999999</c:v>
                </c:pt>
                <c:pt idx="10">
                  <c:v>0.99988832500000002</c:v>
                </c:pt>
                <c:pt idx="11">
                  <c:v>0.99989842325</c:v>
                </c:pt>
                <c:pt idx="12">
                  <c:v>0.99991238800000004</c:v>
                </c:pt>
                <c:pt idx="13">
                  <c:v>0.99993021925000003</c:v>
                </c:pt>
                <c:pt idx="14">
                  <c:v>0.99995191700000008</c:v>
                </c:pt>
                <c:pt idx="15">
                  <c:v>0.99997748124999997</c:v>
                </c:pt>
                <c:pt idx="16">
                  <c:v>1.0000069119999999</c:v>
                </c:pt>
                <c:pt idx="17">
                  <c:v>1.00004020925</c:v>
                </c:pt>
                <c:pt idx="18">
                  <c:v>1.0000773729999999</c:v>
                </c:pt>
                <c:pt idx="19">
                  <c:v>1.0001184032500001</c:v>
                </c:pt>
                <c:pt idx="20">
                  <c:v>1.0001633000000001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D9-423A-85B8-1675C929ED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6252496"/>
        <c:axId val="346287856"/>
      </c:scatterChart>
      <c:valAx>
        <c:axId val="346252496"/>
        <c:scaling>
          <c:orientation val="minMax"/>
          <c:max val="1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46287856"/>
        <c:crosses val="autoZero"/>
        <c:crossBetween val="midCat"/>
        <c:majorUnit val="0.5"/>
      </c:valAx>
      <c:valAx>
        <c:axId val="34628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46252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304799</xdr:colOff>
      <xdr:row>0</xdr:row>
      <xdr:rowOff>200024</xdr:rowOff>
    </xdr:from>
    <xdr:to>
      <xdr:col>11</xdr:col>
      <xdr:colOff>771524</xdr:colOff>
      <xdr:row>20</xdr:row>
      <xdr:rowOff>190499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F3B5012-E9EB-4561-91ED-D5635F69EE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BFD1D-6724-4F56-AF4F-63ADDD0FA33E}">
  <dimension ref="A1:AR38"/>
  <sheetViews>
    <sheetView tabSelected="1" zoomScale="49" zoomScaleNormal="25" workbookViewId="0">
      <selection activeCell="AR11" sqref="AR11"/>
    </sheetView>
  </sheetViews>
  <sheetFormatPr baseColWidth="10" defaultRowHeight="15.75" x14ac:dyDescent="0.25"/>
  <cols>
    <col min="1" max="1" width="14.5" customWidth="1"/>
    <col min="7" max="7" width="16.875" customWidth="1"/>
    <col min="8" max="8" width="17.75" customWidth="1"/>
    <col min="9" max="9" width="25.75" customWidth="1"/>
    <col min="10" max="10" width="13.375" customWidth="1"/>
    <col min="11" max="11" width="20.25" customWidth="1"/>
    <col min="12" max="12" width="14" customWidth="1"/>
    <col min="13" max="13" width="11" style="2"/>
    <col min="18" max="18" width="17.75" customWidth="1"/>
    <col min="19" max="19" width="18.75" customWidth="1"/>
    <col min="20" max="20" width="26.75" customWidth="1"/>
    <col min="22" max="22" width="21.875" customWidth="1"/>
    <col min="23" max="23" width="14" customWidth="1"/>
    <col min="29" max="29" width="15.5" customWidth="1"/>
    <col min="30" max="30" width="17.875" customWidth="1"/>
    <col min="31" max="31" width="27.625" customWidth="1"/>
    <col min="33" max="33" width="22.875" customWidth="1"/>
    <col min="34" max="34" width="14.5" customWidth="1"/>
    <col min="39" max="39" width="11" style="2"/>
    <col min="40" max="40" width="17.625" style="2" customWidth="1"/>
    <col min="41" max="41" width="18" style="2" customWidth="1"/>
    <col min="42" max="42" width="27.75" style="2" customWidth="1"/>
    <col min="43" max="43" width="11" style="2"/>
    <col min="44" max="44" width="20.125" style="2" customWidth="1"/>
  </cols>
  <sheetData>
    <row r="1" spans="1:44" ht="16.5" thickBot="1" x14ac:dyDescent="0.3"/>
    <row r="2" spans="1:44" x14ac:dyDescent="0.25">
      <c r="A2" s="6" t="s">
        <v>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9"/>
      <c r="AJ2" s="7"/>
      <c r="AK2" s="7"/>
      <c r="AL2" s="7"/>
      <c r="AM2" s="8"/>
      <c r="AN2" s="8"/>
      <c r="AO2" s="8"/>
      <c r="AP2" s="8"/>
      <c r="AQ2" s="8"/>
      <c r="AR2" s="10"/>
    </row>
    <row r="3" spans="1:44" x14ac:dyDescent="0.25">
      <c r="A3" s="11" t="s">
        <v>4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3" t="s">
        <v>8</v>
      </c>
      <c r="M3" s="14"/>
      <c r="N3" s="12"/>
      <c r="O3" s="12"/>
      <c r="P3" s="12"/>
      <c r="Q3" s="12"/>
      <c r="R3" s="12"/>
      <c r="S3" s="12"/>
      <c r="T3" s="12"/>
      <c r="U3" s="12"/>
      <c r="V3" s="12"/>
      <c r="W3" s="15" t="s">
        <v>21</v>
      </c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6" t="s">
        <v>22</v>
      </c>
      <c r="AI3" s="12"/>
      <c r="AJ3" s="12"/>
      <c r="AK3" s="12"/>
      <c r="AL3" s="12"/>
      <c r="AM3" s="14"/>
      <c r="AN3" s="14"/>
      <c r="AO3" s="14"/>
      <c r="AP3" s="14"/>
      <c r="AQ3" s="14"/>
      <c r="AR3" s="17"/>
    </row>
    <row r="4" spans="1:44" x14ac:dyDescent="0.25">
      <c r="A4" s="18" t="s">
        <v>7</v>
      </c>
      <c r="B4" s="19" t="s">
        <v>7</v>
      </c>
      <c r="C4" s="19" t="s">
        <v>7</v>
      </c>
      <c r="D4" s="19" t="s">
        <v>7</v>
      </c>
      <c r="E4" s="19" t="s">
        <v>7</v>
      </c>
      <c r="F4" s="20" t="s">
        <v>10</v>
      </c>
      <c r="G4" s="20" t="s">
        <v>11</v>
      </c>
      <c r="H4" s="19" t="s">
        <v>12</v>
      </c>
      <c r="I4" s="19" t="s">
        <v>13</v>
      </c>
      <c r="J4" s="19" t="s">
        <v>3</v>
      </c>
      <c r="K4" s="19" t="s">
        <v>14</v>
      </c>
      <c r="L4" s="21" t="s">
        <v>7</v>
      </c>
      <c r="M4" s="21" t="s">
        <v>7</v>
      </c>
      <c r="N4" s="21" t="s">
        <v>7</v>
      </c>
      <c r="O4" s="21" t="s">
        <v>7</v>
      </c>
      <c r="P4" s="21" t="s">
        <v>7</v>
      </c>
      <c r="Q4" s="21" t="s">
        <v>15</v>
      </c>
      <c r="R4" s="21" t="s">
        <v>16</v>
      </c>
      <c r="S4" s="21" t="s">
        <v>17</v>
      </c>
      <c r="T4" s="21" t="s">
        <v>18</v>
      </c>
      <c r="U4" s="21" t="s">
        <v>19</v>
      </c>
      <c r="V4" s="21" t="s">
        <v>20</v>
      </c>
      <c r="W4" s="15" t="s">
        <v>7</v>
      </c>
      <c r="X4" s="15" t="s">
        <v>7</v>
      </c>
      <c r="Y4" s="15" t="s">
        <v>7</v>
      </c>
      <c r="Z4" s="15" t="s">
        <v>7</v>
      </c>
      <c r="AA4" s="15" t="s">
        <v>7</v>
      </c>
      <c r="AB4" s="22" t="s">
        <v>10</v>
      </c>
      <c r="AC4" s="15" t="s">
        <v>11</v>
      </c>
      <c r="AD4" s="15" t="s">
        <v>12</v>
      </c>
      <c r="AE4" s="15" t="s">
        <v>13</v>
      </c>
      <c r="AF4" s="15" t="s">
        <v>3</v>
      </c>
      <c r="AG4" s="15" t="s">
        <v>14</v>
      </c>
      <c r="AH4" s="16" t="s">
        <v>7</v>
      </c>
      <c r="AI4" s="16" t="s">
        <v>7</v>
      </c>
      <c r="AJ4" s="16" t="s">
        <v>7</v>
      </c>
      <c r="AK4" s="16" t="s">
        <v>7</v>
      </c>
      <c r="AL4" s="16" t="s">
        <v>7</v>
      </c>
      <c r="AM4" s="23" t="s">
        <v>10</v>
      </c>
      <c r="AN4" s="23" t="s">
        <v>11</v>
      </c>
      <c r="AO4" s="23" t="s">
        <v>12</v>
      </c>
      <c r="AP4" s="23" t="s">
        <v>13</v>
      </c>
      <c r="AQ4" s="23" t="s">
        <v>3</v>
      </c>
      <c r="AR4" s="24" t="s">
        <v>14</v>
      </c>
    </row>
    <row r="5" spans="1:44" x14ac:dyDescent="0.25">
      <c r="A5" s="25">
        <v>5.9569999999999996E-3</v>
      </c>
      <c r="B5" s="14">
        <v>7.8720000000000005E-3</v>
      </c>
      <c r="C5" s="14">
        <v>6.8230000000000001E-3</v>
      </c>
      <c r="D5" s="14">
        <v>6.3829999999999998E-3</v>
      </c>
      <c r="E5" s="14">
        <v>5.5319999999999996E-3</v>
      </c>
      <c r="F5" s="26">
        <v>3.3000000000000002E-2</v>
      </c>
      <c r="G5" s="27">
        <v>5.0000000000000001E-4</v>
      </c>
      <c r="H5" s="14">
        <f t="shared" ref="H5:H11" si="0">AVERAGE(A5:E5)</f>
        <v>6.5133999999999999E-3</v>
      </c>
      <c r="I5" s="14">
        <f>(_xlfn.STDEV.S(A5:E5))/2.236068</f>
        <v>4.0195628711149574E-4</v>
      </c>
      <c r="J5" s="14">
        <f>H5/F5</f>
        <v>0.19737575757575757</v>
      </c>
      <c r="K5" s="14">
        <f>((((I5/H5)^2+(G5/F5)^2))^(1/2))*J5</f>
        <v>1.2542239163712781E-2</v>
      </c>
      <c r="L5" s="14">
        <v>7.0089999999999996E-3</v>
      </c>
      <c r="M5" s="14">
        <v>7.4050000000000001E-3</v>
      </c>
      <c r="N5" s="14">
        <v>7.1170000000000001E-3</v>
      </c>
      <c r="O5" s="14">
        <v>6.7080000000000004E-3</v>
      </c>
      <c r="P5" s="14">
        <v>7.332E-3</v>
      </c>
      <c r="Q5" s="26">
        <v>3.3000000000000002E-2</v>
      </c>
      <c r="R5" s="28">
        <v>5.0000000000000001E-4</v>
      </c>
      <c r="S5" s="14">
        <f t="shared" ref="S5:S11" si="1">AVERAGE(L5:P5)</f>
        <v>7.1141999999999993E-3</v>
      </c>
      <c r="T5" s="14">
        <f>(_xlfn.STDEV.S(L5:P5))/2.236068</f>
        <v>1.2411180318568744E-4</v>
      </c>
      <c r="U5" s="14">
        <f t="shared" ref="U5:U11" si="2">S5/Q5</f>
        <v>0.21558181818181815</v>
      </c>
      <c r="V5" s="14">
        <f>((((T5/S5)^2+(R5/Q5)^2))^(1/2))*U5</f>
        <v>4.9813812914534517E-3</v>
      </c>
      <c r="W5" s="14">
        <v>4.4219999999999997E-3</v>
      </c>
      <c r="X5" s="14">
        <v>7.8799999999999999E-3</v>
      </c>
      <c r="Y5" s="14">
        <v>6.3870000000000003E-3</v>
      </c>
      <c r="Z5" s="14">
        <v>4.6280000000000002E-3</v>
      </c>
      <c r="AA5" s="14">
        <v>7.8270000000000006E-3</v>
      </c>
      <c r="AB5" s="26">
        <v>3.3000000000000002E-2</v>
      </c>
      <c r="AC5" s="28">
        <v>5.0000000000000001E-4</v>
      </c>
      <c r="AD5" s="14">
        <f>AVERAGE(W5:AA5)</f>
        <v>6.2288000000000005E-3</v>
      </c>
      <c r="AE5" s="14">
        <f>_xlfn.STDEV.S(W5:AA5)/2.236068</f>
        <v>7.460837277395298E-4</v>
      </c>
      <c r="AF5" s="14">
        <f>AD5/AB5</f>
        <v>0.18875151515151517</v>
      </c>
      <c r="AG5" s="14">
        <f>((((AE5/AD5)^2+(AC5/AB5)^2))^(1/2))*AF5</f>
        <v>2.2788759501350366E-2</v>
      </c>
      <c r="AH5" s="14">
        <v>6.3150000000000003E-3</v>
      </c>
      <c r="AI5" s="14">
        <v>5.8040000000000001E-3</v>
      </c>
      <c r="AJ5" s="14">
        <v>6.587E-3</v>
      </c>
      <c r="AK5" s="14">
        <v>5.8040000000000001E-3</v>
      </c>
      <c r="AL5" s="14">
        <v>6.587E-3</v>
      </c>
      <c r="AM5" s="26">
        <v>3.3000000000000002E-2</v>
      </c>
      <c r="AN5" s="27">
        <v>5.0000000000000001E-4</v>
      </c>
      <c r="AO5" s="14">
        <f>AVERAGE(AH5:AL5)</f>
        <v>6.2193999999999999E-3</v>
      </c>
      <c r="AP5" s="14">
        <f>_xlfn.STDEV.S(AH5:AL5)/2.236068</f>
        <v>1.7670783619180516E-4</v>
      </c>
      <c r="AQ5" s="14">
        <f>AO5/AM5</f>
        <v>0.18846666666666664</v>
      </c>
      <c r="AR5" s="17">
        <f>((((AP5/AO5)^2+(AN5/AM5)^2))^(1/2))*AQ5</f>
        <v>6.0685993109286154E-3</v>
      </c>
    </row>
    <row r="6" spans="1:44" x14ac:dyDescent="0.25">
      <c r="A6" s="25">
        <v>1.128E-2</v>
      </c>
      <c r="B6" s="14">
        <v>1.298E-2</v>
      </c>
      <c r="C6" s="14">
        <v>1.3220000000000001E-2</v>
      </c>
      <c r="D6" s="14">
        <v>1.404E-2</v>
      </c>
      <c r="E6" s="14">
        <v>1.042E-2</v>
      </c>
      <c r="F6" s="26">
        <v>6.7000000000000004E-2</v>
      </c>
      <c r="G6" s="27">
        <v>5.0000000000000001E-4</v>
      </c>
      <c r="H6" s="14">
        <f t="shared" si="0"/>
        <v>1.2388E-2</v>
      </c>
      <c r="I6" s="14">
        <f t="shared" ref="I6:I11" si="3">(_xlfn.STDEV.S(A6:E6))/2.236068</f>
        <v>6.6605104239251514E-4</v>
      </c>
      <c r="J6" s="14">
        <f t="shared" ref="J6:J11" si="4">H6/F6</f>
        <v>0.18489552238805967</v>
      </c>
      <c r="K6" s="14">
        <f t="shared" ref="K6:K11" si="5">((((I6/H6)^2+(G6/F6)^2))^(1/2))*J6</f>
        <v>1.0036362709476223E-2</v>
      </c>
      <c r="L6" s="14">
        <v>1.435E-2</v>
      </c>
      <c r="M6" s="14">
        <v>1.49E-2</v>
      </c>
      <c r="N6" s="14">
        <v>1.478E-2</v>
      </c>
      <c r="O6" s="14">
        <v>1.354E-2</v>
      </c>
      <c r="P6" s="14">
        <v>1.4999999999999999E-2</v>
      </c>
      <c r="Q6" s="26">
        <v>6.7000000000000004E-2</v>
      </c>
      <c r="R6" s="28">
        <v>5.0000000000000001E-4</v>
      </c>
      <c r="S6" s="14">
        <f t="shared" si="1"/>
        <v>1.4513999999999999E-2</v>
      </c>
      <c r="T6" s="14">
        <f t="shared" ref="T6:T11" si="6">(_xlfn.STDEV.S(L6:P6))/2.236068</f>
        <v>2.6753691064888098E-4</v>
      </c>
      <c r="U6" s="14">
        <f t="shared" si="2"/>
        <v>0.21662686567164177</v>
      </c>
      <c r="V6" s="14">
        <f t="shared" ref="V6:V11" si="7">((((T6/S6)^2+(R6/Q6)^2))^(1/2))*U6</f>
        <v>4.3079239286214028E-3</v>
      </c>
      <c r="W6" s="14">
        <v>9.3959999999999998E-3</v>
      </c>
      <c r="X6" s="14">
        <v>1.5699999999999999E-2</v>
      </c>
      <c r="Y6" s="14">
        <v>1.333E-2</v>
      </c>
      <c r="Z6" s="14">
        <v>1.0580000000000001E-2</v>
      </c>
      <c r="AA6" s="14">
        <v>1.477E-2</v>
      </c>
      <c r="AB6" s="26">
        <v>6.7000000000000004E-2</v>
      </c>
      <c r="AC6" s="28">
        <v>5.0000000000000001E-4</v>
      </c>
      <c r="AD6" s="14">
        <f t="shared" ref="AD6:AD37" si="8">AVERAGE(W6:AA6)</f>
        <v>1.27552E-2</v>
      </c>
      <c r="AE6" s="14">
        <f t="shared" ref="AE6:AE11" si="9">_xlfn.STDEV.S(W6:AA6)/2.236068</f>
        <v>1.2057649069122788E-3</v>
      </c>
      <c r="AF6" s="14">
        <f t="shared" ref="AF6:AF11" si="10">AD6/AB6</f>
        <v>0.19037611940298504</v>
      </c>
      <c r="AG6" s="14">
        <f t="shared" ref="AG6:AG11" si="11">((((AE6/AD6)^2+(AC6/AB6)^2))^(1/2))*AF6</f>
        <v>1.8052482691033708E-2</v>
      </c>
      <c r="AH6" s="14">
        <v>1.184E-2</v>
      </c>
      <c r="AI6" s="14">
        <v>1.2529999999999999E-2</v>
      </c>
      <c r="AJ6" s="14">
        <v>1.357E-2</v>
      </c>
      <c r="AK6" s="14">
        <v>1.2529999999999999E-2</v>
      </c>
      <c r="AL6" s="14">
        <v>1.357E-2</v>
      </c>
      <c r="AM6" s="26">
        <v>6.7000000000000004E-2</v>
      </c>
      <c r="AN6" s="27">
        <v>5.0000000000000001E-4</v>
      </c>
      <c r="AO6" s="14">
        <f t="shared" ref="AO6:AO11" si="12">AVERAGE(AH6:AL6)</f>
        <v>1.2808E-2</v>
      </c>
      <c r="AP6" s="14">
        <f t="shared" ref="AP6:AP11" si="13">_xlfn.STDEV.S(AH6:AL6)/2.236068</f>
        <v>3.3562478712553725E-4</v>
      </c>
      <c r="AQ6" s="14">
        <f t="shared" ref="AQ6:AQ11" si="14">AO6/AM6</f>
        <v>0.19116417910447761</v>
      </c>
      <c r="AR6" s="17">
        <f t="shared" ref="AR6:AR11" si="15">((((AP6/AO6)^2+(AN6/AM6)^2))^(1/2))*AQ6</f>
        <v>5.2085047398805848E-3</v>
      </c>
    </row>
    <row r="7" spans="1:44" x14ac:dyDescent="0.25">
      <c r="A7" s="25">
        <v>1.6590000000000001E-2</v>
      </c>
      <c r="B7" s="14">
        <v>1.9359999999999999E-2</v>
      </c>
      <c r="C7" s="14">
        <v>2.0469999999999999E-2</v>
      </c>
      <c r="D7" s="14">
        <v>0.02</v>
      </c>
      <c r="E7" s="14">
        <v>1.6590000000000001E-2</v>
      </c>
      <c r="F7" s="26">
        <v>0.1</v>
      </c>
      <c r="G7" s="27">
        <v>5.0000000000000001E-4</v>
      </c>
      <c r="H7" s="14">
        <f t="shared" si="0"/>
        <v>1.8602E-2</v>
      </c>
      <c r="I7" s="14">
        <f t="shared" si="3"/>
        <v>8.400797496650209E-4</v>
      </c>
      <c r="J7" s="14">
        <f t="shared" si="4"/>
        <v>0.18601999999999999</v>
      </c>
      <c r="K7" s="14">
        <f t="shared" si="5"/>
        <v>8.4521289974611967E-3</v>
      </c>
      <c r="L7" s="14">
        <v>2.1360000000000001E-2</v>
      </c>
      <c r="M7" s="14">
        <v>2.2069999999999999E-2</v>
      </c>
      <c r="N7" s="14">
        <v>2.1780000000000001E-2</v>
      </c>
      <c r="O7" s="14">
        <v>2.0199999999999999E-2</v>
      </c>
      <c r="P7" s="14">
        <v>2.1999999999999999E-2</v>
      </c>
      <c r="Q7" s="26">
        <v>0.1</v>
      </c>
      <c r="R7" s="28">
        <v>5.0000000000000001E-4</v>
      </c>
      <c r="S7" s="14">
        <f t="shared" si="1"/>
        <v>2.1481999999999994E-2</v>
      </c>
      <c r="T7" s="14">
        <f t="shared" si="6"/>
        <v>3.4360442026258288E-4</v>
      </c>
      <c r="U7" s="14">
        <f t="shared" si="2"/>
        <v>0.21481999999999993</v>
      </c>
      <c r="V7" s="14">
        <f t="shared" si="7"/>
        <v>3.6000125794778226E-3</v>
      </c>
      <c r="W7" s="14">
        <v>1.559E-2</v>
      </c>
      <c r="X7" s="14">
        <v>2.2429999999999999E-2</v>
      </c>
      <c r="Y7" s="14">
        <v>2.1250000000000002E-2</v>
      </c>
      <c r="Z7" s="14">
        <v>1.8069999999999999E-2</v>
      </c>
      <c r="AA7" s="14">
        <v>2.1829999999999999E-2</v>
      </c>
      <c r="AB7" s="26">
        <v>0.1</v>
      </c>
      <c r="AC7" s="28">
        <v>5.0000000000000001E-4</v>
      </c>
      <c r="AD7" s="14">
        <f t="shared" si="8"/>
        <v>1.9834000000000001E-2</v>
      </c>
      <c r="AE7" s="14">
        <f t="shared" si="9"/>
        <v>1.3009903788795854E-3</v>
      </c>
      <c r="AF7" s="14">
        <f t="shared" si="10"/>
        <v>0.19833999999999999</v>
      </c>
      <c r="AG7" s="14">
        <f t="shared" si="11"/>
        <v>1.3047645974800383E-2</v>
      </c>
      <c r="AH7" s="14">
        <v>1.8290000000000001E-2</v>
      </c>
      <c r="AI7" s="14">
        <v>1.9789999999999999E-2</v>
      </c>
      <c r="AJ7" s="14">
        <v>2.0160000000000001E-2</v>
      </c>
      <c r="AK7" s="14">
        <v>1.9789999999999999E-2</v>
      </c>
      <c r="AL7" s="14">
        <v>2.0160000000000001E-2</v>
      </c>
      <c r="AM7" s="26">
        <v>0.1</v>
      </c>
      <c r="AN7" s="27">
        <v>5.0000000000000001E-4</v>
      </c>
      <c r="AO7" s="14">
        <f t="shared" si="12"/>
        <v>1.9637999999999999E-2</v>
      </c>
      <c r="AP7" s="14">
        <f t="shared" si="13"/>
        <v>3.4700720104443412E-4</v>
      </c>
      <c r="AQ7" s="14">
        <f t="shared" si="14"/>
        <v>0.19637999999999997</v>
      </c>
      <c r="AR7" s="17">
        <f t="shared" si="15"/>
        <v>3.6063177019876142E-3</v>
      </c>
    </row>
    <row r="8" spans="1:44" x14ac:dyDescent="0.25">
      <c r="A8" s="25">
        <v>2.298E-2</v>
      </c>
      <c r="B8" s="14">
        <v>2.5739999999999999E-2</v>
      </c>
      <c r="C8" s="14">
        <v>2.75E-2</v>
      </c>
      <c r="D8" s="14">
        <v>2.681E-2</v>
      </c>
      <c r="E8" s="14">
        <v>2.2550000000000001E-2</v>
      </c>
      <c r="F8" s="26">
        <v>0.13300000000000001</v>
      </c>
      <c r="G8" s="27">
        <v>5.0000000000000001E-4</v>
      </c>
      <c r="H8" s="14">
        <f t="shared" si="0"/>
        <v>2.5115999999999999E-2</v>
      </c>
      <c r="I8" s="14">
        <f t="shared" si="3"/>
        <v>1.0022305023223565E-3</v>
      </c>
      <c r="J8" s="14">
        <f t="shared" si="4"/>
        <v>0.18884210526315787</v>
      </c>
      <c r="K8" s="14">
        <f t="shared" si="5"/>
        <v>7.568935515386406E-3</v>
      </c>
      <c r="L8" s="14">
        <v>2.887E-2</v>
      </c>
      <c r="M8" s="14">
        <v>2.9569999999999999E-2</v>
      </c>
      <c r="N8" s="14">
        <v>2.911E-2</v>
      </c>
      <c r="O8" s="14">
        <v>2.7699999999999999E-2</v>
      </c>
      <c r="P8" s="14">
        <v>2.9159999999999998E-2</v>
      </c>
      <c r="Q8" s="26">
        <v>0.13300000000000001</v>
      </c>
      <c r="R8" s="28">
        <v>5.0000000000000001E-4</v>
      </c>
      <c r="S8" s="14">
        <f t="shared" si="1"/>
        <v>2.8882000000000001E-2</v>
      </c>
      <c r="T8" s="14">
        <f t="shared" si="6"/>
        <v>3.1621827585963597E-4</v>
      </c>
      <c r="U8" s="14">
        <f t="shared" si="2"/>
        <v>0.21715789473684211</v>
      </c>
      <c r="V8" s="14">
        <f t="shared" si="7"/>
        <v>2.5138362753419794E-3</v>
      </c>
      <c r="W8" s="14">
        <v>2.2440000000000002E-2</v>
      </c>
      <c r="X8" s="14">
        <v>2.8930000000000001E-2</v>
      </c>
      <c r="Y8" s="14">
        <v>2.8299999999999999E-2</v>
      </c>
      <c r="Z8" s="14">
        <v>2.3800000000000002E-2</v>
      </c>
      <c r="AA8" s="14">
        <v>2.8879999999999999E-2</v>
      </c>
      <c r="AB8" s="26">
        <v>0.13300000000000001</v>
      </c>
      <c r="AC8" s="28">
        <v>5.0000000000000001E-4</v>
      </c>
      <c r="AD8" s="14">
        <f t="shared" si="8"/>
        <v>2.647E-2</v>
      </c>
      <c r="AE8" s="14">
        <f t="shared" si="9"/>
        <v>1.3888556300713441E-3</v>
      </c>
      <c r="AF8" s="14">
        <f t="shared" si="10"/>
        <v>0.19902255639097743</v>
      </c>
      <c r="AG8" s="14">
        <f t="shared" si="11"/>
        <v>1.0469293607325304E-2</v>
      </c>
      <c r="AH8" s="14">
        <v>2.5000000000000001E-2</v>
      </c>
      <c r="AI8" s="14">
        <v>2.6120000000000001E-2</v>
      </c>
      <c r="AJ8" s="14">
        <v>2.6079999999999999E-2</v>
      </c>
      <c r="AK8" s="14">
        <v>2.6120000000000001E-2</v>
      </c>
      <c r="AL8" s="14">
        <v>2.6079999999999999E-2</v>
      </c>
      <c r="AM8" s="26">
        <v>0.13300000000000001</v>
      </c>
      <c r="AN8" s="27">
        <v>5.0000000000000001E-4</v>
      </c>
      <c r="AO8" s="14">
        <f t="shared" si="12"/>
        <v>2.5879999999999997E-2</v>
      </c>
      <c r="AP8" s="14">
        <f t="shared" si="13"/>
        <v>2.2018174089680917E-4</v>
      </c>
      <c r="AQ8" s="14">
        <f t="shared" si="14"/>
        <v>0.1945864661654135</v>
      </c>
      <c r="AR8" s="17">
        <f t="shared" si="15"/>
        <v>1.8099225292159753E-3</v>
      </c>
    </row>
    <row r="9" spans="1:44" x14ac:dyDescent="0.25">
      <c r="A9" s="25">
        <v>2.9790000000000001E-2</v>
      </c>
      <c r="B9" s="14">
        <v>3.2759999999999997E-2</v>
      </c>
      <c r="C9" s="14">
        <v>3.4540000000000001E-2</v>
      </c>
      <c r="D9" s="14">
        <v>3.2550000000000003E-2</v>
      </c>
      <c r="E9" s="14">
        <v>2.9360000000000001E-2</v>
      </c>
      <c r="F9" s="26">
        <v>0.16700000000000001</v>
      </c>
      <c r="G9" s="27">
        <v>5.0000000000000001E-4</v>
      </c>
      <c r="H9" s="14">
        <f t="shared" si="0"/>
        <v>3.1800000000000002E-2</v>
      </c>
      <c r="I9" s="14">
        <f t="shared" si="3"/>
        <v>9.743048706109046E-4</v>
      </c>
      <c r="J9" s="14">
        <f t="shared" si="4"/>
        <v>0.19041916167664671</v>
      </c>
      <c r="K9" s="14">
        <f t="shared" si="5"/>
        <v>5.8619507937343164E-3</v>
      </c>
      <c r="L9" s="14">
        <v>3.5209999999999998E-2</v>
      </c>
      <c r="M9" s="14">
        <v>3.7400000000000003E-2</v>
      </c>
      <c r="N9" s="14">
        <v>3.6110000000000003E-2</v>
      </c>
      <c r="O9" s="14">
        <v>3.4369999999999998E-2</v>
      </c>
      <c r="P9" s="14">
        <v>3.5490000000000001E-2</v>
      </c>
      <c r="Q9" s="26">
        <v>0.16700000000000001</v>
      </c>
      <c r="R9" s="28">
        <v>5.0000000000000001E-4</v>
      </c>
      <c r="S9" s="14">
        <f t="shared" si="1"/>
        <v>3.5715999999999998E-2</v>
      </c>
      <c r="T9" s="14">
        <f t="shared" si="6"/>
        <v>5.0546611642937568E-4</v>
      </c>
      <c r="U9" s="14">
        <f t="shared" si="2"/>
        <v>0.21386826347305388</v>
      </c>
      <c r="V9" s="14">
        <f t="shared" si="7"/>
        <v>3.0937339057049958E-3</v>
      </c>
      <c r="W9" s="14">
        <v>2.9399999999999999E-2</v>
      </c>
      <c r="X9" s="14">
        <v>3.5869999999999999E-2</v>
      </c>
      <c r="Y9" s="14">
        <v>3.5020000000000003E-2</v>
      </c>
      <c r="Z9" s="14">
        <v>3.108E-2</v>
      </c>
      <c r="AA9" s="14">
        <v>3.5389999999999998E-2</v>
      </c>
      <c r="AB9" s="26">
        <v>0.16700000000000001</v>
      </c>
      <c r="AC9" s="28">
        <v>5.0000000000000001E-4</v>
      </c>
      <c r="AD9" s="14">
        <f t="shared" si="8"/>
        <v>3.3352E-2</v>
      </c>
      <c r="AE9" s="14">
        <f t="shared" si="9"/>
        <v>1.3049191414532969E-3</v>
      </c>
      <c r="AF9" s="14">
        <f t="shared" si="10"/>
        <v>0.19971257485029939</v>
      </c>
      <c r="AG9" s="14">
        <f t="shared" si="11"/>
        <v>7.8367318225905942E-3</v>
      </c>
      <c r="AH9" s="14">
        <v>3.065E-2</v>
      </c>
      <c r="AI9" s="14">
        <v>3.2980000000000002E-2</v>
      </c>
      <c r="AJ9" s="14">
        <v>3.3070000000000002E-2</v>
      </c>
      <c r="AK9" s="14">
        <v>3.2980000000000002E-2</v>
      </c>
      <c r="AL9" s="14">
        <v>3.3070000000000002E-2</v>
      </c>
      <c r="AM9" s="26">
        <v>0.16700000000000001</v>
      </c>
      <c r="AN9" s="27">
        <v>5.0000000000000001E-4</v>
      </c>
      <c r="AO9" s="14">
        <f t="shared" si="12"/>
        <v>3.2550000000000003E-2</v>
      </c>
      <c r="AP9" s="14">
        <f t="shared" si="13"/>
        <v>4.7542611986636996E-4</v>
      </c>
      <c r="AQ9" s="14">
        <f t="shared" si="14"/>
        <v>0.19491017964071858</v>
      </c>
      <c r="AR9" s="17">
        <f t="shared" si="15"/>
        <v>2.9060583542073345E-3</v>
      </c>
    </row>
    <row r="10" spans="1:44" x14ac:dyDescent="0.25">
      <c r="A10" s="25">
        <v>3.6810000000000002E-2</v>
      </c>
      <c r="B10" s="14">
        <v>3.9149999999999997E-2</v>
      </c>
      <c r="C10" s="14">
        <v>4.1790000000000001E-2</v>
      </c>
      <c r="D10" s="14">
        <v>4.0849999999999997E-2</v>
      </c>
      <c r="E10" s="14">
        <v>3.5740000000000001E-2</v>
      </c>
      <c r="F10" s="26">
        <v>0.2</v>
      </c>
      <c r="G10" s="27">
        <v>5.0000000000000001E-4</v>
      </c>
      <c r="H10" s="14">
        <f t="shared" si="0"/>
        <v>3.8868E-2</v>
      </c>
      <c r="I10" s="14">
        <f t="shared" si="3"/>
        <v>1.1525120273856364E-3</v>
      </c>
      <c r="J10" s="14">
        <f t="shared" si="4"/>
        <v>0.19433999999999998</v>
      </c>
      <c r="K10" s="14">
        <f t="shared" si="5"/>
        <v>5.7830052355340071E-3</v>
      </c>
      <c r="L10" s="14">
        <v>4.2389999999999997E-2</v>
      </c>
      <c r="M10" s="14">
        <v>4.4729999999999999E-2</v>
      </c>
      <c r="N10" s="14">
        <v>4.3439999999999999E-2</v>
      </c>
      <c r="O10" s="14">
        <v>4.07E-2</v>
      </c>
      <c r="P10" s="14">
        <v>4.3159999999999997E-2</v>
      </c>
      <c r="Q10" s="26">
        <v>0.2</v>
      </c>
      <c r="R10" s="28">
        <v>5.0000000000000001E-4</v>
      </c>
      <c r="S10" s="14">
        <f t="shared" si="1"/>
        <v>4.2884000000000005E-2</v>
      </c>
      <c r="T10" s="14">
        <f t="shared" si="6"/>
        <v>6.6358570745467759E-4</v>
      </c>
      <c r="U10" s="14">
        <f t="shared" si="2"/>
        <v>0.21442000000000003</v>
      </c>
      <c r="V10" s="14">
        <f t="shared" si="7"/>
        <v>3.3609521539220287E-3</v>
      </c>
      <c r="W10" s="14">
        <v>3.5700000000000003E-2</v>
      </c>
      <c r="X10" s="14">
        <v>4.2819999999999997E-2</v>
      </c>
      <c r="Y10" s="14">
        <v>4.1739999999999999E-2</v>
      </c>
      <c r="Z10" s="14">
        <v>3.7470000000000003E-2</v>
      </c>
      <c r="AA10" s="14">
        <v>4.2220000000000001E-2</v>
      </c>
      <c r="AB10" s="26">
        <v>0.2</v>
      </c>
      <c r="AC10" s="28">
        <v>5.0000000000000001E-4</v>
      </c>
      <c r="AD10" s="14">
        <f t="shared" si="8"/>
        <v>3.9990000000000005E-2</v>
      </c>
      <c r="AE10" s="14">
        <f t="shared" si="9"/>
        <v>1.4282646669810935E-3</v>
      </c>
      <c r="AF10" s="14">
        <f t="shared" si="10"/>
        <v>0.19995000000000002</v>
      </c>
      <c r="AG10" s="14">
        <f t="shared" si="11"/>
        <v>7.1587969652233E-3</v>
      </c>
      <c r="AH10" s="14">
        <v>3.6310000000000002E-2</v>
      </c>
      <c r="AI10" s="14">
        <v>4.0230000000000002E-2</v>
      </c>
      <c r="AJ10" s="14">
        <v>3.952E-2</v>
      </c>
      <c r="AK10" s="14">
        <v>4.0230000000000002E-2</v>
      </c>
      <c r="AL10" s="14">
        <v>3.952E-2</v>
      </c>
      <c r="AM10" s="26">
        <v>0.2</v>
      </c>
      <c r="AN10" s="27">
        <v>5.0000000000000001E-4</v>
      </c>
      <c r="AO10" s="14">
        <f t="shared" si="12"/>
        <v>3.9161999999999995E-2</v>
      </c>
      <c r="AP10" s="14">
        <f t="shared" si="13"/>
        <v>7.3046149060845768E-4</v>
      </c>
      <c r="AQ10" s="14">
        <f t="shared" si="14"/>
        <v>0.19580999999999996</v>
      </c>
      <c r="AR10" s="17">
        <f t="shared" si="15"/>
        <v>3.6849673617514235E-3</v>
      </c>
    </row>
    <row r="11" spans="1:44" x14ac:dyDescent="0.25">
      <c r="A11" s="25">
        <v>4.3189999999999999E-2</v>
      </c>
      <c r="B11" s="14">
        <v>4.5960000000000001E-2</v>
      </c>
      <c r="C11" s="14">
        <v>4.8820000000000002E-2</v>
      </c>
      <c r="D11" s="14">
        <v>4.6589999999999999E-2</v>
      </c>
      <c r="E11" s="14">
        <v>4.2759999999999999E-2</v>
      </c>
      <c r="F11" s="26">
        <v>0.23300000000000001</v>
      </c>
      <c r="G11" s="27">
        <v>5.0000000000000001E-4</v>
      </c>
      <c r="H11" s="14">
        <f t="shared" si="0"/>
        <v>4.5463999999999997E-2</v>
      </c>
      <c r="I11" s="14">
        <f t="shared" si="3"/>
        <v>1.1238175895504855E-3</v>
      </c>
      <c r="J11" s="14">
        <f t="shared" si="4"/>
        <v>0.19512446351931328</v>
      </c>
      <c r="K11" s="14">
        <f t="shared" si="5"/>
        <v>4.8413926461623267E-3</v>
      </c>
      <c r="L11" s="14">
        <v>4.9399999999999999E-2</v>
      </c>
      <c r="M11" s="14">
        <v>5.1729999999999998E-2</v>
      </c>
      <c r="N11" s="14">
        <v>5.1610000000000003E-2</v>
      </c>
      <c r="O11" s="14">
        <v>4.8860000000000001E-2</v>
      </c>
      <c r="P11" s="14">
        <v>5.0990000000000001E-2</v>
      </c>
      <c r="Q11" s="26">
        <v>0.23300000000000001</v>
      </c>
      <c r="R11" s="28">
        <v>5.0000000000000001E-4</v>
      </c>
      <c r="S11" s="14">
        <f t="shared" si="1"/>
        <v>5.0517999999999993E-2</v>
      </c>
      <c r="T11" s="14">
        <f t="shared" si="6"/>
        <v>5.8664639526206062E-4</v>
      </c>
      <c r="U11" s="14">
        <f t="shared" si="2"/>
        <v>0.21681545064377677</v>
      </c>
      <c r="V11" s="14">
        <f t="shared" si="7"/>
        <v>2.5604239025892551E-3</v>
      </c>
      <c r="W11" s="14">
        <v>4.2450000000000002E-2</v>
      </c>
      <c r="X11" s="14">
        <v>4.9430000000000002E-2</v>
      </c>
      <c r="Y11" s="14">
        <v>4.8340000000000001E-2</v>
      </c>
      <c r="Z11" s="14">
        <v>4.4409999999999998E-2</v>
      </c>
      <c r="AA11" s="14">
        <v>4.9500000000000002E-2</v>
      </c>
      <c r="AB11" s="26">
        <v>0.23300000000000001</v>
      </c>
      <c r="AC11" s="28">
        <v>5.0000000000000001E-4</v>
      </c>
      <c r="AD11" s="14">
        <f t="shared" si="8"/>
        <v>4.6826E-2</v>
      </c>
      <c r="AE11" s="14">
        <f t="shared" si="9"/>
        <v>1.4354392911346454E-3</v>
      </c>
      <c r="AF11" s="14">
        <f t="shared" si="10"/>
        <v>0.20096995708154505</v>
      </c>
      <c r="AG11" s="14">
        <f t="shared" si="11"/>
        <v>6.1757601504867556E-3</v>
      </c>
      <c r="AH11" s="26">
        <v>4.2630000000000001E-2</v>
      </c>
      <c r="AI11" s="26">
        <v>4.6300000000000001E-2</v>
      </c>
      <c r="AJ11" s="26">
        <v>4.5319999999999999E-2</v>
      </c>
      <c r="AK11" s="26">
        <v>4.6300000000000001E-2</v>
      </c>
      <c r="AL11" s="26">
        <v>4.5319999999999999E-2</v>
      </c>
      <c r="AM11" s="26">
        <v>0.23300000000000001</v>
      </c>
      <c r="AN11" s="27">
        <v>5.0000000000000001E-4</v>
      </c>
      <c r="AO11" s="14">
        <f t="shared" si="12"/>
        <v>4.5174000000000006E-2</v>
      </c>
      <c r="AP11" s="14">
        <f t="shared" si="13"/>
        <v>6.7269308818599153E-4</v>
      </c>
      <c r="AQ11" s="14">
        <f t="shared" si="14"/>
        <v>0.19387982832618028</v>
      </c>
      <c r="AR11" s="17">
        <f t="shared" si="15"/>
        <v>2.9169187381166109E-3</v>
      </c>
    </row>
    <row r="12" spans="1:44" ht="16.5" thickBot="1" x14ac:dyDescent="0.3">
      <c r="A12" s="29"/>
      <c r="B12" s="30"/>
      <c r="C12" s="30"/>
      <c r="D12" s="30"/>
      <c r="E12" s="30"/>
      <c r="F12" s="30"/>
      <c r="G12" s="30"/>
      <c r="H12" s="31"/>
      <c r="I12" s="32" t="s">
        <v>9</v>
      </c>
      <c r="J12" s="33">
        <f>AVERAGE(J5:J11)</f>
        <v>0.19100243006041931</v>
      </c>
      <c r="K12" s="33">
        <f>((K5^2)+(K6^2)+(K7^2)+(K8^2)+(K9^2)+(K10^2)+(K11^2))^(1/2)</f>
        <v>2.1863401119643498E-2</v>
      </c>
      <c r="L12" s="31"/>
      <c r="M12" s="34"/>
      <c r="N12" s="31"/>
      <c r="O12" s="31"/>
      <c r="P12" s="31"/>
      <c r="Q12" s="31"/>
      <c r="R12" s="31"/>
      <c r="S12" s="31"/>
      <c r="T12" s="35" t="s">
        <v>9</v>
      </c>
      <c r="U12" s="36">
        <f>AVERAGE(U5:U11)</f>
        <v>0.2156128989581618</v>
      </c>
      <c r="V12" s="36">
        <f>((V5^2)+(V6^2)+(V7^2)+(V8^2)+(V9^2)+(V10^2)+(V11^2))^(1/2)</f>
        <v>9.4907739915386941E-3</v>
      </c>
      <c r="W12" s="31"/>
      <c r="X12" s="31"/>
      <c r="Y12" s="31"/>
      <c r="Z12" s="31"/>
      <c r="AA12" s="31"/>
      <c r="AB12" s="31"/>
      <c r="AC12" s="31"/>
      <c r="AD12" s="34"/>
      <c r="AE12" s="37" t="s">
        <v>9</v>
      </c>
      <c r="AF12" s="38">
        <f>AVERAGE(AF5:AF11)</f>
        <v>0.19673181755390318</v>
      </c>
      <c r="AG12" s="38">
        <f>((AG5^2)+(AG6^2)+(AG7^2)+(AG8^2)+(AG9^2)+(AG10^2)+(AG11^2))^(1/2)</f>
        <v>3.5719317156482709E-2</v>
      </c>
      <c r="AH12" s="39"/>
      <c r="AI12" s="39"/>
      <c r="AJ12" s="39"/>
      <c r="AK12" s="39"/>
      <c r="AL12" s="39"/>
      <c r="AM12" s="40"/>
      <c r="AN12" s="40"/>
      <c r="AO12" s="34"/>
      <c r="AP12" s="41" t="s">
        <v>9</v>
      </c>
      <c r="AQ12" s="42">
        <f>AVERAGE(AQ5:AQ11)</f>
        <v>0.19359961712906523</v>
      </c>
      <c r="AR12" s="43">
        <f>((AR5^2)+(AR6^2)+(AR7^2)+(AR8^2)+(AR9^2)+(AR10^2)+(AR11^2))^(1/2)</f>
        <v>1.0524748960968233E-2</v>
      </c>
    </row>
    <row r="13" spans="1:44" x14ac:dyDescent="0.25">
      <c r="A13" s="1"/>
      <c r="B13" s="1"/>
      <c r="C13" s="1"/>
      <c r="D13" s="1"/>
      <c r="E13" s="1"/>
      <c r="F13" s="1"/>
      <c r="G13" s="1"/>
      <c r="I13" s="4"/>
      <c r="J13" s="3"/>
      <c r="K13" s="2"/>
      <c r="T13" s="5"/>
      <c r="U13" s="3"/>
      <c r="V13" s="3"/>
      <c r="AD13" s="2"/>
      <c r="AE13" s="5"/>
      <c r="AF13" s="3"/>
      <c r="AG13" s="2"/>
      <c r="AH13" s="5"/>
      <c r="AI13" s="5"/>
      <c r="AJ13" s="5"/>
      <c r="AK13" s="5"/>
      <c r="AL13" s="5"/>
      <c r="AM13" s="3"/>
      <c r="AN13" s="3"/>
      <c r="AP13" s="3"/>
      <c r="AQ13" s="3"/>
    </row>
    <row r="14" spans="1:44" ht="16.5" thickBot="1" x14ac:dyDescent="0.3">
      <c r="A14" s="1"/>
      <c r="B14" s="1"/>
      <c r="C14" s="1"/>
      <c r="D14" s="1"/>
      <c r="AD14" s="2"/>
    </row>
    <row r="15" spans="1:44" x14ac:dyDescent="0.25">
      <c r="A15" s="6" t="s">
        <v>6</v>
      </c>
      <c r="B15" s="44"/>
      <c r="C15" s="7"/>
      <c r="D15" s="7"/>
      <c r="E15" s="7"/>
      <c r="F15" s="7"/>
      <c r="G15" s="7"/>
      <c r="H15" s="7"/>
      <c r="I15" s="7"/>
      <c r="J15" s="7"/>
      <c r="K15" s="7"/>
      <c r="L15" s="7"/>
      <c r="M15" s="8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8"/>
      <c r="AE15" s="7"/>
      <c r="AF15" s="7"/>
      <c r="AG15" s="7"/>
      <c r="AH15" s="7"/>
      <c r="AI15" s="7"/>
      <c r="AJ15" s="7"/>
      <c r="AK15" s="7"/>
      <c r="AL15" s="7"/>
      <c r="AM15" s="8"/>
      <c r="AN15" s="8"/>
      <c r="AO15" s="8"/>
      <c r="AP15" s="8"/>
      <c r="AQ15" s="8"/>
      <c r="AR15" s="10"/>
    </row>
    <row r="16" spans="1:44" x14ac:dyDescent="0.25">
      <c r="A16" s="45" t="s">
        <v>4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46" t="s">
        <v>8</v>
      </c>
      <c r="M16" s="14"/>
      <c r="N16" s="12"/>
      <c r="O16" s="12"/>
      <c r="P16" s="12"/>
      <c r="Q16" s="12"/>
      <c r="R16" s="12"/>
      <c r="S16" s="12"/>
      <c r="T16" s="12"/>
      <c r="U16" s="12"/>
      <c r="V16" s="12"/>
      <c r="W16" s="47" t="s">
        <v>21</v>
      </c>
      <c r="X16" s="12"/>
      <c r="Y16" s="12"/>
      <c r="Z16" s="12"/>
      <c r="AA16" s="12"/>
      <c r="AB16" s="12"/>
      <c r="AC16" s="12"/>
      <c r="AD16" s="14"/>
      <c r="AE16" s="12"/>
      <c r="AF16" s="12"/>
      <c r="AG16" s="12"/>
      <c r="AH16" s="48" t="s">
        <v>23</v>
      </c>
      <c r="AI16" s="12"/>
      <c r="AJ16" s="12"/>
      <c r="AK16" s="12"/>
      <c r="AL16" s="12"/>
      <c r="AM16" s="14"/>
      <c r="AN16" s="14"/>
      <c r="AO16" s="14"/>
      <c r="AP16" s="14"/>
      <c r="AQ16" s="14"/>
      <c r="AR16" s="17"/>
    </row>
    <row r="17" spans="1:44" x14ac:dyDescent="0.25">
      <c r="A17" s="45" t="s">
        <v>7</v>
      </c>
      <c r="B17" s="49" t="s">
        <v>7</v>
      </c>
      <c r="C17" s="49" t="s">
        <v>7</v>
      </c>
      <c r="D17" s="49" t="s">
        <v>7</v>
      </c>
      <c r="E17" s="49" t="s">
        <v>7</v>
      </c>
      <c r="F17" s="49" t="s">
        <v>10</v>
      </c>
      <c r="G17" s="49" t="s">
        <v>11</v>
      </c>
      <c r="H17" s="49" t="s">
        <v>12</v>
      </c>
      <c r="I17" s="49" t="s">
        <v>13</v>
      </c>
      <c r="J17" s="49" t="s">
        <v>3</v>
      </c>
      <c r="K17" s="49" t="s">
        <v>14</v>
      </c>
      <c r="L17" s="46" t="s">
        <v>7</v>
      </c>
      <c r="M17" s="46" t="s">
        <v>7</v>
      </c>
      <c r="N17" s="46" t="s">
        <v>7</v>
      </c>
      <c r="O17" s="46" t="s">
        <v>7</v>
      </c>
      <c r="P17" s="46" t="s">
        <v>7</v>
      </c>
      <c r="Q17" s="46" t="s">
        <v>10</v>
      </c>
      <c r="R17" s="46" t="s">
        <v>11</v>
      </c>
      <c r="S17" s="46" t="s">
        <v>12</v>
      </c>
      <c r="T17" s="46" t="s">
        <v>13</v>
      </c>
      <c r="U17" s="46" t="s">
        <v>3</v>
      </c>
      <c r="V17" s="46" t="s">
        <v>14</v>
      </c>
      <c r="W17" s="47" t="s">
        <v>7</v>
      </c>
      <c r="X17" s="47" t="s">
        <v>7</v>
      </c>
      <c r="Y17" s="47" t="s">
        <v>7</v>
      </c>
      <c r="Z17" s="47" t="s">
        <v>7</v>
      </c>
      <c r="AA17" s="47" t="s">
        <v>7</v>
      </c>
      <c r="AB17" s="47" t="s">
        <v>10</v>
      </c>
      <c r="AC17" s="47" t="s">
        <v>11</v>
      </c>
      <c r="AD17" s="50" t="s">
        <v>12</v>
      </c>
      <c r="AE17" s="47" t="s">
        <v>13</v>
      </c>
      <c r="AF17" s="47" t="s">
        <v>3</v>
      </c>
      <c r="AG17" s="47" t="s">
        <v>14</v>
      </c>
      <c r="AH17" s="48" t="s">
        <v>7</v>
      </c>
      <c r="AI17" s="48" t="s">
        <v>7</v>
      </c>
      <c r="AJ17" s="48" t="s">
        <v>7</v>
      </c>
      <c r="AK17" s="48" t="s">
        <v>7</v>
      </c>
      <c r="AL17" s="48" t="s">
        <v>7</v>
      </c>
      <c r="AM17" s="51" t="s">
        <v>10</v>
      </c>
      <c r="AN17" s="51" t="s">
        <v>11</v>
      </c>
      <c r="AO17" s="51" t="s">
        <v>12</v>
      </c>
      <c r="AP17" s="51" t="s">
        <v>13</v>
      </c>
      <c r="AQ17" s="51" t="s">
        <v>3</v>
      </c>
      <c r="AR17" s="52" t="s">
        <v>14</v>
      </c>
    </row>
    <row r="18" spans="1:44" x14ac:dyDescent="0.25">
      <c r="A18" s="25">
        <v>1.0319999999999999E-2</v>
      </c>
      <c r="B18" s="14">
        <v>9.3810000000000004E-3</v>
      </c>
      <c r="C18" s="14">
        <v>7.051E-3</v>
      </c>
      <c r="D18" s="14">
        <v>1.7770000000000001E-2</v>
      </c>
      <c r="E18" s="14">
        <v>1.376E-2</v>
      </c>
      <c r="F18" s="26">
        <v>3.3000000000000002E-2</v>
      </c>
      <c r="G18" s="28">
        <v>5.0000000000000001E-4</v>
      </c>
      <c r="H18" s="14">
        <f t="shared" ref="H18:H24" si="16">AVERAGE(A18:E18)</f>
        <v>1.1656400000000001E-2</v>
      </c>
      <c r="I18" s="14">
        <f>_xlfn.STDEV.S(A18:E18)/2.236068</f>
        <v>1.8704859768490666E-3</v>
      </c>
      <c r="J18" s="14">
        <f>H18/F18</f>
        <v>0.35322424242424244</v>
      </c>
      <c r="K18" s="14">
        <f>((((I18/H18)^2+(G18/F18)^2))^(1/2))*J18</f>
        <v>5.6933496162276206E-2</v>
      </c>
      <c r="L18" s="14">
        <v>9.0609999999999996E-3</v>
      </c>
      <c r="M18" s="14">
        <v>7.7039999999999999E-3</v>
      </c>
      <c r="N18" s="14">
        <v>8.293E-3</v>
      </c>
      <c r="O18" s="14">
        <v>7.8050000000000003E-3</v>
      </c>
      <c r="P18" s="14">
        <v>7.6990000000000001E-3</v>
      </c>
      <c r="Q18" s="26">
        <v>3.3000000000000002E-2</v>
      </c>
      <c r="R18" s="28">
        <v>5.0000000000000001E-4</v>
      </c>
      <c r="S18" s="14">
        <f>AVERAGE(L18:P18)</f>
        <v>8.1123999999999988E-3</v>
      </c>
      <c r="T18" s="14">
        <f>_xlfn.STDEV.S(L18:P18)/2.236068</f>
        <v>2.6121286076080067E-4</v>
      </c>
      <c r="U18" s="14">
        <f>S18/Q18</f>
        <v>0.24583030303030298</v>
      </c>
      <c r="V18" s="14">
        <f>((((T18/S18)^2+(R18/Q18)^2))^(1/2))*U18</f>
        <v>8.7480966366844399E-3</v>
      </c>
      <c r="W18" s="14">
        <v>7.3419999999999996E-3</v>
      </c>
      <c r="X18" s="14">
        <v>7.0800000000000004E-3</v>
      </c>
      <c r="Y18" s="14">
        <v>6.8329999999999997E-3</v>
      </c>
      <c r="Z18" s="14">
        <v>6.4580000000000002E-3</v>
      </c>
      <c r="AA18" s="14">
        <v>7.8720000000000005E-3</v>
      </c>
      <c r="AB18" s="26">
        <v>3.3000000000000002E-2</v>
      </c>
      <c r="AC18" s="28">
        <v>5.0000000000000001E-4</v>
      </c>
      <c r="AD18" s="14">
        <f t="shared" si="8"/>
        <v>7.1170000000000009E-3</v>
      </c>
      <c r="AE18" s="14">
        <f>_xlfn.STDEV.S(W18:AA18)/2.236068</f>
        <v>2.384277644401957E-4</v>
      </c>
      <c r="AF18" s="14">
        <f>AD18/AB18</f>
        <v>0.21566666666666667</v>
      </c>
      <c r="AG18" s="14">
        <f>((((AE18/AD18)^2+(AC18/AB18)^2))^(1/2))*AF18</f>
        <v>7.9296624742011632E-3</v>
      </c>
      <c r="AH18" s="14">
        <v>7.4070000000000004E-3</v>
      </c>
      <c r="AI18" s="14">
        <v>8.0359999999999997E-3</v>
      </c>
      <c r="AJ18" s="14">
        <v>8.0459999999999993E-3</v>
      </c>
      <c r="AK18" s="14">
        <v>6.2750000000000002E-3</v>
      </c>
      <c r="AL18" s="14">
        <v>7.0010000000000003E-3</v>
      </c>
      <c r="AM18" s="14">
        <v>3.3000000000000002E-2</v>
      </c>
      <c r="AN18" s="27">
        <v>5.0000000000000001E-4</v>
      </c>
      <c r="AO18" s="14">
        <f>AVERAGE(AH18:AL18)</f>
        <v>7.3530000000000002E-3</v>
      </c>
      <c r="AP18" s="14">
        <f>_xlfn.STDEV.S(AH18:AL18)/2.236068</f>
        <v>3.343382983602201E-4</v>
      </c>
      <c r="AQ18" s="14">
        <f>AO18/AM18</f>
        <v>0.2228181818181818</v>
      </c>
      <c r="AR18" s="17">
        <f>((((AP18/AO18)^2+(AN18/AM18)^2))^(1/2))*AQ18</f>
        <v>1.0679145734364341E-2</v>
      </c>
    </row>
    <row r="19" spans="1:44" x14ac:dyDescent="0.25">
      <c r="A19" s="25">
        <v>1.8489999999999999E-2</v>
      </c>
      <c r="B19" s="14">
        <v>1.8759999999999999E-2</v>
      </c>
      <c r="C19" s="14">
        <v>1.346E-2</v>
      </c>
      <c r="D19" s="14">
        <v>2.4410000000000001E-2</v>
      </c>
      <c r="E19" s="14">
        <v>2.2800000000000001E-2</v>
      </c>
      <c r="F19" s="26">
        <v>6.7000000000000004E-2</v>
      </c>
      <c r="G19" s="28">
        <v>5.0000000000000001E-4</v>
      </c>
      <c r="H19" s="14">
        <f t="shared" si="16"/>
        <v>1.9583999999999997E-2</v>
      </c>
      <c r="I19" s="14">
        <f t="shared" ref="I19:I24" si="17">_xlfn.STDEV.S(A19:E19)/2.236068</f>
        <v>1.9106558890947076E-3</v>
      </c>
      <c r="J19" s="14">
        <f t="shared" ref="J19:J24" si="18">H19/F19</f>
        <v>0.29229850746268649</v>
      </c>
      <c r="K19" s="14">
        <f t="shared" ref="K19:K24" si="19">((((I19/H19)^2+(G19/F19)^2))^(1/2))*J19</f>
        <v>2.8600557265485327E-2</v>
      </c>
      <c r="L19" s="14">
        <v>1.7600000000000001E-2</v>
      </c>
      <c r="M19" s="14">
        <v>1.555E-2</v>
      </c>
      <c r="N19" s="14">
        <v>1.6760000000000001E-2</v>
      </c>
      <c r="O19" s="14">
        <v>1.4449999999999999E-2</v>
      </c>
      <c r="P19" s="14">
        <v>1.536E-2</v>
      </c>
      <c r="Q19" s="26">
        <v>6.7000000000000004E-2</v>
      </c>
      <c r="R19" s="28">
        <v>5.0000000000000001E-4</v>
      </c>
      <c r="S19" s="14">
        <f t="shared" ref="S19:S37" si="20">AVERAGE(L19:P19)</f>
        <v>1.5944E-2</v>
      </c>
      <c r="T19" s="14">
        <f t="shared" ref="T19:T24" si="21">_xlfn.STDEV.S(L19:P19)/2.236068</f>
        <v>5.5391876103377162E-4</v>
      </c>
      <c r="U19" s="14">
        <f t="shared" ref="U19:U37" si="22">S19/Q19</f>
        <v>0.23797014925373133</v>
      </c>
      <c r="V19" s="14">
        <f t="shared" ref="V19:V24" si="23">((((T19/S19)^2+(R19/Q19)^2))^(1/2))*U19</f>
        <v>8.4560299415432864E-3</v>
      </c>
      <c r="W19" s="14">
        <v>1.3809999999999999E-2</v>
      </c>
      <c r="X19" s="14">
        <v>1.1610000000000001E-2</v>
      </c>
      <c r="Y19" s="14">
        <v>1.4E-2</v>
      </c>
      <c r="Z19" s="14">
        <v>1.2959999999999999E-2</v>
      </c>
      <c r="AA19" s="14">
        <v>1.4590000000000001E-2</v>
      </c>
      <c r="AB19" s="26">
        <v>6.7000000000000004E-2</v>
      </c>
      <c r="AC19" s="28">
        <v>5.0000000000000001E-4</v>
      </c>
      <c r="AD19" s="14">
        <f t="shared" si="8"/>
        <v>1.3394E-2</v>
      </c>
      <c r="AE19" s="14">
        <f t="shared" ref="AE19:AE24" si="24">_xlfn.STDEV.S(W19:AA19)/2.236068</f>
        <v>5.1680363255780988E-4</v>
      </c>
      <c r="AF19" s="14">
        <f t="shared" ref="AF19:AF37" si="25">AD19/AB19</f>
        <v>0.19991044776119402</v>
      </c>
      <c r="AG19" s="14">
        <f t="shared" ref="AG19:AG24" si="26">((((AE19/AD19)^2+(AC19/AB19)^2))^(1/2))*AF19</f>
        <v>7.856434030191024E-3</v>
      </c>
      <c r="AH19" s="14">
        <v>1.521E-2</v>
      </c>
      <c r="AI19" s="14">
        <v>1.6469999999999999E-2</v>
      </c>
      <c r="AJ19" s="14">
        <v>1.5169999999999999E-2</v>
      </c>
      <c r="AK19" s="14">
        <v>1.242E-2</v>
      </c>
      <c r="AL19" s="14">
        <v>1.374E-2</v>
      </c>
      <c r="AM19" s="14">
        <v>6.7000000000000004E-2</v>
      </c>
      <c r="AN19" s="27">
        <v>5.0000000000000001E-4</v>
      </c>
      <c r="AO19" s="14">
        <f t="shared" ref="AO19:AO24" si="27">AVERAGE(AH19:AL19)</f>
        <v>1.4602E-2</v>
      </c>
      <c r="AP19" s="14">
        <f t="shared" ref="AP19:AP24" si="28">_xlfn.STDEV.S(AH19:AL19)/2.236068</f>
        <v>6.9591234380033805E-4</v>
      </c>
      <c r="AQ19" s="14">
        <f t="shared" ref="AQ19:AQ37" si="29">AO19/AM19</f>
        <v>0.21794029850746269</v>
      </c>
      <c r="AR19" s="17">
        <f t="shared" ref="AR19:AR24" si="30">((((AP19/AO19)^2+(AN19/AM19)^2))^(1/2))*AQ19</f>
        <v>1.0513317607262422E-2</v>
      </c>
    </row>
    <row r="20" spans="1:44" x14ac:dyDescent="0.25">
      <c r="A20" s="25">
        <v>2.5159999999999998E-2</v>
      </c>
      <c r="B20" s="14">
        <v>2.58E-2</v>
      </c>
      <c r="C20" s="14">
        <v>2.1149999999999999E-2</v>
      </c>
      <c r="D20" s="14">
        <v>2.998E-2</v>
      </c>
      <c r="E20" s="14">
        <v>3.3550000000000003E-2</v>
      </c>
      <c r="F20" s="26">
        <v>0.1</v>
      </c>
      <c r="G20" s="28">
        <v>5.0000000000000001E-4</v>
      </c>
      <c r="H20" s="14">
        <f t="shared" si="16"/>
        <v>2.7127999999999996E-2</v>
      </c>
      <c r="I20" s="14">
        <f t="shared" si="17"/>
        <v>2.1301300215443779E-3</v>
      </c>
      <c r="J20" s="14">
        <f t="shared" si="18"/>
        <v>0.27127999999999997</v>
      </c>
      <c r="K20" s="14">
        <f t="shared" si="19"/>
        <v>2.134444217655887E-2</v>
      </c>
      <c r="L20" s="14">
        <v>2.5139999999999999E-2</v>
      </c>
      <c r="M20" s="14">
        <v>2.2890000000000001E-2</v>
      </c>
      <c r="N20" s="14">
        <v>2.4559999999999998E-2</v>
      </c>
      <c r="O20" s="14">
        <v>2.2249999999999999E-2</v>
      </c>
      <c r="P20" s="14">
        <v>2.2689999999999998E-2</v>
      </c>
      <c r="Q20" s="26">
        <v>0.1</v>
      </c>
      <c r="R20" s="28">
        <v>5.0000000000000001E-4</v>
      </c>
      <c r="S20" s="14">
        <f t="shared" si="20"/>
        <v>2.3506000000000003E-2</v>
      </c>
      <c r="T20" s="14">
        <f t="shared" si="21"/>
        <v>5.6584979769928423E-4</v>
      </c>
      <c r="U20" s="14">
        <f t="shared" si="22"/>
        <v>0.23506000000000002</v>
      </c>
      <c r="V20" s="14">
        <f t="shared" si="23"/>
        <v>5.7792672066302739E-3</v>
      </c>
      <c r="W20" s="14">
        <v>2.0049999999999998E-2</v>
      </c>
      <c r="X20" s="14">
        <v>1.925E-2</v>
      </c>
      <c r="Y20" s="14">
        <v>2.1600000000000001E-2</v>
      </c>
      <c r="Z20" s="14">
        <v>1.891E-2</v>
      </c>
      <c r="AA20" s="14">
        <v>2.0979999999999999E-2</v>
      </c>
      <c r="AB20" s="26">
        <v>0.1</v>
      </c>
      <c r="AC20" s="28">
        <v>5.0000000000000001E-4</v>
      </c>
      <c r="AD20" s="14">
        <f t="shared" si="8"/>
        <v>2.0158000000000002E-2</v>
      </c>
      <c r="AE20" s="14">
        <f t="shared" si="24"/>
        <v>5.0737953724918044E-4</v>
      </c>
      <c r="AF20" s="14">
        <f t="shared" si="25"/>
        <v>0.20158000000000001</v>
      </c>
      <c r="AG20" s="14">
        <f t="shared" si="26"/>
        <v>5.1729355197913732E-3</v>
      </c>
      <c r="AH20" s="14">
        <v>2.2749999999999999E-2</v>
      </c>
      <c r="AI20" s="14">
        <v>2.4500000000000001E-2</v>
      </c>
      <c r="AJ20" s="14">
        <v>2.2159999999999999E-2</v>
      </c>
      <c r="AK20" s="14">
        <v>1.949E-2</v>
      </c>
      <c r="AL20" s="14">
        <v>2.1000000000000001E-2</v>
      </c>
      <c r="AM20" s="14">
        <v>0.1</v>
      </c>
      <c r="AN20" s="27">
        <v>5.0000000000000001E-4</v>
      </c>
      <c r="AO20" s="14">
        <f t="shared" si="27"/>
        <v>2.1980000000000003E-2</v>
      </c>
      <c r="AP20" s="14">
        <f t="shared" si="28"/>
        <v>8.4071992112450292E-4</v>
      </c>
      <c r="AQ20" s="14">
        <f t="shared" si="29"/>
        <v>0.21980000000000002</v>
      </c>
      <c r="AR20" s="17">
        <f t="shared" si="30"/>
        <v>8.4787262945302724E-3</v>
      </c>
    </row>
    <row r="21" spans="1:44" x14ac:dyDescent="0.25">
      <c r="A21" s="25">
        <v>3.2039999999999999E-2</v>
      </c>
      <c r="B21" s="14">
        <v>3.3689999999999998E-2</v>
      </c>
      <c r="C21" s="14">
        <v>2.8850000000000001E-2</v>
      </c>
      <c r="D21" s="14">
        <v>3.7039999999999997E-2</v>
      </c>
      <c r="E21" s="14">
        <v>4.1509999999999998E-2</v>
      </c>
      <c r="F21" s="26">
        <v>0.13300000000000001</v>
      </c>
      <c r="G21" s="28">
        <v>5.0000000000000001E-4</v>
      </c>
      <c r="H21" s="14">
        <f t="shared" si="16"/>
        <v>3.4625999999999997E-2</v>
      </c>
      <c r="I21" s="14">
        <f t="shared" si="17"/>
        <v>2.1695911839030944E-3</v>
      </c>
      <c r="J21" s="14">
        <f t="shared" si="18"/>
        <v>0.2603458646616541</v>
      </c>
      <c r="K21" s="14">
        <f t="shared" si="19"/>
        <v>1.6342051034296607E-2</v>
      </c>
      <c r="L21" s="14">
        <v>3.3009999999999998E-2</v>
      </c>
      <c r="M21" s="14">
        <v>3.024E-2</v>
      </c>
      <c r="N21" s="14">
        <v>3.27E-2</v>
      </c>
      <c r="O21" s="14">
        <v>2.9559999999999999E-2</v>
      </c>
      <c r="P21" s="14">
        <v>3.0190000000000002E-2</v>
      </c>
      <c r="Q21" s="26">
        <v>0.13300000000000001</v>
      </c>
      <c r="R21" s="28">
        <v>5.0000000000000001E-4</v>
      </c>
      <c r="S21" s="14">
        <f t="shared" si="20"/>
        <v>3.1140000000000001E-2</v>
      </c>
      <c r="T21" s="14">
        <f t="shared" si="21"/>
        <v>7.1201825102825138E-4</v>
      </c>
      <c r="U21" s="14">
        <f t="shared" si="22"/>
        <v>0.23413533834586467</v>
      </c>
      <c r="V21" s="14">
        <f t="shared" si="23"/>
        <v>5.4253985945991396E-3</v>
      </c>
      <c r="W21" s="14">
        <v>2.7179999999999999E-2</v>
      </c>
      <c r="X21" s="14">
        <v>2.6769999999999999E-2</v>
      </c>
      <c r="Y21" s="14">
        <v>2.8649999999999998E-2</v>
      </c>
      <c r="Z21" s="14">
        <v>2.4969999999999999E-2</v>
      </c>
      <c r="AA21" s="14">
        <v>2.7910000000000001E-2</v>
      </c>
      <c r="AB21" s="26">
        <v>0.13300000000000001</v>
      </c>
      <c r="AC21" s="28">
        <v>5.0000000000000001E-4</v>
      </c>
      <c r="AD21" s="14">
        <f t="shared" si="8"/>
        <v>2.7095999999999999E-2</v>
      </c>
      <c r="AE21" s="14">
        <f t="shared" si="24"/>
        <v>6.2091544693393267E-4</v>
      </c>
      <c r="AF21" s="14">
        <f t="shared" si="25"/>
        <v>0.20372932330827065</v>
      </c>
      <c r="AG21" s="14">
        <f t="shared" si="26"/>
        <v>4.730945139122103E-3</v>
      </c>
      <c r="AH21" s="14">
        <v>3.0159999999999999E-2</v>
      </c>
      <c r="AI21" s="14">
        <v>3.175E-2</v>
      </c>
      <c r="AJ21" s="14">
        <v>2.8889999999999999E-2</v>
      </c>
      <c r="AK21" s="14">
        <v>2.6970000000000001E-2</v>
      </c>
      <c r="AL21" s="14">
        <v>2.9190000000000001E-2</v>
      </c>
      <c r="AM21" s="14">
        <v>0.13300000000000001</v>
      </c>
      <c r="AN21" s="27">
        <v>5.0000000000000001E-4</v>
      </c>
      <c r="AO21" s="14">
        <f t="shared" si="27"/>
        <v>2.9391999999999995E-2</v>
      </c>
      <c r="AP21" s="14">
        <f t="shared" si="28"/>
        <v>7.8450238215974381E-4</v>
      </c>
      <c r="AQ21" s="14">
        <f t="shared" si="29"/>
        <v>0.22099248120300746</v>
      </c>
      <c r="AR21" s="17">
        <f t="shared" si="30"/>
        <v>5.9567353344725038E-3</v>
      </c>
    </row>
    <row r="22" spans="1:44" x14ac:dyDescent="0.25">
      <c r="A22" s="25">
        <v>3.9780000000000003E-2</v>
      </c>
      <c r="B22" s="14">
        <v>4.1360000000000001E-2</v>
      </c>
      <c r="C22" s="14">
        <v>3.6970000000000003E-2</v>
      </c>
      <c r="D22" s="14">
        <v>4.4749999999999998E-2</v>
      </c>
      <c r="E22" s="14">
        <v>4.8599999999999997E-2</v>
      </c>
      <c r="F22" s="26">
        <v>0.16700000000000001</v>
      </c>
      <c r="G22" s="28">
        <v>5.0000000000000001E-4</v>
      </c>
      <c r="H22" s="14">
        <f t="shared" si="16"/>
        <v>4.2292000000000003E-2</v>
      </c>
      <c r="I22" s="14">
        <f t="shared" si="17"/>
        <v>2.0166194281909977E-3</v>
      </c>
      <c r="J22" s="14">
        <f t="shared" si="18"/>
        <v>0.25324550898203591</v>
      </c>
      <c r="K22" s="14">
        <f t="shared" si="19"/>
        <v>1.2099346195307949E-2</v>
      </c>
      <c r="L22" s="14">
        <v>4.0710000000000003E-2</v>
      </c>
      <c r="M22" s="14">
        <v>3.8080000000000003E-2</v>
      </c>
      <c r="N22" s="14">
        <v>4.0169999999999997E-2</v>
      </c>
      <c r="O22" s="14">
        <v>3.737E-2</v>
      </c>
      <c r="P22" s="14">
        <v>3.7690000000000001E-2</v>
      </c>
      <c r="Q22" s="26">
        <v>0.16700000000000001</v>
      </c>
      <c r="R22" s="28">
        <v>5.0000000000000001E-4</v>
      </c>
      <c r="S22" s="14">
        <f t="shared" si="20"/>
        <v>3.8803999999999998E-2</v>
      </c>
      <c r="T22" s="14">
        <f t="shared" si="21"/>
        <v>6.8265363884002057E-4</v>
      </c>
      <c r="U22" s="14">
        <f t="shared" si="22"/>
        <v>0.23235928143712573</v>
      </c>
      <c r="V22" s="14">
        <f t="shared" si="23"/>
        <v>4.1465226165507711E-3</v>
      </c>
      <c r="W22" s="14">
        <v>3.4520000000000002E-2</v>
      </c>
      <c r="X22" s="14">
        <v>3.4290000000000001E-2</v>
      </c>
      <c r="Y22" s="14">
        <v>3.6260000000000001E-2</v>
      </c>
      <c r="Z22" s="14">
        <v>3.1699999999999999E-2</v>
      </c>
      <c r="AA22" s="14">
        <v>3.5400000000000001E-2</v>
      </c>
      <c r="AB22" s="26">
        <v>0.16700000000000001</v>
      </c>
      <c r="AC22" s="28">
        <v>5.0000000000000001E-4</v>
      </c>
      <c r="AD22" s="14">
        <f t="shared" si="8"/>
        <v>3.4433999999999999E-2</v>
      </c>
      <c r="AE22" s="14">
        <f t="shared" si="24"/>
        <v>7.6714795714792464E-4</v>
      </c>
      <c r="AF22" s="14">
        <f t="shared" si="25"/>
        <v>0.20619161676646705</v>
      </c>
      <c r="AG22" s="14">
        <f t="shared" si="26"/>
        <v>4.6349964098586806E-3</v>
      </c>
      <c r="AH22" s="14">
        <v>3.73E-2</v>
      </c>
      <c r="AI22" s="14">
        <v>3.9260000000000003E-2</v>
      </c>
      <c r="AJ22" s="14">
        <v>3.5619999999999999E-2</v>
      </c>
      <c r="AK22" s="14">
        <v>3.4180000000000002E-2</v>
      </c>
      <c r="AL22" s="14">
        <v>3.7379999999999997E-2</v>
      </c>
      <c r="AM22" s="14">
        <v>0.16700000000000001</v>
      </c>
      <c r="AN22" s="27">
        <v>5.0000000000000001E-4</v>
      </c>
      <c r="AO22" s="14">
        <f t="shared" si="27"/>
        <v>3.6747999999999996E-2</v>
      </c>
      <c r="AP22" s="14">
        <f t="shared" si="28"/>
        <v>8.6259143574803792E-4</v>
      </c>
      <c r="AQ22" s="14">
        <f t="shared" si="29"/>
        <v>0.22004790419161674</v>
      </c>
      <c r="AR22" s="17">
        <f t="shared" si="30"/>
        <v>5.2070654504853446E-3</v>
      </c>
    </row>
    <row r="23" spans="1:44" x14ac:dyDescent="0.25">
      <c r="A23" s="25">
        <v>4.8169999999999998E-2</v>
      </c>
      <c r="B23" s="14">
        <v>4.861E-2</v>
      </c>
      <c r="C23" s="14">
        <v>4.4229999999999998E-2</v>
      </c>
      <c r="D23" s="14">
        <v>5.1819999999999998E-2</v>
      </c>
      <c r="E23" s="14">
        <v>5.5480000000000002E-2</v>
      </c>
      <c r="F23" s="26">
        <v>0.2</v>
      </c>
      <c r="G23" s="28">
        <v>5.0000000000000001E-4</v>
      </c>
      <c r="H23" s="14">
        <f t="shared" si="16"/>
        <v>4.9661999999999998E-2</v>
      </c>
      <c r="I23" s="14">
        <f t="shared" si="17"/>
        <v>1.8887228299063171E-3</v>
      </c>
      <c r="J23" s="14">
        <f t="shared" si="18"/>
        <v>0.24830999999999998</v>
      </c>
      <c r="K23" s="14">
        <f t="shared" si="19"/>
        <v>9.4639954462086544E-3</v>
      </c>
      <c r="L23" s="14">
        <v>4.9090000000000002E-2</v>
      </c>
      <c r="M23" s="14">
        <v>4.6089999999999999E-2</v>
      </c>
      <c r="N23" s="14">
        <v>4.7800000000000002E-2</v>
      </c>
      <c r="O23" s="14">
        <v>4.5499999999999999E-2</v>
      </c>
      <c r="P23" s="14">
        <v>4.5850000000000002E-2</v>
      </c>
      <c r="Q23" s="26">
        <v>0.2</v>
      </c>
      <c r="R23" s="28">
        <v>5.0000000000000001E-4</v>
      </c>
      <c r="S23" s="14">
        <f t="shared" si="20"/>
        <v>4.6865999999999998E-2</v>
      </c>
      <c r="T23" s="14">
        <f t="shared" si="21"/>
        <v>6.826023664058973E-4</v>
      </c>
      <c r="U23" s="14">
        <f t="shared" si="22"/>
        <v>0.23432999999999998</v>
      </c>
      <c r="V23" s="14">
        <f t="shared" si="23"/>
        <v>3.4629237208171752E-3</v>
      </c>
      <c r="W23" s="14">
        <v>4.1860000000000001E-2</v>
      </c>
      <c r="X23" s="14">
        <v>4.2029999999999998E-2</v>
      </c>
      <c r="Y23" s="14">
        <v>4.3970000000000002E-2</v>
      </c>
      <c r="Z23" s="14">
        <v>3.8420000000000003E-2</v>
      </c>
      <c r="AA23" s="14">
        <v>4.3110000000000002E-2</v>
      </c>
      <c r="AB23" s="26">
        <v>0.2</v>
      </c>
      <c r="AC23" s="28">
        <v>5.0000000000000001E-4</v>
      </c>
      <c r="AD23" s="14">
        <f t="shared" si="8"/>
        <v>4.1878000000000005E-2</v>
      </c>
      <c r="AE23" s="14">
        <f t="shared" si="24"/>
        <v>9.4539620372253302E-4</v>
      </c>
      <c r="AF23" s="14">
        <f t="shared" si="25"/>
        <v>0.20939000000000002</v>
      </c>
      <c r="AG23" s="14">
        <f t="shared" si="26"/>
        <v>4.7558780078918571E-3</v>
      </c>
      <c r="AH23" s="14">
        <v>4.444E-2</v>
      </c>
      <c r="AI23" s="14">
        <v>4.5839999999999999E-2</v>
      </c>
      <c r="AJ23" s="14">
        <v>4.2869999999999998E-2</v>
      </c>
      <c r="AK23" s="14">
        <v>4.165E-2</v>
      </c>
      <c r="AL23" s="14">
        <v>4.5179999999999998E-2</v>
      </c>
      <c r="AM23" s="14">
        <v>0.2</v>
      </c>
      <c r="AN23" s="27">
        <v>5.0000000000000001E-4</v>
      </c>
      <c r="AO23" s="14">
        <f t="shared" si="27"/>
        <v>4.3995999999999993E-2</v>
      </c>
      <c r="AP23" s="14">
        <f t="shared" si="28"/>
        <v>7.6716750984099269E-4</v>
      </c>
      <c r="AQ23" s="14">
        <f t="shared" si="29"/>
        <v>0.21997999999999995</v>
      </c>
      <c r="AR23" s="17">
        <f t="shared" si="30"/>
        <v>3.8750606068022647E-3</v>
      </c>
    </row>
    <row r="24" spans="1:44" x14ac:dyDescent="0.25">
      <c r="A24" s="25">
        <v>5.5050000000000002E-2</v>
      </c>
      <c r="B24" s="14">
        <v>5.5649999999999998E-2</v>
      </c>
      <c r="C24" s="14">
        <v>5.0849999999999999E-2</v>
      </c>
      <c r="D24" s="14">
        <v>5.824E-2</v>
      </c>
      <c r="E24" s="14">
        <v>6.1510000000000002E-2</v>
      </c>
      <c r="F24" s="26">
        <v>0.23300000000000001</v>
      </c>
      <c r="G24" s="28">
        <v>5.0000000000000001E-4</v>
      </c>
      <c r="H24" s="14">
        <f t="shared" si="16"/>
        <v>5.6259999999999998E-2</v>
      </c>
      <c r="I24" s="14">
        <f t="shared" si="17"/>
        <v>1.768999699554033E-3</v>
      </c>
      <c r="J24" s="14">
        <f t="shared" si="18"/>
        <v>0.24145922746781112</v>
      </c>
      <c r="K24" s="14">
        <f t="shared" si="19"/>
        <v>7.6099341378534852E-3</v>
      </c>
      <c r="L24" s="14">
        <v>5.7459999999999997E-2</v>
      </c>
      <c r="M24" s="14">
        <v>5.4269999999999999E-2</v>
      </c>
      <c r="N24" s="14">
        <v>5.5440000000000003E-2</v>
      </c>
      <c r="O24" s="14">
        <v>5.314E-2</v>
      </c>
      <c r="P24" s="14">
        <v>5.4019999999999999E-2</v>
      </c>
      <c r="Q24" s="26">
        <v>0.23300000000000001</v>
      </c>
      <c r="R24" s="28">
        <v>5.0000000000000001E-4</v>
      </c>
      <c r="S24" s="14">
        <f t="shared" si="20"/>
        <v>5.4865999999999991E-2</v>
      </c>
      <c r="T24" s="14">
        <f t="shared" si="21"/>
        <v>7.4526236240827571E-4</v>
      </c>
      <c r="U24" s="14">
        <f t="shared" si="22"/>
        <v>0.23547639484978536</v>
      </c>
      <c r="V24" s="14">
        <f t="shared" si="23"/>
        <v>3.2382202405793182E-3</v>
      </c>
      <c r="W24" s="14">
        <v>4.931E-2</v>
      </c>
      <c r="X24" s="14">
        <v>4.9230000000000003E-2</v>
      </c>
      <c r="Y24" s="14">
        <v>5.1139999999999998E-2</v>
      </c>
      <c r="Z24" s="14">
        <v>4.5580000000000002E-2</v>
      </c>
      <c r="AA24" s="14">
        <v>5.0599999999999999E-2</v>
      </c>
      <c r="AB24" s="26">
        <v>0.23300000000000001</v>
      </c>
      <c r="AC24" s="28">
        <v>5.0000000000000001E-4</v>
      </c>
      <c r="AD24" s="14">
        <f t="shared" si="8"/>
        <v>4.9172000000000007E-2</v>
      </c>
      <c r="AE24" s="14">
        <f t="shared" si="24"/>
        <v>9.7049161822520429E-4</v>
      </c>
      <c r="AF24" s="14">
        <f t="shared" si="25"/>
        <v>0.21103862660944209</v>
      </c>
      <c r="AG24" s="14">
        <f t="shared" si="26"/>
        <v>4.1897476384303526E-3</v>
      </c>
      <c r="AH24" s="14">
        <v>5.1319999999999998E-2</v>
      </c>
      <c r="AI24" s="14">
        <v>5.3350000000000002E-2</v>
      </c>
      <c r="AJ24" s="14">
        <v>5.0130000000000001E-2</v>
      </c>
      <c r="AK24" s="14">
        <v>4.8860000000000001E-2</v>
      </c>
      <c r="AL24" s="14">
        <v>5.2310000000000002E-2</v>
      </c>
      <c r="AM24" s="14">
        <v>0.23300000000000001</v>
      </c>
      <c r="AN24" s="27">
        <v>5.0000000000000001E-4</v>
      </c>
      <c r="AO24" s="14">
        <f t="shared" si="27"/>
        <v>5.1194000000000003E-2</v>
      </c>
      <c r="AP24" s="14">
        <f t="shared" si="28"/>
        <v>7.9023160366613234E-4</v>
      </c>
      <c r="AQ24" s="14">
        <f t="shared" si="29"/>
        <v>0.2197167381974249</v>
      </c>
      <c r="AR24" s="17">
        <f t="shared" si="30"/>
        <v>3.4241688455256178E-3</v>
      </c>
    </row>
    <row r="25" spans="1:44" ht="16.5" thickBot="1" x14ac:dyDescent="0.3">
      <c r="A25" s="29"/>
      <c r="B25" s="30"/>
      <c r="C25" s="31"/>
      <c r="D25" s="30"/>
      <c r="E25" s="30"/>
      <c r="F25" s="30"/>
      <c r="G25" s="30"/>
      <c r="H25" s="30"/>
      <c r="I25" s="53" t="s">
        <v>9</v>
      </c>
      <c r="J25" s="54">
        <f>AVERAGE(J18:J24)</f>
        <v>0.27430905014263285</v>
      </c>
      <c r="K25" s="54">
        <f>((K18^2)+(K19^2)+(K20^2)+(K21^2)+(K22^2)+(K23^2)+(K24^2))^(1/2)</f>
        <v>7.1245597693713567E-2</v>
      </c>
      <c r="L25" s="31"/>
      <c r="M25" s="34"/>
      <c r="N25" s="31"/>
      <c r="O25" s="31"/>
      <c r="P25" s="31"/>
      <c r="Q25" s="31"/>
      <c r="R25" s="55"/>
      <c r="S25" s="34"/>
      <c r="T25" s="56" t="s">
        <v>9</v>
      </c>
      <c r="U25" s="57">
        <f>AVERAGE(U18:U24)</f>
        <v>0.23645163813097286</v>
      </c>
      <c r="V25" s="57">
        <f>((V18^2)+(V19^2)+(V20^2)+(V21^2)+(V22^2)+(V23^2)+(V24^2))^(1/2)</f>
        <v>1.5828457831551988E-2</v>
      </c>
      <c r="W25" s="31"/>
      <c r="X25" s="31"/>
      <c r="Y25" s="31"/>
      <c r="Z25" s="31"/>
      <c r="AA25" s="31"/>
      <c r="AB25" s="31"/>
      <c r="AC25" s="31"/>
      <c r="AD25" s="34"/>
      <c r="AE25" s="58" t="s">
        <v>9</v>
      </c>
      <c r="AF25" s="59">
        <f>AVERAGE(AF18:AF24)</f>
        <v>0.2067866687302915</v>
      </c>
      <c r="AG25" s="59">
        <f>((AG18^2)+(AG19^2)+(AG20^2)+(AG21^2)+(AG22^2)+(AG23^2)+(AG24^2))^(1/2)</f>
        <v>1.5342742878829882E-2</v>
      </c>
      <c r="AH25" s="31"/>
      <c r="AI25" s="31"/>
      <c r="AJ25" s="31"/>
      <c r="AK25" s="31"/>
      <c r="AL25" s="31"/>
      <c r="AM25" s="34"/>
      <c r="AN25" s="60"/>
      <c r="AO25" s="34"/>
      <c r="AP25" s="61" t="s">
        <v>9</v>
      </c>
      <c r="AQ25" s="62">
        <f>AVERAGE(AQ18:AQ24)</f>
        <v>0.22018508627395622</v>
      </c>
      <c r="AR25" s="63">
        <f>((AR18^2)+(AR19^2)+(AR20^2)+(AR21^2)+(AR22^2)+(AR23^2)+(AR24^2))^(1/2)</f>
        <v>1.9641793547030668E-2</v>
      </c>
    </row>
    <row r="26" spans="1:44" s="5" customFormat="1" x14ac:dyDescent="0.25">
      <c r="A26" s="65"/>
      <c r="B26" s="65"/>
      <c r="C26" s="66"/>
      <c r="D26" s="65"/>
      <c r="E26" s="65"/>
      <c r="F26" s="65"/>
      <c r="G26" s="65"/>
      <c r="H26" s="65"/>
      <c r="I26" s="67"/>
      <c r="J26" s="26"/>
      <c r="K26" s="26"/>
      <c r="L26" s="66"/>
      <c r="M26" s="26"/>
      <c r="N26" s="66"/>
      <c r="O26" s="66"/>
      <c r="P26" s="66"/>
      <c r="Q26" s="66"/>
      <c r="R26" s="27"/>
      <c r="S26" s="26"/>
      <c r="T26" s="68"/>
      <c r="U26" s="26"/>
      <c r="V26" s="26"/>
      <c r="W26" s="66"/>
      <c r="X26" s="66"/>
      <c r="Y26" s="66"/>
      <c r="Z26" s="66"/>
      <c r="AA26" s="66"/>
      <c r="AB26" s="66"/>
      <c r="AC26" s="66"/>
      <c r="AD26" s="26"/>
      <c r="AE26" s="68"/>
      <c r="AF26" s="26"/>
      <c r="AG26" s="26"/>
      <c r="AH26" s="66"/>
      <c r="AI26" s="66"/>
      <c r="AJ26" s="66"/>
      <c r="AK26" s="66"/>
      <c r="AL26" s="66"/>
      <c r="AM26" s="26"/>
      <c r="AN26" s="27"/>
      <c r="AO26" s="26"/>
      <c r="AP26" s="68"/>
      <c r="AQ26" s="26"/>
      <c r="AR26" s="26"/>
    </row>
    <row r="27" spans="1:44" s="5" customFormat="1" ht="16.5" thickBot="1" x14ac:dyDescent="0.3">
      <c r="A27" s="65"/>
      <c r="B27" s="65"/>
      <c r="C27" s="66"/>
      <c r="D27" s="65"/>
      <c r="E27" s="65"/>
      <c r="F27" s="65"/>
      <c r="G27" s="65"/>
      <c r="H27" s="65"/>
      <c r="I27" s="67"/>
      <c r="J27" s="26"/>
      <c r="K27" s="26"/>
      <c r="L27" s="66"/>
      <c r="M27" s="26"/>
      <c r="N27" s="66"/>
      <c r="O27" s="66"/>
      <c r="P27" s="66"/>
      <c r="Q27" s="66"/>
      <c r="R27" s="27"/>
      <c r="S27" s="26"/>
      <c r="T27" s="68"/>
      <c r="U27" s="26"/>
      <c r="V27" s="26"/>
      <c r="W27" s="66"/>
      <c r="X27" s="66"/>
      <c r="Y27" s="66"/>
      <c r="Z27" s="66"/>
      <c r="AA27" s="66"/>
      <c r="AB27" s="66"/>
      <c r="AC27" s="66"/>
      <c r="AD27" s="26"/>
      <c r="AE27" s="68"/>
      <c r="AF27" s="26"/>
      <c r="AG27" s="26"/>
      <c r="AH27" s="66"/>
      <c r="AI27" s="66"/>
      <c r="AJ27" s="66"/>
      <c r="AK27" s="66"/>
      <c r="AL27" s="66"/>
      <c r="AM27" s="26"/>
      <c r="AN27" s="27"/>
      <c r="AO27" s="26"/>
      <c r="AP27" s="68"/>
      <c r="AQ27" s="26"/>
      <c r="AR27" s="26"/>
    </row>
    <row r="28" spans="1:44" x14ac:dyDescent="0.25">
      <c r="A28" s="69" t="s">
        <v>24</v>
      </c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7"/>
      <c r="M28" s="8"/>
      <c r="N28" s="7"/>
      <c r="O28" s="7"/>
      <c r="P28" s="7"/>
      <c r="Q28" s="7"/>
      <c r="R28" s="70"/>
      <c r="S28" s="8"/>
      <c r="T28" s="8"/>
      <c r="U28" s="8"/>
      <c r="V28" s="7"/>
      <c r="W28" s="7"/>
      <c r="X28" s="7"/>
      <c r="Y28" s="7"/>
      <c r="Z28" s="7"/>
      <c r="AA28" s="7"/>
      <c r="AB28" s="7"/>
      <c r="AC28" s="7"/>
      <c r="AD28" s="8"/>
      <c r="AE28" s="8"/>
      <c r="AF28" s="8"/>
      <c r="AG28" s="7"/>
      <c r="AH28" s="7"/>
      <c r="AI28" s="7"/>
      <c r="AJ28" s="7"/>
      <c r="AK28" s="7"/>
      <c r="AL28" s="7"/>
      <c r="AM28" s="8"/>
      <c r="AN28" s="71"/>
      <c r="AO28" s="8"/>
      <c r="AP28" s="8"/>
      <c r="AQ28" s="8"/>
      <c r="AR28" s="10"/>
    </row>
    <row r="29" spans="1:44" x14ac:dyDescent="0.25">
      <c r="A29" s="72" t="s">
        <v>4</v>
      </c>
      <c r="B29" s="12"/>
      <c r="C29" s="12"/>
      <c r="D29" s="12"/>
      <c r="E29" s="64"/>
      <c r="F29" s="64"/>
      <c r="G29" s="64"/>
      <c r="H29" s="64"/>
      <c r="I29" s="64"/>
      <c r="J29" s="64"/>
      <c r="K29" s="64"/>
      <c r="L29" s="73" t="s">
        <v>8</v>
      </c>
      <c r="M29" s="14"/>
      <c r="N29" s="12"/>
      <c r="O29" s="12"/>
      <c r="P29" s="12"/>
      <c r="Q29" s="12"/>
      <c r="R29" s="28"/>
      <c r="S29" s="14"/>
      <c r="T29" s="14"/>
      <c r="U29" s="14"/>
      <c r="V29" s="12"/>
      <c r="W29" s="74" t="s">
        <v>21</v>
      </c>
      <c r="X29" s="12"/>
      <c r="Y29" s="12"/>
      <c r="Z29" s="12"/>
      <c r="AA29" s="12"/>
      <c r="AB29" s="12"/>
      <c r="AC29" s="12"/>
      <c r="AD29" s="14"/>
      <c r="AE29" s="14"/>
      <c r="AF29" s="14"/>
      <c r="AG29" s="12"/>
      <c r="AH29" s="75" t="s">
        <v>23</v>
      </c>
      <c r="AI29" s="12"/>
      <c r="AJ29" s="12"/>
      <c r="AK29" s="12"/>
      <c r="AL29" s="12"/>
      <c r="AM29" s="14"/>
      <c r="AN29" s="27"/>
      <c r="AO29" s="14"/>
      <c r="AP29" s="14"/>
      <c r="AQ29" s="14"/>
      <c r="AR29" s="17"/>
    </row>
    <row r="30" spans="1:44" x14ac:dyDescent="0.25">
      <c r="A30" s="72" t="s">
        <v>7</v>
      </c>
      <c r="B30" s="76" t="s">
        <v>7</v>
      </c>
      <c r="C30" s="76" t="s">
        <v>7</v>
      </c>
      <c r="D30" s="76" t="s">
        <v>7</v>
      </c>
      <c r="E30" s="76" t="s">
        <v>7</v>
      </c>
      <c r="F30" s="76" t="s">
        <v>10</v>
      </c>
      <c r="G30" s="76" t="s">
        <v>11</v>
      </c>
      <c r="H30" s="76" t="s">
        <v>12</v>
      </c>
      <c r="I30" s="76" t="s">
        <v>13</v>
      </c>
      <c r="J30" s="76" t="s">
        <v>3</v>
      </c>
      <c r="K30" s="76" t="s">
        <v>14</v>
      </c>
      <c r="L30" s="73" t="s">
        <v>7</v>
      </c>
      <c r="M30" s="73" t="s">
        <v>7</v>
      </c>
      <c r="N30" s="73" t="s">
        <v>7</v>
      </c>
      <c r="O30" s="73" t="s">
        <v>7</v>
      </c>
      <c r="P30" s="73" t="s">
        <v>7</v>
      </c>
      <c r="Q30" s="73" t="s">
        <v>10</v>
      </c>
      <c r="R30" s="73" t="s">
        <v>11</v>
      </c>
      <c r="S30" s="73" t="s">
        <v>12</v>
      </c>
      <c r="T30" s="73" t="s">
        <v>13</v>
      </c>
      <c r="U30" s="73" t="s">
        <v>3</v>
      </c>
      <c r="V30" s="73" t="s">
        <v>14</v>
      </c>
      <c r="W30" s="74" t="s">
        <v>7</v>
      </c>
      <c r="X30" s="74" t="s">
        <v>7</v>
      </c>
      <c r="Y30" s="74" t="s">
        <v>7</v>
      </c>
      <c r="Z30" s="74" t="s">
        <v>7</v>
      </c>
      <c r="AA30" s="74" t="s">
        <v>7</v>
      </c>
      <c r="AB30" s="74" t="s">
        <v>10</v>
      </c>
      <c r="AC30" s="74" t="s">
        <v>11</v>
      </c>
      <c r="AD30" s="74" t="s">
        <v>12</v>
      </c>
      <c r="AE30" s="74" t="s">
        <v>13</v>
      </c>
      <c r="AF30" s="74" t="s">
        <v>3</v>
      </c>
      <c r="AG30" s="74" t="s">
        <v>14</v>
      </c>
      <c r="AH30" s="75" t="s">
        <v>7</v>
      </c>
      <c r="AI30" s="75" t="s">
        <v>7</v>
      </c>
      <c r="AJ30" s="75" t="s">
        <v>7</v>
      </c>
      <c r="AK30" s="75" t="s">
        <v>7</v>
      </c>
      <c r="AL30" s="75" t="s">
        <v>7</v>
      </c>
      <c r="AM30" s="77" t="s">
        <v>10</v>
      </c>
      <c r="AN30" s="78" t="s">
        <v>11</v>
      </c>
      <c r="AO30" s="77" t="s">
        <v>12</v>
      </c>
      <c r="AP30" s="77" t="s">
        <v>13</v>
      </c>
      <c r="AQ30" s="77" t="s">
        <v>3</v>
      </c>
      <c r="AR30" s="79" t="s">
        <v>14</v>
      </c>
    </row>
    <row r="31" spans="1:44" x14ac:dyDescent="0.25">
      <c r="A31" s="25">
        <v>6.6230000000000004E-3</v>
      </c>
      <c r="B31" s="14">
        <v>7.1269999999999997E-3</v>
      </c>
      <c r="C31" s="14">
        <v>5.5560000000000002E-3</v>
      </c>
      <c r="D31" s="14">
        <v>6.3829999999999998E-3</v>
      </c>
      <c r="E31" s="14">
        <v>5.7939999999999997E-3</v>
      </c>
      <c r="F31" s="80">
        <v>3.3000000000000002E-2</v>
      </c>
      <c r="G31" s="28">
        <v>5.0000000000000001E-4</v>
      </c>
      <c r="H31" s="14">
        <f>AVERAGE(A31:E31)</f>
        <v>6.2965999999999994E-3</v>
      </c>
      <c r="I31" s="14">
        <f>_xlfn.STDEV.S(A31:E31)/2.236068</f>
        <v>2.8325440576507495E-4</v>
      </c>
      <c r="J31" s="14">
        <f>H31/F31</f>
        <v>0.19080606060606059</v>
      </c>
      <c r="K31" s="14">
        <f>((((I31/H31)^2+(G31/F31)^2))^(1/2))*J31</f>
        <v>9.0572506494127174E-3</v>
      </c>
      <c r="L31" s="14">
        <v>6.6559999999999996E-3</v>
      </c>
      <c r="M31" s="14">
        <v>7.1890000000000001E-3</v>
      </c>
      <c r="N31" s="14">
        <v>8.0649999999999993E-3</v>
      </c>
      <c r="O31" s="14">
        <v>7.6420000000000004E-3</v>
      </c>
      <c r="P31" s="14">
        <v>6.7809999999999997E-3</v>
      </c>
      <c r="Q31" s="80">
        <v>3.3000000000000002E-2</v>
      </c>
      <c r="R31" s="28">
        <v>5.0000000000000001E-4</v>
      </c>
      <c r="S31" s="14">
        <f t="shared" si="20"/>
        <v>7.2665999999999998E-3</v>
      </c>
      <c r="T31" s="14">
        <f>_xlfn.STDEV.S(L31:P31)/2.236068</f>
        <v>2.6391562780229277E-4</v>
      </c>
      <c r="U31" s="14">
        <f t="shared" si="22"/>
        <v>0.22019999999999998</v>
      </c>
      <c r="V31" s="14">
        <f>((((T31/S31)^2+(R31/Q31)^2))^(1/2))*U31</f>
        <v>8.6654729310472658E-3</v>
      </c>
      <c r="W31" s="14">
        <v>6.3660000000000001E-3</v>
      </c>
      <c r="X31" s="14">
        <v>6.1330000000000004E-3</v>
      </c>
      <c r="Y31" s="14">
        <v>6.0749999999999997E-3</v>
      </c>
      <c r="Z31" s="14">
        <v>6.7029999999999998E-3</v>
      </c>
      <c r="AA31" s="14">
        <v>4.4279999999999996E-3</v>
      </c>
      <c r="AB31" s="26">
        <v>3.3000000000000002E-2</v>
      </c>
      <c r="AC31" s="28">
        <v>5.0000000000000001E-4</v>
      </c>
      <c r="AD31" s="14">
        <f t="shared" si="8"/>
        <v>5.9410000000000001E-3</v>
      </c>
      <c r="AE31" s="14">
        <f>_xlfn.STDEV.S(W31:AA31)/2.236068</f>
        <v>3.9403413161218066E-4</v>
      </c>
      <c r="AF31" s="14">
        <f t="shared" si="25"/>
        <v>0.18003030303030301</v>
      </c>
      <c r="AG31" s="14">
        <f>((((AE31/AD31)^2+(AC31/AB31)^2))^(1/2))*AF31</f>
        <v>1.2248034432276638E-2</v>
      </c>
      <c r="AH31" s="14">
        <v>6.2779999999999997E-3</v>
      </c>
      <c r="AI31" s="14">
        <v>5.9090000000000002E-3</v>
      </c>
      <c r="AJ31" s="14">
        <v>5.4539999999999996E-3</v>
      </c>
      <c r="AK31" s="14">
        <v>6.3480000000000003E-3</v>
      </c>
      <c r="AL31" s="14">
        <v>6.5380000000000004E-3</v>
      </c>
      <c r="AM31" s="14">
        <v>3.3000000000000002E-2</v>
      </c>
      <c r="AN31" s="27">
        <v>5.0000000000000001E-4</v>
      </c>
      <c r="AO31" s="14">
        <f>AVERAGE(AH31:AL31)</f>
        <v>6.1053999999999995E-3</v>
      </c>
      <c r="AP31" s="14">
        <f>_xlfn.STDEV.S(AH31:AL31)/2.236068</f>
        <v>1.9218261954897866E-4</v>
      </c>
      <c r="AQ31" s="14">
        <f t="shared" si="29"/>
        <v>0.18501212121212118</v>
      </c>
      <c r="AR31" s="17">
        <f>((((AP31/AO31)^2+(AN31/AM31)^2))^(1/2))*AQ31</f>
        <v>6.4632556470268351E-3</v>
      </c>
    </row>
    <row r="32" spans="1:44" x14ac:dyDescent="0.25">
      <c r="A32" s="25">
        <v>1.367E-2</v>
      </c>
      <c r="B32" s="14">
        <v>1.204E-2</v>
      </c>
      <c r="C32" s="14">
        <v>1.175E-2</v>
      </c>
      <c r="D32" s="14">
        <v>1.319E-2</v>
      </c>
      <c r="E32" s="14">
        <v>1.2449999999999999E-2</v>
      </c>
      <c r="F32" s="80">
        <v>6.7000000000000004E-2</v>
      </c>
      <c r="G32" s="28">
        <v>5.0000000000000001E-4</v>
      </c>
      <c r="H32" s="14">
        <f t="shared" ref="H32:H37" si="31">AVERAGE(A32:E32)</f>
        <v>1.2620000000000001E-2</v>
      </c>
      <c r="I32" s="14">
        <f t="shared" ref="I32:I37" si="32">_xlfn.STDEV.S(A32:E32)/2.236068</f>
        <v>3.570434111344033E-4</v>
      </c>
      <c r="J32" s="14">
        <f t="shared" ref="J32:J37" si="33">H32/F32</f>
        <v>0.18835820895522387</v>
      </c>
      <c r="K32" s="14">
        <f t="shared" ref="K32:K37" si="34">((((I32/H32)^2+(G32/F32)^2))^(1/2))*J32</f>
        <v>5.5112776730421613E-3</v>
      </c>
      <c r="L32" s="14">
        <v>1.3979999999999999E-2</v>
      </c>
      <c r="M32" s="14">
        <v>1.371E-2</v>
      </c>
      <c r="N32" s="14">
        <v>1.549E-2</v>
      </c>
      <c r="O32" s="14">
        <v>1.4829999999999999E-2</v>
      </c>
      <c r="P32" s="14">
        <v>1.3350000000000001E-2</v>
      </c>
      <c r="Q32" s="80">
        <v>6.7000000000000004E-2</v>
      </c>
      <c r="R32" s="28">
        <v>5.0000000000000001E-4</v>
      </c>
      <c r="S32" s="14">
        <f t="shared" si="20"/>
        <v>1.4271999999999998E-2</v>
      </c>
      <c r="T32" s="14">
        <f t="shared" ref="T32:T37" si="35">_xlfn.STDEV.S(L32:P32)/2.236068</f>
        <v>3.9026144689798973E-4</v>
      </c>
      <c r="U32" s="14">
        <f t="shared" si="22"/>
        <v>0.2130149253731343</v>
      </c>
      <c r="V32" s="14">
        <f t="shared" ref="V32:V37" si="36">((((T32/S32)^2+(R32/Q32)^2))^(1/2))*U32</f>
        <v>6.0378223600199444E-3</v>
      </c>
      <c r="W32" s="14">
        <v>1.295E-2</v>
      </c>
      <c r="X32" s="14">
        <v>1.336E-2</v>
      </c>
      <c r="Y32" s="14">
        <v>1.259E-2</v>
      </c>
      <c r="Z32" s="14">
        <v>1.2529999999999999E-2</v>
      </c>
      <c r="AA32" s="14">
        <v>1.085E-2</v>
      </c>
      <c r="AB32" s="26">
        <v>6.7000000000000004E-2</v>
      </c>
      <c r="AC32" s="28">
        <v>5.0000000000000001E-4</v>
      </c>
      <c r="AD32" s="14">
        <f t="shared" si="8"/>
        <v>1.2456E-2</v>
      </c>
      <c r="AE32" s="14">
        <f t="shared" ref="AE32:AE37" si="37">_xlfn.STDEV.S(W32:AA32)/2.236068</f>
        <v>4.2801401415516434E-4</v>
      </c>
      <c r="AF32" s="14">
        <f t="shared" si="25"/>
        <v>0.18591044776119403</v>
      </c>
      <c r="AG32" s="14">
        <f t="shared" ref="AG32:AG37" si="38">((((AE32/AD32)^2+(AC32/AB32)^2))^(1/2))*AF32</f>
        <v>6.537188541707397E-3</v>
      </c>
      <c r="AH32" s="14">
        <v>1.2880000000000001E-2</v>
      </c>
      <c r="AI32" s="14">
        <v>1.2619999999999999E-2</v>
      </c>
      <c r="AJ32" s="14">
        <v>1.0059999999999999E-2</v>
      </c>
      <c r="AK32" s="14">
        <v>1.349E-2</v>
      </c>
      <c r="AL32" s="14">
        <v>1.312E-2</v>
      </c>
      <c r="AM32" s="14">
        <v>6.7000000000000004E-2</v>
      </c>
      <c r="AN32" s="27">
        <v>5.0000000000000001E-4</v>
      </c>
      <c r="AO32" s="14">
        <f t="shared" ref="AO32:AO37" si="39">AVERAGE(AH32:AL32)</f>
        <v>1.2434000000000001E-2</v>
      </c>
      <c r="AP32" s="14">
        <f t="shared" ref="AP32:AP37" si="40">_xlfn.STDEV.S(AH32:AL32)/2.236068</f>
        <v>6.1053746199423364E-4</v>
      </c>
      <c r="AQ32" s="14">
        <f t="shared" si="29"/>
        <v>0.18558208955223882</v>
      </c>
      <c r="AR32" s="17">
        <f t="shared" ref="AR32:AR37" si="41">((((AP32/AO32)^2+(AN32/AM32)^2))^(1/2))*AQ32</f>
        <v>9.21714204042701E-3</v>
      </c>
    </row>
    <row r="33" spans="1:44" x14ac:dyDescent="0.25">
      <c r="A33" s="25">
        <v>2.051E-2</v>
      </c>
      <c r="B33" s="14">
        <v>1.8669999999999999E-2</v>
      </c>
      <c r="C33" s="14">
        <v>1.9019999999999999E-2</v>
      </c>
      <c r="D33" s="14">
        <v>1.9789999999999999E-2</v>
      </c>
      <c r="E33" s="14">
        <v>1.9529999999999999E-2</v>
      </c>
      <c r="F33" s="80">
        <v>0.1</v>
      </c>
      <c r="G33" s="28">
        <v>5.0000000000000001E-4</v>
      </c>
      <c r="H33" s="14">
        <f t="shared" si="31"/>
        <v>1.9504000000000001E-2</v>
      </c>
      <c r="I33" s="14">
        <f t="shared" si="32"/>
        <v>3.1814461800107265E-4</v>
      </c>
      <c r="J33" s="14">
        <f t="shared" si="33"/>
        <v>0.19503999999999999</v>
      </c>
      <c r="K33" s="14">
        <f t="shared" si="34"/>
        <v>3.3275538818033946E-3</v>
      </c>
      <c r="L33" s="14">
        <v>2.1129999999999999E-2</v>
      </c>
      <c r="M33" s="14">
        <v>2.1069999999999998E-2</v>
      </c>
      <c r="N33" s="14">
        <v>2.3400000000000001E-2</v>
      </c>
      <c r="O33" s="14">
        <v>2.2519999999999998E-2</v>
      </c>
      <c r="P33" s="14">
        <v>2.0920000000000001E-2</v>
      </c>
      <c r="Q33" s="80">
        <v>0.1</v>
      </c>
      <c r="R33" s="28">
        <v>5.0000000000000001E-4</v>
      </c>
      <c r="S33" s="14">
        <f t="shared" si="20"/>
        <v>2.1808000000000001E-2</v>
      </c>
      <c r="T33" s="14">
        <f t="shared" si="35"/>
        <v>4.9164417532963228E-4</v>
      </c>
      <c r="U33" s="14">
        <f t="shared" si="22"/>
        <v>0.21808</v>
      </c>
      <c r="V33" s="14">
        <f t="shared" si="36"/>
        <v>5.0359082272769242E-3</v>
      </c>
      <c r="W33" s="14">
        <v>1.9539999999999998E-2</v>
      </c>
      <c r="X33" s="14">
        <v>1.949E-2</v>
      </c>
      <c r="Y33" s="14">
        <v>1.9769999999999999E-2</v>
      </c>
      <c r="Z33" s="14">
        <v>2.0330000000000001E-2</v>
      </c>
      <c r="AA33" s="14">
        <v>1.7930000000000001E-2</v>
      </c>
      <c r="AB33" s="26">
        <v>0.1</v>
      </c>
      <c r="AC33" s="28">
        <v>5.0000000000000001E-4</v>
      </c>
      <c r="AD33" s="14">
        <f t="shared" si="8"/>
        <v>1.9411999999999999E-2</v>
      </c>
      <c r="AE33" s="14">
        <f t="shared" si="37"/>
        <v>3.9935447511004087E-4</v>
      </c>
      <c r="AF33" s="14">
        <f t="shared" si="25"/>
        <v>0.19411999999999999</v>
      </c>
      <c r="AG33" s="14">
        <f t="shared" si="38"/>
        <v>4.1098009731666595E-3</v>
      </c>
      <c r="AH33" s="14">
        <v>2.001E-2</v>
      </c>
      <c r="AI33" s="14">
        <v>1.9990000000000001E-2</v>
      </c>
      <c r="AJ33" s="14">
        <v>1.6910000000000001E-2</v>
      </c>
      <c r="AK33" s="14">
        <v>2.0500000000000001E-2</v>
      </c>
      <c r="AL33" s="14">
        <v>1.9429999999999999E-2</v>
      </c>
      <c r="AM33" s="14">
        <v>0.1</v>
      </c>
      <c r="AN33" s="27">
        <v>5.0000000000000001E-4</v>
      </c>
      <c r="AO33" s="14">
        <f t="shared" si="39"/>
        <v>1.9368000000000003E-2</v>
      </c>
      <c r="AP33" s="14">
        <f t="shared" si="40"/>
        <v>6.3741979246271705E-4</v>
      </c>
      <c r="AQ33" s="14">
        <f t="shared" si="29"/>
        <v>0.19368000000000002</v>
      </c>
      <c r="AR33" s="17">
        <f t="shared" si="41"/>
        <v>6.4473403619105859E-3</v>
      </c>
    </row>
    <row r="34" spans="1:44" x14ac:dyDescent="0.25">
      <c r="A34" s="25">
        <v>2.6919999999999999E-2</v>
      </c>
      <c r="B34" s="14">
        <v>2.614E-2</v>
      </c>
      <c r="C34" s="14">
        <v>2.5430000000000001E-2</v>
      </c>
      <c r="D34" s="14">
        <v>2.6380000000000001E-2</v>
      </c>
      <c r="E34" s="14">
        <v>2.7470000000000001E-2</v>
      </c>
      <c r="F34" s="80">
        <v>0.13300000000000001</v>
      </c>
      <c r="G34" s="28">
        <v>5.0000000000000001E-4</v>
      </c>
      <c r="H34" s="14">
        <f t="shared" si="31"/>
        <v>2.6468000000000002E-2</v>
      </c>
      <c r="I34" s="14">
        <f t="shared" si="32"/>
        <v>3.4648809154707943E-4</v>
      </c>
      <c r="J34" s="14">
        <f t="shared" si="33"/>
        <v>0.19900751879699249</v>
      </c>
      <c r="K34" s="14">
        <f t="shared" si="34"/>
        <v>2.7104715220637845E-3</v>
      </c>
      <c r="L34" s="14">
        <v>2.895E-2</v>
      </c>
      <c r="M34" s="14">
        <v>2.9090000000000001E-2</v>
      </c>
      <c r="N34" s="14">
        <v>3.1480000000000001E-2</v>
      </c>
      <c r="O34" s="14">
        <v>3.022E-2</v>
      </c>
      <c r="P34" s="14">
        <v>2.7990000000000001E-2</v>
      </c>
      <c r="Q34" s="80">
        <v>0.13300000000000001</v>
      </c>
      <c r="R34" s="28">
        <v>5.0000000000000001E-4</v>
      </c>
      <c r="S34" s="14">
        <f t="shared" si="20"/>
        <v>2.9545999999999999E-2</v>
      </c>
      <c r="T34" s="14">
        <f t="shared" si="35"/>
        <v>5.9912101680402073E-4</v>
      </c>
      <c r="U34" s="14">
        <f t="shared" si="22"/>
        <v>0.2221503759398496</v>
      </c>
      <c r="V34" s="14">
        <f t="shared" si="36"/>
        <v>4.5814325278175057E-3</v>
      </c>
      <c r="W34" s="14">
        <v>2.6450000000000001E-2</v>
      </c>
      <c r="X34" s="14">
        <v>2.5850000000000001E-2</v>
      </c>
      <c r="Y34" s="14">
        <v>2.5409999999999999E-2</v>
      </c>
      <c r="Z34" s="14">
        <v>2.7689999999999999E-2</v>
      </c>
      <c r="AA34" s="14">
        <v>2.5020000000000001E-2</v>
      </c>
      <c r="AB34" s="26">
        <v>0.13300000000000001</v>
      </c>
      <c r="AC34" s="28">
        <v>5.0000000000000001E-4</v>
      </c>
      <c r="AD34" s="14">
        <f t="shared" si="8"/>
        <v>2.6083999999999996E-2</v>
      </c>
      <c r="AE34" s="14">
        <f t="shared" si="37"/>
        <v>4.6660046680056924E-4</v>
      </c>
      <c r="AF34" s="14">
        <f t="shared" si="25"/>
        <v>0.19612030075187967</v>
      </c>
      <c r="AG34" s="14">
        <f t="shared" si="38"/>
        <v>3.5849115395280291E-3</v>
      </c>
      <c r="AH34" s="14">
        <v>2.6880000000000001E-2</v>
      </c>
      <c r="AI34" s="14">
        <v>2.656E-2</v>
      </c>
      <c r="AJ34" s="14">
        <v>2.35E-2</v>
      </c>
      <c r="AK34" s="14">
        <v>2.751E-2</v>
      </c>
      <c r="AL34" s="14">
        <v>2.6009999999999998E-2</v>
      </c>
      <c r="AM34" s="14">
        <v>0.13300000000000001</v>
      </c>
      <c r="AN34" s="27">
        <v>5.0000000000000001E-4</v>
      </c>
      <c r="AO34" s="14">
        <f t="shared" si="39"/>
        <v>2.6092000000000004E-2</v>
      </c>
      <c r="AP34" s="14">
        <f t="shared" si="40"/>
        <v>6.9194941315414585E-4</v>
      </c>
      <c r="AQ34" s="14">
        <f t="shared" si="29"/>
        <v>0.19618045112781957</v>
      </c>
      <c r="AR34" s="17">
        <f t="shared" si="41"/>
        <v>5.2546423200725062E-3</v>
      </c>
    </row>
    <row r="35" spans="1:44" x14ac:dyDescent="0.25">
      <c r="A35" s="25">
        <v>3.4189999999999998E-2</v>
      </c>
      <c r="B35" s="14">
        <v>3.2550000000000003E-2</v>
      </c>
      <c r="C35" s="14">
        <v>3.2480000000000002E-2</v>
      </c>
      <c r="D35" s="14">
        <v>3.2550000000000003E-2</v>
      </c>
      <c r="E35" s="14">
        <v>3.4979999999999997E-2</v>
      </c>
      <c r="F35" s="80">
        <v>0.16700000000000001</v>
      </c>
      <c r="G35" s="28">
        <v>5.0000000000000001E-4</v>
      </c>
      <c r="H35" s="14">
        <f t="shared" si="31"/>
        <v>3.3350000000000005E-2</v>
      </c>
      <c r="I35" s="14">
        <f t="shared" si="32"/>
        <v>5.1958636872699679E-4</v>
      </c>
      <c r="J35" s="14">
        <f t="shared" si="33"/>
        <v>0.19970059880239521</v>
      </c>
      <c r="K35" s="14">
        <f t="shared" si="34"/>
        <v>3.168225372069673E-3</v>
      </c>
      <c r="L35" s="14">
        <v>3.6769999999999997E-2</v>
      </c>
      <c r="M35" s="14">
        <v>3.5950000000000003E-2</v>
      </c>
      <c r="N35" s="14">
        <v>3.9730000000000001E-2</v>
      </c>
      <c r="O35" s="14">
        <v>3.7409999999999999E-2</v>
      </c>
      <c r="P35" s="14">
        <v>3.6240000000000001E-2</v>
      </c>
      <c r="Q35" s="80">
        <v>0.16700000000000001</v>
      </c>
      <c r="R35" s="28">
        <v>5.0000000000000001E-4</v>
      </c>
      <c r="S35" s="14">
        <f t="shared" si="20"/>
        <v>3.7219999999999996E-2</v>
      </c>
      <c r="T35" s="14">
        <f t="shared" si="35"/>
        <v>6.7498147443551459E-4</v>
      </c>
      <c r="U35" s="14">
        <f t="shared" si="22"/>
        <v>0.22287425149700596</v>
      </c>
      <c r="V35" s="14">
        <f t="shared" si="36"/>
        <v>4.0965184095245596E-3</v>
      </c>
      <c r="W35" s="14">
        <v>3.304E-2</v>
      </c>
      <c r="X35" s="14">
        <v>3.1759999999999997E-2</v>
      </c>
      <c r="Y35" s="14">
        <v>3.159E-2</v>
      </c>
      <c r="Z35" s="14">
        <v>3.4500000000000003E-2</v>
      </c>
      <c r="AA35" s="14">
        <v>3.2099999999999997E-2</v>
      </c>
      <c r="AB35" s="26">
        <v>0.16700000000000001</v>
      </c>
      <c r="AC35" s="28">
        <v>5.0000000000000001E-4</v>
      </c>
      <c r="AD35" s="14">
        <f t="shared" si="8"/>
        <v>3.2598000000000002E-2</v>
      </c>
      <c r="AE35" s="14">
        <f t="shared" si="37"/>
        <v>5.3755371283682751E-4</v>
      </c>
      <c r="AF35" s="14">
        <f t="shared" si="25"/>
        <v>0.19519760479041917</v>
      </c>
      <c r="AG35" s="14">
        <f t="shared" si="38"/>
        <v>3.2715086502135174E-3</v>
      </c>
      <c r="AH35" s="14">
        <v>3.4540000000000001E-2</v>
      </c>
      <c r="AI35" s="14">
        <v>3.288E-2</v>
      </c>
      <c r="AJ35" s="14">
        <v>3.074E-2</v>
      </c>
      <c r="AK35" s="14">
        <v>3.4909999999999997E-2</v>
      </c>
      <c r="AL35" s="14">
        <v>3.1399999999999997E-2</v>
      </c>
      <c r="AM35" s="14">
        <v>0.16700000000000001</v>
      </c>
      <c r="AN35" s="27">
        <v>5.0000000000000001E-4</v>
      </c>
      <c r="AO35" s="14">
        <f t="shared" si="39"/>
        <v>3.2894E-2</v>
      </c>
      <c r="AP35" s="14">
        <f t="shared" si="40"/>
        <v>8.259999916884577E-4</v>
      </c>
      <c r="AQ35" s="14">
        <f t="shared" si="29"/>
        <v>0.1969700598802395</v>
      </c>
      <c r="AR35" s="17">
        <f t="shared" si="41"/>
        <v>4.9811408374860599E-3</v>
      </c>
    </row>
    <row r="36" spans="1:44" x14ac:dyDescent="0.25">
      <c r="A36" s="25">
        <v>4.1880000000000001E-2</v>
      </c>
      <c r="B36" s="14">
        <v>3.8539999999999998E-2</v>
      </c>
      <c r="C36" s="14">
        <v>3.8460000000000001E-2</v>
      </c>
      <c r="D36" s="14">
        <v>0.04</v>
      </c>
      <c r="E36" s="14">
        <v>4.2700000000000002E-2</v>
      </c>
      <c r="F36" s="80">
        <v>0.2</v>
      </c>
      <c r="G36" s="28">
        <v>5.0000000000000001E-4</v>
      </c>
      <c r="H36" s="14">
        <f t="shared" si="31"/>
        <v>4.0315999999999998E-2</v>
      </c>
      <c r="I36" s="14">
        <f t="shared" si="32"/>
        <v>8.6105515797720662E-4</v>
      </c>
      <c r="J36" s="14">
        <f t="shared" si="33"/>
        <v>0.20157999999999998</v>
      </c>
      <c r="K36" s="14">
        <f t="shared" si="34"/>
        <v>4.3346701407925847E-3</v>
      </c>
      <c r="L36" s="14">
        <v>4.4429999999999997E-2</v>
      </c>
      <c r="M36" s="14">
        <v>4.3810000000000002E-2</v>
      </c>
      <c r="N36" s="14">
        <v>4.7320000000000001E-2</v>
      </c>
      <c r="O36" s="14">
        <v>4.4929999999999998E-2</v>
      </c>
      <c r="P36" s="14">
        <v>4.4830000000000002E-2</v>
      </c>
      <c r="Q36" s="80">
        <v>0.2</v>
      </c>
      <c r="R36" s="28">
        <v>5.0000000000000001E-4</v>
      </c>
      <c r="S36" s="14">
        <f t="shared" si="20"/>
        <v>4.5064000000000007E-2</v>
      </c>
      <c r="T36" s="14">
        <f t="shared" si="35"/>
        <v>5.9735750838065742E-4</v>
      </c>
      <c r="U36" s="14">
        <f t="shared" si="22"/>
        <v>0.22532000000000002</v>
      </c>
      <c r="V36" s="14">
        <f t="shared" si="36"/>
        <v>3.0394418419289878E-3</v>
      </c>
      <c r="W36" s="14">
        <v>3.9399999999999998E-2</v>
      </c>
      <c r="X36" s="14">
        <v>3.789E-2</v>
      </c>
      <c r="Y36" s="14">
        <v>3.8440000000000002E-2</v>
      </c>
      <c r="Z36" s="14">
        <v>4.1419999999999998E-2</v>
      </c>
      <c r="AA36" s="14">
        <v>4.0300000000000002E-2</v>
      </c>
      <c r="AB36" s="26">
        <v>0.2</v>
      </c>
      <c r="AC36" s="28">
        <v>5.0000000000000001E-4</v>
      </c>
      <c r="AD36" s="14">
        <f t="shared" si="8"/>
        <v>3.9490000000000004E-2</v>
      </c>
      <c r="AE36" s="14">
        <f t="shared" si="37"/>
        <v>6.3449191633791358E-4</v>
      </c>
      <c r="AF36" s="14">
        <f t="shared" si="25"/>
        <v>0.19745000000000001</v>
      </c>
      <c r="AG36" s="14">
        <f t="shared" si="38"/>
        <v>3.2106331833579096E-3</v>
      </c>
      <c r="AH36" s="14">
        <v>4.1540000000000001E-2</v>
      </c>
      <c r="AI36" s="14">
        <v>3.9719999999999998E-2</v>
      </c>
      <c r="AJ36" s="14">
        <v>3.7330000000000002E-2</v>
      </c>
      <c r="AK36" s="14">
        <v>4.1660000000000003E-2</v>
      </c>
      <c r="AL36" s="14">
        <v>3.7060000000000003E-2</v>
      </c>
      <c r="AM36" s="14">
        <v>0.2</v>
      </c>
      <c r="AN36" s="27">
        <v>5.0000000000000001E-4</v>
      </c>
      <c r="AO36" s="14">
        <f t="shared" si="39"/>
        <v>3.9462000000000004E-2</v>
      </c>
      <c r="AP36" s="14">
        <f t="shared" si="40"/>
        <v>9.8820239847272561E-4</v>
      </c>
      <c r="AQ36" s="14">
        <f t="shared" si="29"/>
        <v>0.19731000000000001</v>
      </c>
      <c r="AR36" s="17">
        <f t="shared" si="41"/>
        <v>4.965573454728687E-3</v>
      </c>
    </row>
    <row r="37" spans="1:44" x14ac:dyDescent="0.25">
      <c r="A37" s="25">
        <v>4.8710000000000003E-2</v>
      </c>
      <c r="B37" s="14">
        <v>4.5589999999999999E-2</v>
      </c>
      <c r="C37" s="14">
        <v>4.5510000000000002E-2</v>
      </c>
      <c r="D37" s="14">
        <v>4.6589999999999999E-2</v>
      </c>
      <c r="E37" s="14">
        <v>5.1290000000000002E-2</v>
      </c>
      <c r="F37" s="80">
        <v>0.23300000000000001</v>
      </c>
      <c r="G37" s="28">
        <v>5.0000000000000001E-4</v>
      </c>
      <c r="H37" s="14">
        <f t="shared" si="31"/>
        <v>4.7537999999999997E-2</v>
      </c>
      <c r="I37" s="14">
        <f t="shared" si="32"/>
        <v>1.1013010376783254E-3</v>
      </c>
      <c r="J37" s="14">
        <f t="shared" si="33"/>
        <v>0.20402575107296134</v>
      </c>
      <c r="K37" s="14">
        <f t="shared" si="34"/>
        <v>4.7468482528422356E-3</v>
      </c>
      <c r="L37" s="14">
        <v>5.1909999999999998E-2</v>
      </c>
      <c r="M37" s="14">
        <v>5.0999999999999997E-2</v>
      </c>
      <c r="N37" s="14">
        <v>5.5399999999999998E-2</v>
      </c>
      <c r="O37" s="14">
        <v>5.2789999999999997E-2</v>
      </c>
      <c r="P37" s="14">
        <v>5.2069999999999998E-2</v>
      </c>
      <c r="Q37" s="80">
        <v>0.23300000000000001</v>
      </c>
      <c r="R37" s="28">
        <v>5.0000000000000001E-4</v>
      </c>
      <c r="S37" s="14">
        <f t="shared" si="20"/>
        <v>5.2634E-2</v>
      </c>
      <c r="T37" s="14">
        <f t="shared" si="35"/>
        <v>7.4790774079619708E-4</v>
      </c>
      <c r="U37" s="14">
        <f t="shared" si="22"/>
        <v>0.2258969957081545</v>
      </c>
      <c r="V37" s="14">
        <f t="shared" si="36"/>
        <v>3.2463019764245992E-3</v>
      </c>
      <c r="W37" s="14">
        <v>5.6829999999999999E-2</v>
      </c>
      <c r="X37" s="14">
        <v>5.2639999999999999E-2</v>
      </c>
      <c r="Y37" s="14">
        <v>5.1920000000000001E-2</v>
      </c>
      <c r="Z37" s="14">
        <v>5.3620000000000001E-2</v>
      </c>
      <c r="AA37" s="14">
        <v>5.858E-2</v>
      </c>
      <c r="AB37" s="26">
        <v>0.23300000000000001</v>
      </c>
      <c r="AC37" s="28">
        <v>5.0000000000000001E-4</v>
      </c>
      <c r="AD37" s="14">
        <f t="shared" si="8"/>
        <v>5.4718000000000003E-2</v>
      </c>
      <c r="AE37" s="14">
        <f t="shared" si="37"/>
        <v>1.2792200620173595E-3</v>
      </c>
      <c r="AF37" s="14">
        <f t="shared" si="25"/>
        <v>0.2348412017167382</v>
      </c>
      <c r="AG37" s="14">
        <f t="shared" si="38"/>
        <v>5.5132953738691462E-3</v>
      </c>
      <c r="AH37" s="14">
        <v>4.8669999999999998E-2</v>
      </c>
      <c r="AI37" s="14">
        <v>4.6690000000000002E-2</v>
      </c>
      <c r="AJ37" s="14">
        <v>4.3520000000000003E-2</v>
      </c>
      <c r="AK37" s="14">
        <v>4.8800000000000003E-2</v>
      </c>
      <c r="AL37" s="14">
        <v>4.403E-2</v>
      </c>
      <c r="AM37" s="14">
        <v>0.23300000000000001</v>
      </c>
      <c r="AN37" s="27">
        <v>5.0000000000000001E-4</v>
      </c>
      <c r="AO37" s="14">
        <f t="shared" si="39"/>
        <v>4.6342000000000008E-2</v>
      </c>
      <c r="AP37" s="14">
        <f t="shared" si="40"/>
        <v>1.1156047574984596E-3</v>
      </c>
      <c r="AQ37" s="14">
        <f t="shared" si="29"/>
        <v>0.19889270386266097</v>
      </c>
      <c r="AR37" s="17">
        <f t="shared" si="41"/>
        <v>4.8069887167779216E-3</v>
      </c>
    </row>
    <row r="38" spans="1:44" ht="16.5" thickBot="1" x14ac:dyDescent="0.3">
      <c r="A38" s="81"/>
      <c r="B38" s="31"/>
      <c r="C38" s="31"/>
      <c r="D38" s="31"/>
      <c r="E38" s="31"/>
      <c r="F38" s="31"/>
      <c r="G38" s="31"/>
      <c r="H38" s="31"/>
      <c r="I38" s="82" t="s">
        <v>9</v>
      </c>
      <c r="J38" s="83">
        <f>AVERAGE(J31:J37)</f>
        <v>0.19693116260480478</v>
      </c>
      <c r="K38" s="83">
        <f>((K31^2)+(K32^2)+(K33^2)+(K34^2)+(K35^2)+(K36^2)+(K37^2))^(1/2)</f>
        <v>1.349766006377031E-2</v>
      </c>
      <c r="L38" s="31"/>
      <c r="M38" s="34"/>
      <c r="N38" s="31"/>
      <c r="O38" s="31"/>
      <c r="P38" s="31"/>
      <c r="Q38" s="31"/>
      <c r="R38" s="31"/>
      <c r="S38" s="31"/>
      <c r="T38" s="84" t="s">
        <v>9</v>
      </c>
      <c r="U38" s="85">
        <f>AVERAGE(U31:U37)</f>
        <v>0.22107664978830632</v>
      </c>
      <c r="V38" s="85">
        <f>((V31^2)+(V32^2)+(V33^2)+(V34^2)+(V35^2)+(V36^2)+(V37^2))^(1/2)</f>
        <v>1.3944667868491883E-2</v>
      </c>
      <c r="W38" s="31"/>
      <c r="X38" s="31"/>
      <c r="Y38" s="31"/>
      <c r="Z38" s="31"/>
      <c r="AA38" s="31"/>
      <c r="AB38" s="31"/>
      <c r="AC38" s="31"/>
      <c r="AD38" s="31"/>
      <c r="AE38" s="86" t="s">
        <v>9</v>
      </c>
      <c r="AF38" s="87">
        <f>AVERAGE(AF31:AF37)</f>
        <v>0.19766712257864771</v>
      </c>
      <c r="AG38" s="87">
        <f>((AG31^2)+(AG32^2)+(AG33^2)+(AG34^2)+(AG35^2)+(AG36^2)+(AG37^2))^(1/2)</f>
        <v>1.6549882067113809E-2</v>
      </c>
      <c r="AH38" s="31"/>
      <c r="AI38" s="31"/>
      <c r="AJ38" s="31"/>
      <c r="AK38" s="31"/>
      <c r="AL38" s="31"/>
      <c r="AM38" s="34"/>
      <c r="AN38" s="34"/>
      <c r="AO38" s="34"/>
      <c r="AP38" s="88" t="s">
        <v>9</v>
      </c>
      <c r="AQ38" s="89">
        <f>AVERAGE(AQ31:AQ37)</f>
        <v>0.19337534651929714</v>
      </c>
      <c r="AR38" s="90">
        <f>((AR31^2)+(AR32^2)+(AR33^2)+(AR34^2)+(AR35^2)+(AR36^2)+(AR37^2))^(1/2)</f>
        <v>1.6385501789901256E-2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D62AC-085B-4CAE-BBEB-A5BD17169A64}">
  <dimension ref="A1:E22"/>
  <sheetViews>
    <sheetView workbookViewId="0">
      <selection activeCell="E10" sqref="E10"/>
    </sheetView>
  </sheetViews>
  <sheetFormatPr baseColWidth="10" defaultRowHeight="15.75" x14ac:dyDescent="0.25"/>
  <sheetData>
    <row r="1" spans="1:5" x14ac:dyDescent="0.25">
      <c r="A1" t="s">
        <v>1</v>
      </c>
      <c r="B1" t="s">
        <v>2</v>
      </c>
      <c r="C1" t="s">
        <v>0</v>
      </c>
      <c r="D1" t="s">
        <v>2</v>
      </c>
    </row>
    <row r="2" spans="1:5" x14ac:dyDescent="0.25">
      <c r="A2">
        <v>0</v>
      </c>
      <c r="B2">
        <v>1</v>
      </c>
      <c r="C2">
        <v>0</v>
      </c>
      <c r="D2">
        <f>1-(0.000061*A2)+(A2*A2*0.000007733)</f>
        <v>1</v>
      </c>
      <c r="E2">
        <v>1</v>
      </c>
    </row>
    <row r="3" spans="1:5" x14ac:dyDescent="0.25">
      <c r="A3">
        <v>0.5</v>
      </c>
      <c r="B3">
        <v>0.99997100000000005</v>
      </c>
      <c r="C3">
        <v>0.5</v>
      </c>
      <c r="D3">
        <f t="shared" ref="D3:D22" si="0">1-(0.000061*A3)+(A3*A3*0.000007733)</f>
        <v>0.99997143324999993</v>
      </c>
      <c r="E3">
        <v>0.999888</v>
      </c>
    </row>
    <row r="4" spans="1:5" x14ac:dyDescent="0.25">
      <c r="A4">
        <v>1</v>
      </c>
      <c r="B4">
        <v>0.99995199999999995</v>
      </c>
      <c r="C4">
        <v>1</v>
      </c>
      <c r="D4">
        <f t="shared" si="0"/>
        <v>0.99994673300000003</v>
      </c>
      <c r="E4">
        <v>1.0001629999999999</v>
      </c>
    </row>
    <row r="5" spans="1:5" x14ac:dyDescent="0.25">
      <c r="A5">
        <v>1.5</v>
      </c>
      <c r="B5">
        <v>0.99992599999999998</v>
      </c>
      <c r="C5">
        <v>1.5</v>
      </c>
      <c r="D5">
        <f t="shared" si="0"/>
        <v>0.99992589924999997</v>
      </c>
    </row>
    <row r="6" spans="1:5" x14ac:dyDescent="0.25">
      <c r="A6">
        <v>2</v>
      </c>
      <c r="B6">
        <v>0.99990900000000005</v>
      </c>
      <c r="C6">
        <v>2</v>
      </c>
      <c r="D6">
        <f t="shared" si="0"/>
        <v>0.99990893200000008</v>
      </c>
    </row>
    <row r="7" spans="1:5" x14ac:dyDescent="0.25">
      <c r="A7">
        <v>2.5</v>
      </c>
      <c r="B7">
        <v>0.99989399999999995</v>
      </c>
      <c r="C7">
        <v>2.5</v>
      </c>
      <c r="D7">
        <f t="shared" si="0"/>
        <v>0.99989583125000003</v>
      </c>
    </row>
    <row r="8" spans="1:5" x14ac:dyDescent="0.25">
      <c r="A8">
        <v>3</v>
      </c>
      <c r="B8">
        <v>0.99988699999999997</v>
      </c>
      <c r="C8">
        <v>3</v>
      </c>
      <c r="D8">
        <f t="shared" si="0"/>
        <v>0.99988659699999993</v>
      </c>
    </row>
    <row r="9" spans="1:5" x14ac:dyDescent="0.25">
      <c r="A9">
        <v>3.5</v>
      </c>
      <c r="B9">
        <v>0.99988100000000002</v>
      </c>
      <c r="C9">
        <v>3.5</v>
      </c>
      <c r="D9">
        <f t="shared" si="0"/>
        <v>0.99988122925</v>
      </c>
    </row>
    <row r="10" spans="1:5" x14ac:dyDescent="0.25">
      <c r="A10">
        <v>4</v>
      </c>
      <c r="B10">
        <v>0.99987999999999999</v>
      </c>
      <c r="C10">
        <v>4</v>
      </c>
      <c r="D10">
        <f t="shared" si="0"/>
        <v>0.99987972800000002</v>
      </c>
    </row>
    <row r="11" spans="1:5" x14ac:dyDescent="0.25">
      <c r="A11">
        <v>4.5</v>
      </c>
      <c r="B11">
        <v>0.99988100000000002</v>
      </c>
      <c r="C11">
        <v>4.5</v>
      </c>
      <c r="D11">
        <f t="shared" si="0"/>
        <v>0.99988209324999999</v>
      </c>
    </row>
    <row r="12" spans="1:5" x14ac:dyDescent="0.25">
      <c r="A12">
        <v>5</v>
      </c>
      <c r="B12">
        <v>0.999888</v>
      </c>
      <c r="C12">
        <v>5</v>
      </c>
      <c r="D12">
        <f t="shared" si="0"/>
        <v>0.99988832500000002</v>
      </c>
    </row>
    <row r="13" spans="1:5" x14ac:dyDescent="0.25">
      <c r="A13">
        <v>5.5</v>
      </c>
      <c r="B13">
        <v>0.99989799999999995</v>
      </c>
      <c r="C13">
        <v>5.5</v>
      </c>
      <c r="D13">
        <f t="shared" si="0"/>
        <v>0.99989842325</v>
      </c>
    </row>
    <row r="14" spans="1:5" x14ac:dyDescent="0.25">
      <c r="A14">
        <v>6</v>
      </c>
      <c r="B14">
        <v>0.99991200000000002</v>
      </c>
      <c r="C14">
        <v>6</v>
      </c>
      <c r="D14">
        <f t="shared" si="0"/>
        <v>0.99991238800000004</v>
      </c>
    </row>
    <row r="15" spans="1:5" x14ac:dyDescent="0.25">
      <c r="A15">
        <v>6.5</v>
      </c>
      <c r="B15">
        <v>0.99992999999999999</v>
      </c>
      <c r="C15">
        <v>6.5</v>
      </c>
      <c r="D15">
        <f t="shared" si="0"/>
        <v>0.99993021925000003</v>
      </c>
    </row>
    <row r="16" spans="1:5" x14ac:dyDescent="0.25">
      <c r="A16">
        <v>7</v>
      </c>
      <c r="B16">
        <v>0.99995199999999995</v>
      </c>
      <c r="C16">
        <v>7</v>
      </c>
      <c r="D16">
        <f t="shared" si="0"/>
        <v>0.99995191700000008</v>
      </c>
    </row>
    <row r="17" spans="1:4" x14ac:dyDescent="0.25">
      <c r="A17">
        <v>7.5</v>
      </c>
      <c r="B17">
        <v>0.99997400000000003</v>
      </c>
      <c r="C17">
        <v>7.5</v>
      </c>
      <c r="D17">
        <f t="shared" si="0"/>
        <v>0.99997748124999997</v>
      </c>
    </row>
    <row r="18" spans="1:4" x14ac:dyDescent="0.25">
      <c r="A18">
        <v>8</v>
      </c>
      <c r="B18">
        <v>1.0000070000000001</v>
      </c>
      <c r="C18">
        <v>8</v>
      </c>
      <c r="D18">
        <f t="shared" si="0"/>
        <v>1.0000069119999999</v>
      </c>
    </row>
    <row r="19" spans="1:4" x14ac:dyDescent="0.25">
      <c r="A19">
        <v>8.5</v>
      </c>
      <c r="B19">
        <v>1.00004</v>
      </c>
      <c r="C19">
        <v>8.5</v>
      </c>
      <c r="D19">
        <f t="shared" si="0"/>
        <v>1.00004020925</v>
      </c>
    </row>
    <row r="20" spans="1:4" x14ac:dyDescent="0.25">
      <c r="A20">
        <v>9</v>
      </c>
      <c r="B20">
        <v>1.0000770000000001</v>
      </c>
      <c r="C20">
        <v>9</v>
      </c>
      <c r="D20">
        <f>1-(0.000061*A20)+(A20*A20*0.000007733)</f>
        <v>1.0000773729999999</v>
      </c>
    </row>
    <row r="21" spans="1:4" x14ac:dyDescent="0.25">
      <c r="A21">
        <v>9.5</v>
      </c>
      <c r="B21">
        <v>1.0001180000000001</v>
      </c>
      <c r="C21">
        <v>9.5</v>
      </c>
      <c r="D21">
        <f t="shared" si="0"/>
        <v>1.0001184032500001</v>
      </c>
    </row>
    <row r="22" spans="1:4" x14ac:dyDescent="0.25">
      <c r="A22">
        <v>10</v>
      </c>
      <c r="B22">
        <v>1.0001629999999999</v>
      </c>
      <c r="C22">
        <v>10</v>
      </c>
      <c r="D22">
        <f t="shared" si="0"/>
        <v>1.0001633000000001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BUENO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Amairami</cp:lastModifiedBy>
  <dcterms:created xsi:type="dcterms:W3CDTF">2023-01-21T04:16:44Z</dcterms:created>
  <dcterms:modified xsi:type="dcterms:W3CDTF">2023-01-31T01:52:12Z</dcterms:modified>
</cp:coreProperties>
</file>