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DataScience\Homework\01 Excel-Homework\"/>
    </mc:Choice>
  </mc:AlternateContent>
  <xr:revisionPtr revIDLastSave="0" documentId="13_ncr:1_{5FB2BF81-2E1E-4A7C-8141-EF626AE615E5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Sheet3" sheetId="3" r:id="rId1"/>
    <sheet name="MainData" sheetId="1" r:id="rId2"/>
    <sheet name="Category" sheetId="2" r:id="rId3"/>
    <sheet name="Sub-Category" sheetId="4" r:id="rId4"/>
    <sheet name="DateCreatedConversion" sheetId="5" r:id="rId5"/>
    <sheet name="GoalOutcomes" sheetId="8" r:id="rId6"/>
  </sheets>
  <definedNames>
    <definedName name="_xlnm._FilterDatabase" localSheetId="1" hidden="1">MainData!$A$1:$T$4115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0" i="8" l="1"/>
  <c r="C10" i="8"/>
  <c r="B10" i="8"/>
  <c r="C9" i="8"/>
  <c r="B9" i="8"/>
  <c r="D9" i="8"/>
  <c r="D13" i="8"/>
  <c r="D12" i="8"/>
  <c r="D11" i="8"/>
  <c r="D8" i="8"/>
  <c r="D7" i="8"/>
  <c r="D6" i="8"/>
  <c r="D5" i="8"/>
  <c r="D4" i="8"/>
  <c r="D3" i="8"/>
  <c r="D2" i="8"/>
  <c r="C13" i="8"/>
  <c r="C12" i="8"/>
  <c r="C11" i="8"/>
  <c r="C8" i="8"/>
  <c r="C7" i="8"/>
  <c r="C6" i="8"/>
  <c r="C5" i="8"/>
  <c r="C4" i="8"/>
  <c r="C3" i="8"/>
  <c r="B13" i="8"/>
  <c r="B12" i="8"/>
  <c r="B11" i="8"/>
  <c r="E11" i="8" s="1"/>
  <c r="B8" i="8"/>
  <c r="B7" i="8"/>
  <c r="B6" i="8"/>
  <c r="B5" i="8"/>
  <c r="B4" i="8"/>
  <c r="B2" i="8"/>
  <c r="B3" i="8"/>
  <c r="T2245" i="1"/>
  <c r="T1255" i="1"/>
  <c r="T1014" i="1"/>
  <c r="T2016" i="1"/>
  <c r="T3842" i="1"/>
  <c r="T2613" i="1"/>
  <c r="T80" i="1"/>
  <c r="T2247" i="1"/>
  <c r="T2261" i="1"/>
  <c r="T2187" i="1"/>
  <c r="T2271" i="1"/>
  <c r="T1945" i="1"/>
  <c r="T2077" i="1"/>
  <c r="T2723" i="1"/>
  <c r="T644" i="1"/>
  <c r="T1960" i="1"/>
  <c r="T2626" i="1"/>
  <c r="T2244" i="1"/>
  <c r="T2274" i="1"/>
  <c r="T1662" i="1"/>
  <c r="T2233" i="1"/>
  <c r="T1480" i="1"/>
  <c r="T2230" i="1"/>
  <c r="T2236" i="1"/>
  <c r="T1972" i="1"/>
  <c r="T1963" i="1"/>
  <c r="T2194" i="1"/>
  <c r="T1980" i="1"/>
  <c r="T2189" i="1"/>
  <c r="T2737" i="1"/>
  <c r="T2252" i="1"/>
  <c r="T2627" i="1"/>
  <c r="T2199" i="1"/>
  <c r="T2227" i="1"/>
  <c r="T2018" i="1"/>
  <c r="T1764" i="1"/>
  <c r="T2619" i="1"/>
  <c r="T2013" i="1"/>
  <c r="T2047" i="1"/>
  <c r="T2243" i="1"/>
  <c r="T1950" i="1"/>
  <c r="T1946" i="1"/>
  <c r="T1217" i="1"/>
  <c r="T2263" i="1"/>
  <c r="T2272" i="1"/>
  <c r="T2204" i="1"/>
  <c r="T1956" i="1"/>
  <c r="T1974" i="1"/>
  <c r="T1478" i="1"/>
  <c r="T2603" i="1"/>
  <c r="T2629" i="1"/>
  <c r="T2259" i="1"/>
  <c r="T2026" i="1"/>
  <c r="T1971" i="1"/>
  <c r="T1514" i="1"/>
  <c r="T2078" i="1"/>
  <c r="T2202" i="1"/>
  <c r="T2196" i="1"/>
  <c r="T2238" i="1"/>
  <c r="T2329" i="1"/>
  <c r="T2184" i="1"/>
  <c r="T2338" i="1"/>
  <c r="T2082" i="1"/>
  <c r="T2045" i="1"/>
  <c r="T2191" i="1"/>
  <c r="T1403" i="1"/>
  <c r="T2234" i="1"/>
  <c r="T2015" i="1"/>
  <c r="T2729" i="1"/>
  <c r="T2185" i="1"/>
  <c r="T2021" i="1"/>
  <c r="T1534" i="1"/>
  <c r="T2052" i="1"/>
  <c r="T2256" i="1"/>
  <c r="T2996" i="1"/>
  <c r="T1467" i="1"/>
  <c r="T2195" i="1"/>
  <c r="T2312" i="1"/>
  <c r="T2449" i="1"/>
  <c r="T1382" i="1"/>
  <c r="T2040" i="1"/>
  <c r="T1536" i="1"/>
  <c r="T2190" i="1"/>
  <c r="T2277" i="1"/>
  <c r="T2609" i="1"/>
  <c r="T2282" i="1"/>
  <c r="T1979" i="1"/>
  <c r="T1957" i="1"/>
  <c r="T79" i="1"/>
  <c r="T2036" i="1"/>
  <c r="T316" i="1"/>
  <c r="T2741" i="1"/>
  <c r="T2203" i="1"/>
  <c r="T2003" i="1"/>
  <c r="T2269" i="1"/>
  <c r="T1346" i="1"/>
  <c r="T2246" i="1"/>
  <c r="T1976" i="1"/>
  <c r="T1969" i="1"/>
  <c r="T2031" i="1"/>
  <c r="T1982" i="1"/>
  <c r="T2635" i="1"/>
  <c r="T2054" i="1"/>
  <c r="T2239" i="1"/>
  <c r="T1023" i="1"/>
  <c r="T2709" i="1"/>
  <c r="T2301" i="1"/>
  <c r="T1947" i="1"/>
  <c r="T1978" i="1"/>
  <c r="T1032" i="1"/>
  <c r="T3728" i="1"/>
  <c r="T3155" i="1"/>
  <c r="T2235" i="1"/>
  <c r="T3813" i="1"/>
  <c r="T2262" i="1"/>
  <c r="T2604" i="1"/>
  <c r="T1196" i="1"/>
  <c r="T2268" i="1"/>
  <c r="T2012" i="1"/>
  <c r="T3003" i="1"/>
  <c r="T2072" i="1"/>
  <c r="T738" i="1"/>
  <c r="T3355" i="1"/>
  <c r="T2005" i="1"/>
  <c r="T45" i="1"/>
  <c r="T1839" i="1"/>
  <c r="T248" i="1"/>
  <c r="T2011" i="1"/>
  <c r="T2034" i="1"/>
  <c r="T2611" i="1"/>
  <c r="T540" i="1"/>
  <c r="T3027" i="1"/>
  <c r="T2039" i="1"/>
  <c r="T646" i="1"/>
  <c r="T3710" i="1"/>
  <c r="T2267" i="1"/>
  <c r="T2726" i="1"/>
  <c r="T1259" i="1"/>
  <c r="T2341" i="1"/>
  <c r="T1958" i="1"/>
  <c r="T308" i="1"/>
  <c r="T2216" i="1"/>
  <c r="T1194" i="1"/>
  <c r="T3446" i="1"/>
  <c r="T2081" i="1"/>
  <c r="T3584" i="1"/>
  <c r="T2257" i="1"/>
  <c r="T3294" i="1"/>
  <c r="T1970" i="1"/>
  <c r="T2186" i="1"/>
  <c r="T320" i="1"/>
  <c r="T2273" i="1"/>
  <c r="T1530" i="1"/>
  <c r="T2023" i="1"/>
  <c r="T2073" i="1"/>
  <c r="T1224" i="1"/>
  <c r="T647" i="1"/>
  <c r="T1506" i="1"/>
  <c r="T2254" i="1"/>
  <c r="T1612" i="1"/>
  <c r="T2280" i="1"/>
  <c r="T2242" i="1"/>
  <c r="T1198" i="1"/>
  <c r="T656" i="1"/>
  <c r="T845" i="1"/>
  <c r="T2488" i="1"/>
  <c r="T1632" i="1"/>
  <c r="T2717" i="1"/>
  <c r="T1973" i="1"/>
  <c r="T1835" i="1"/>
  <c r="T1967" i="1"/>
  <c r="T1200" i="1"/>
  <c r="T1754" i="1"/>
  <c r="T1966" i="1"/>
  <c r="T1975" i="1"/>
  <c r="T384" i="1"/>
  <c r="T2330" i="1"/>
  <c r="T1212" i="1"/>
  <c r="T2107" i="1"/>
  <c r="T1199" i="1"/>
  <c r="T2724" i="1"/>
  <c r="T1378" i="1"/>
  <c r="T3654" i="1"/>
  <c r="T1538" i="1"/>
  <c r="T2177" i="1"/>
  <c r="T2042" i="1"/>
  <c r="T2008" i="1"/>
  <c r="T110" i="1"/>
  <c r="T3026" i="1"/>
  <c r="T2739" i="1"/>
  <c r="T2226" i="1"/>
  <c r="T1289" i="1"/>
  <c r="T2817" i="1"/>
  <c r="T1925" i="1"/>
  <c r="T264" i="1"/>
  <c r="T3720" i="1"/>
  <c r="T759" i="1"/>
  <c r="T1025" i="1"/>
  <c r="T2014" i="1"/>
  <c r="T2006" i="1"/>
  <c r="T833" i="1"/>
  <c r="T2710" i="1"/>
  <c r="T306" i="1"/>
  <c r="T287" i="1"/>
  <c r="T3820" i="1"/>
  <c r="T2032" i="1"/>
  <c r="T1955" i="1"/>
  <c r="T2117" i="1"/>
  <c r="T3832" i="1"/>
  <c r="T2610" i="1"/>
  <c r="T3393" i="1"/>
  <c r="T2258" i="1"/>
  <c r="T3368" i="1"/>
  <c r="T2275" i="1"/>
  <c r="T111" i="1"/>
  <c r="T1388" i="1"/>
  <c r="T2068" i="1"/>
  <c r="T858" i="1"/>
  <c r="T3364" i="1"/>
  <c r="T2004" i="1"/>
  <c r="T1509" i="1"/>
  <c r="T3473" i="1"/>
  <c r="T389" i="1"/>
  <c r="T658" i="1"/>
  <c r="T3039" i="1"/>
  <c r="T1260" i="1"/>
  <c r="T1953" i="1"/>
  <c r="T1385" i="1"/>
  <c r="T2335" i="1"/>
  <c r="T1285" i="1"/>
  <c r="T2037" i="1"/>
  <c r="T3410" i="1"/>
  <c r="T3316" i="1"/>
  <c r="T3721" i="1"/>
  <c r="T1977" i="1"/>
  <c r="T1526" i="1"/>
  <c r="T1968" i="1"/>
  <c r="T385" i="1"/>
  <c r="T1022" i="1"/>
  <c r="T1520" i="1"/>
  <c r="T1841" i="1"/>
  <c r="T1351" i="1"/>
  <c r="T790" i="1"/>
  <c r="T1380" i="1"/>
  <c r="T2501" i="1"/>
  <c r="T2445" i="1"/>
  <c r="T1257" i="1"/>
  <c r="T2059" i="1"/>
  <c r="T3464" i="1"/>
  <c r="T3601" i="1"/>
  <c r="T2730" i="1"/>
  <c r="T1676" i="1"/>
  <c r="T1752" i="1"/>
  <c r="T2027" i="1"/>
  <c r="T1952" i="1"/>
  <c r="T1838" i="1"/>
  <c r="T1252" i="1"/>
  <c r="T2215" i="1"/>
  <c r="T1204" i="1"/>
  <c r="T2067" i="1"/>
  <c r="T1256" i="1"/>
  <c r="T1954" i="1"/>
  <c r="T83" i="1"/>
  <c r="T2062" i="1"/>
  <c r="T2213" i="1"/>
  <c r="T1928" i="1"/>
  <c r="T2547" i="1"/>
  <c r="T846" i="1"/>
  <c r="T1964" i="1"/>
  <c r="T2022" i="1"/>
  <c r="T3458" i="1"/>
  <c r="T2066" i="1"/>
  <c r="T260" i="1"/>
  <c r="T3048" i="1"/>
  <c r="T3462" i="1"/>
  <c r="T1376" i="1"/>
  <c r="T1477" i="1"/>
  <c r="T3157" i="1"/>
  <c r="T2621" i="1"/>
  <c r="T2638" i="1"/>
  <c r="T1939" i="1"/>
  <c r="T2837" i="1"/>
  <c r="T3709" i="1"/>
  <c r="T3445" i="1"/>
  <c r="T2284" i="1"/>
  <c r="T2283" i="1"/>
  <c r="T2192" i="1"/>
  <c r="T254" i="1"/>
  <c r="T3397" i="1"/>
  <c r="T3607" i="1"/>
  <c r="T39" i="1"/>
  <c r="T1358" i="1"/>
  <c r="T2457" i="1"/>
  <c r="T2043" i="1"/>
  <c r="T391" i="1"/>
  <c r="T2458" i="1"/>
  <c r="T2172" i="1"/>
  <c r="T787" i="1"/>
  <c r="T3539" i="1"/>
  <c r="T2467" i="1"/>
  <c r="T2266" i="1"/>
  <c r="T3009" i="1"/>
  <c r="T3510" i="1"/>
  <c r="T1539" i="1"/>
  <c r="T825" i="1"/>
  <c r="T747" i="1"/>
  <c r="T301" i="1"/>
  <c r="T2035" i="1"/>
  <c r="T274" i="1"/>
  <c r="T2991" i="1"/>
  <c r="T289" i="1"/>
  <c r="T1533" i="1"/>
  <c r="T2315" i="1"/>
  <c r="T3308" i="1"/>
  <c r="T1681" i="1"/>
  <c r="T3257" i="1"/>
  <c r="T3593" i="1"/>
  <c r="T2975" i="1"/>
  <c r="T3656" i="1"/>
  <c r="T1655" i="1"/>
  <c r="T1527" i="1"/>
  <c r="T359" i="1"/>
  <c r="T66" i="1"/>
  <c r="T1362" i="1"/>
  <c r="T2293" i="1"/>
  <c r="T2447" i="1"/>
  <c r="T1883" i="1"/>
  <c r="T1935" i="1"/>
  <c r="T1220" i="1"/>
  <c r="T2998" i="1"/>
  <c r="T2614" i="1"/>
  <c r="T3180" i="1"/>
  <c r="T2978" i="1"/>
  <c r="T3345" i="1"/>
  <c r="T2479" i="1"/>
  <c r="T1377" i="1"/>
  <c r="T2231" i="1"/>
  <c r="T1942" i="1"/>
  <c r="T2670" i="1"/>
  <c r="T3605" i="1"/>
  <c r="T2304" i="1"/>
  <c r="T3451" i="1"/>
  <c r="T3295" i="1"/>
  <c r="T2732" i="1"/>
  <c r="T348" i="1"/>
  <c r="T2836" i="1"/>
  <c r="T1642" i="1"/>
  <c r="T2617" i="1"/>
  <c r="T3523" i="1"/>
  <c r="T2251" i="1"/>
  <c r="T2060" i="1"/>
  <c r="T3030" i="1"/>
  <c r="T2448" i="1"/>
  <c r="T1959" i="1"/>
  <c r="T1402" i="1"/>
  <c r="T2057" i="1"/>
  <c r="T1831" i="1"/>
  <c r="T37" i="1"/>
  <c r="T1266" i="1"/>
  <c r="T3050" i="1"/>
  <c r="T1503" i="1"/>
  <c r="T2639" i="1"/>
  <c r="T1890" i="1"/>
  <c r="T1762" i="1"/>
  <c r="T14" i="1"/>
  <c r="T2641" i="1"/>
  <c r="T3267" i="1"/>
  <c r="T1466" i="1"/>
  <c r="T3167" i="1"/>
  <c r="T2224" i="1"/>
  <c r="T2971" i="1"/>
  <c r="T3612" i="1"/>
  <c r="T1277" i="1"/>
  <c r="T1519" i="1"/>
  <c r="T2025" i="1"/>
  <c r="T2181" i="1"/>
  <c r="T3233" i="1"/>
  <c r="T1668" i="1"/>
  <c r="T1190" i="1"/>
  <c r="T3168" i="1"/>
  <c r="T734" i="1"/>
  <c r="T3837" i="1"/>
  <c r="T815" i="1"/>
  <c r="T15" i="1"/>
  <c r="T3485" i="1"/>
  <c r="T3311" i="1"/>
  <c r="T2668" i="1"/>
  <c r="T1221" i="1"/>
  <c r="T741" i="1"/>
  <c r="T3493" i="1"/>
  <c r="T3012" i="1"/>
  <c r="T2632" i="1"/>
  <c r="T2229" i="1"/>
  <c r="T281" i="1"/>
  <c r="T1517" i="1"/>
  <c r="T2316" i="1"/>
  <c r="T3015" i="1"/>
  <c r="T1961" i="1"/>
  <c r="T2525" i="1"/>
  <c r="T2545" i="1"/>
  <c r="T2217" i="1"/>
  <c r="T3536" i="1"/>
  <c r="T282" i="1"/>
  <c r="T276" i="1"/>
  <c r="T1633" i="1"/>
  <c r="T3718" i="1"/>
  <c r="T820" i="1"/>
  <c r="T2555" i="1"/>
  <c r="T729" i="1"/>
  <c r="T1627" i="1"/>
  <c r="T1210" i="1"/>
  <c r="T28" i="1"/>
  <c r="T3488" i="1"/>
  <c r="T852" i="1"/>
  <c r="T1763" i="1"/>
  <c r="T3698" i="1"/>
  <c r="T1276" i="1"/>
  <c r="T1280" i="1"/>
  <c r="T64" i="1"/>
  <c r="T2455" i="1"/>
  <c r="T113" i="1"/>
  <c r="T3274" i="1"/>
  <c r="T2264" i="1"/>
  <c r="T1857" i="1"/>
  <c r="T2712" i="1"/>
  <c r="T2281" i="1"/>
  <c r="T3714" i="1"/>
  <c r="T2058" i="1"/>
  <c r="T3351" i="1"/>
  <c r="T78" i="1"/>
  <c r="T3538" i="1"/>
  <c r="T3611" i="1"/>
  <c r="T2237" i="1"/>
  <c r="T3454" i="1"/>
  <c r="T2183" i="1"/>
  <c r="T3829" i="1"/>
  <c r="T272" i="1"/>
  <c r="T2075" i="1"/>
  <c r="T802" i="1"/>
  <c r="T2207" i="1"/>
  <c r="T3452" i="1"/>
  <c r="T814" i="1"/>
  <c r="T1250" i="1"/>
  <c r="T2211" i="1"/>
  <c r="T3787" i="1"/>
  <c r="T280" i="1"/>
  <c r="T1515" i="1"/>
  <c r="T2796" i="1"/>
  <c r="T3472" i="1"/>
  <c r="T1948" i="1"/>
  <c r="T2298" i="1"/>
  <c r="T3049" i="1"/>
  <c r="T3564" i="1"/>
  <c r="T2050" i="1"/>
  <c r="T63" i="1"/>
  <c r="T785" i="1"/>
  <c r="T1748" i="1"/>
  <c r="T2065" i="1"/>
  <c r="T745" i="1"/>
  <c r="T2740" i="1"/>
  <c r="T2119" i="1"/>
  <c r="T1465" i="1"/>
  <c r="T278" i="1"/>
  <c r="T1348" i="1"/>
  <c r="T271" i="1"/>
  <c r="T2201" i="1"/>
  <c r="T657" i="1"/>
  <c r="T2168" i="1"/>
  <c r="T2985" i="1"/>
  <c r="T3035" i="1"/>
  <c r="T2260" i="1"/>
  <c r="T3330" i="1"/>
  <c r="T2105" i="1"/>
  <c r="T2296" i="1"/>
  <c r="T3773" i="1"/>
  <c r="T2623" i="1"/>
  <c r="T1619" i="1"/>
  <c r="T1218" i="1"/>
  <c r="T1293" i="1"/>
  <c r="T268" i="1"/>
  <c r="T840" i="1"/>
  <c r="T1391" i="1"/>
  <c r="T1040" i="1"/>
  <c r="T21" i="1"/>
  <c r="T1535" i="1"/>
  <c r="T1609" i="1"/>
  <c r="T1892" i="1"/>
  <c r="T2727" i="1"/>
  <c r="T1900" i="1"/>
  <c r="T3614" i="1"/>
  <c r="T792" i="1"/>
  <c r="T2333" i="1"/>
  <c r="T642" i="1"/>
  <c r="T3298" i="1"/>
  <c r="T860" i="1"/>
  <c r="T3560" i="1"/>
  <c r="T722" i="1"/>
  <c r="T2622" i="1"/>
  <c r="T2061" i="1"/>
  <c r="T3028" i="1"/>
  <c r="T3822" i="1"/>
  <c r="T3779" i="1"/>
  <c r="T1657" i="1"/>
  <c r="T1834" i="1"/>
  <c r="T788" i="1"/>
  <c r="T3482" i="1"/>
  <c r="T3" i="1"/>
  <c r="T3396" i="1"/>
  <c r="T38" i="1"/>
  <c r="T44" i="1"/>
  <c r="T404" i="1"/>
  <c r="T2818" i="1"/>
  <c r="T1652" i="1"/>
  <c r="T382" i="1"/>
  <c r="T655" i="1"/>
  <c r="T2612" i="1"/>
  <c r="T1298" i="1"/>
  <c r="T3712" i="1"/>
  <c r="T2279" i="1"/>
  <c r="T115" i="1"/>
  <c r="T117" i="1"/>
  <c r="T3459" i="1"/>
  <c r="T3816" i="1"/>
  <c r="T2725" i="1"/>
  <c r="T3425" i="1"/>
  <c r="T3677" i="1"/>
  <c r="T651" i="1"/>
  <c r="T1671" i="1"/>
  <c r="T3684" i="1"/>
  <c r="T258" i="1"/>
  <c r="T3686" i="1"/>
  <c r="T3463" i="1"/>
  <c r="T1524" i="1"/>
  <c r="T1474" i="1"/>
  <c r="T2167" i="1"/>
  <c r="T2180" i="1"/>
  <c r="T3336" i="1"/>
  <c r="T3373" i="1"/>
  <c r="T1944" i="1"/>
  <c r="T3484" i="1"/>
  <c r="T3671" i="1"/>
  <c r="T3342" i="1"/>
  <c r="T3422" i="1"/>
  <c r="T1848" i="1"/>
  <c r="T1254" i="1"/>
  <c r="T3407" i="1"/>
  <c r="T305" i="1"/>
  <c r="T1677" i="1"/>
  <c r="T2240" i="1"/>
  <c r="T1481" i="1"/>
  <c r="T819" i="1"/>
  <c r="T2634" i="1"/>
  <c r="T2" i="1"/>
  <c r="T411" i="1"/>
  <c r="T1923" i="1"/>
  <c r="T2102" i="1"/>
  <c r="T1389" i="1"/>
  <c r="T1894" i="1"/>
  <c r="T329" i="1"/>
  <c r="T3706" i="1"/>
  <c r="T2041" i="1"/>
  <c r="T3302" i="1"/>
  <c r="T1354" i="1"/>
  <c r="T2104" i="1"/>
  <c r="T2822" i="1"/>
  <c r="T3613" i="1"/>
  <c r="T1541" i="1"/>
  <c r="T2474" i="1"/>
  <c r="T1886" i="1"/>
  <c r="T1192" i="1"/>
  <c r="T1197" i="1"/>
  <c r="T1302" i="1"/>
  <c r="T1823" i="1"/>
  <c r="T1532" i="1"/>
  <c r="T1390" i="1"/>
  <c r="T3441" i="1"/>
  <c r="T2120" i="1"/>
  <c r="T2253" i="1"/>
  <c r="T826" i="1"/>
  <c r="T249" i="1"/>
  <c r="T822" i="1"/>
  <c r="T2491" i="1"/>
  <c r="T2303" i="1"/>
  <c r="T1355" i="1"/>
  <c r="T2454" i="1"/>
  <c r="T2028" i="1"/>
  <c r="T3161" i="1"/>
  <c r="T1862" i="1"/>
  <c r="T3303" i="1"/>
  <c r="T2481" i="1"/>
  <c r="T27" i="1"/>
  <c r="T1621" i="1"/>
  <c r="T1901" i="1"/>
  <c r="T2939" i="1"/>
  <c r="T2803" i="1"/>
  <c r="T783" i="1"/>
  <c r="T297" i="1"/>
  <c r="T3291" i="1"/>
  <c r="T2802" i="1"/>
  <c r="T2200" i="1"/>
  <c r="T2206" i="1"/>
  <c r="T3047" i="1"/>
  <c r="T3753" i="1"/>
  <c r="T1537" i="1"/>
  <c r="T2101" i="1"/>
  <c r="T1660" i="1"/>
  <c r="T2165" i="1"/>
  <c r="T732" i="1"/>
  <c r="T724" i="1"/>
  <c r="T3531" i="1"/>
  <c r="T261" i="1"/>
  <c r="T648" i="1"/>
  <c r="T1861" i="1"/>
  <c r="T1216" i="1"/>
  <c r="T2038" i="1"/>
  <c r="T269" i="1"/>
  <c r="T3029" i="1"/>
  <c r="T97" i="1"/>
  <c r="T2714" i="1"/>
  <c r="T3268" i="1"/>
  <c r="T2080" i="1"/>
  <c r="T3234" i="1"/>
  <c r="T2624" i="1"/>
  <c r="T3150" i="1"/>
  <c r="T836" i="1"/>
  <c r="T41" i="1"/>
  <c r="T2929" i="1"/>
  <c r="T112" i="1"/>
  <c r="T376" i="1"/>
  <c r="T731" i="1"/>
  <c r="T3567" i="1"/>
  <c r="T36" i="1"/>
  <c r="T853" i="1"/>
  <c r="T531" i="1"/>
  <c r="T2053" i="1"/>
  <c r="T307" i="1"/>
  <c r="T3608" i="1"/>
  <c r="T1305" i="1"/>
  <c r="T1356" i="1"/>
  <c r="T1036" i="1"/>
  <c r="T2819" i="1"/>
  <c r="T3273" i="1"/>
  <c r="T3347" i="1"/>
  <c r="T3415" i="1"/>
  <c r="T3431" i="1"/>
  <c r="T3579" i="1"/>
  <c r="T3602" i="1"/>
  <c r="T1750" i="1"/>
  <c r="T3757" i="1"/>
  <c r="T2106" i="1"/>
  <c r="T2980" i="1"/>
  <c r="T3695" i="1"/>
  <c r="T1214" i="1"/>
  <c r="T2923" i="1"/>
  <c r="T57" i="1"/>
  <c r="T2983" i="1"/>
  <c r="T3785" i="1"/>
  <c r="T3678" i="1"/>
  <c r="T2495" i="1"/>
  <c r="T3540" i="1"/>
  <c r="T2071" i="1"/>
  <c r="T3455" i="1"/>
  <c r="T412" i="1"/>
  <c r="T1041" i="1"/>
  <c r="T1675" i="1"/>
  <c r="T3258" i="1"/>
  <c r="T2241" i="1"/>
  <c r="T53" i="1"/>
  <c r="T755" i="1"/>
  <c r="T2473" i="1"/>
  <c r="T2938" i="1"/>
  <c r="T3044" i="1"/>
  <c r="T3270" i="1"/>
  <c r="T3533" i="1"/>
  <c r="T3693" i="1"/>
  <c r="T2805" i="1"/>
  <c r="T3481" i="1"/>
  <c r="T3254" i="1"/>
  <c r="T3138" i="1"/>
  <c r="T104" i="1"/>
  <c r="T3489" i="1"/>
  <c r="T2631" i="1"/>
  <c r="T2815" i="1"/>
  <c r="T2497" i="1"/>
  <c r="T2480" i="1"/>
  <c r="T3492" i="1"/>
  <c r="T3591" i="1"/>
  <c r="T353" i="1"/>
  <c r="T3244" i="1"/>
  <c r="T816" i="1"/>
  <c r="T3594" i="1"/>
  <c r="T72" i="1"/>
  <c r="T3034" i="1"/>
  <c r="T70" i="1"/>
  <c r="T3164" i="1"/>
  <c r="T3468" i="1"/>
  <c r="T81" i="1"/>
  <c r="T1932" i="1"/>
  <c r="T3727" i="1"/>
  <c r="T2175" i="1"/>
  <c r="T1965" i="1"/>
  <c r="T2069" i="1"/>
  <c r="T1669" i="1"/>
  <c r="T414" i="1"/>
  <c r="T650" i="1"/>
  <c r="T3038" i="1"/>
  <c r="T3589" i="1"/>
  <c r="T1368" i="1"/>
  <c r="T3357" i="1"/>
  <c r="T3214" i="1"/>
  <c r="T3461" i="1"/>
  <c r="T3535" i="1"/>
  <c r="T2030" i="1"/>
  <c r="T390" i="1"/>
  <c r="T1401" i="1"/>
  <c r="T2534" i="1"/>
  <c r="T1943" i="1"/>
  <c r="T2178" i="1"/>
  <c r="T733" i="1"/>
  <c r="T2809" i="1"/>
  <c r="T3694" i="1"/>
  <c r="T11" i="1"/>
  <c r="T1363" i="1"/>
  <c r="T2232" i="1"/>
  <c r="T2444" i="1"/>
  <c r="T3596" i="1"/>
  <c r="T3325" i="1"/>
  <c r="T3212" i="1"/>
  <c r="T659" i="1"/>
  <c r="T1202" i="1"/>
  <c r="T3320" i="1"/>
  <c r="T253" i="1"/>
  <c r="T736" i="1"/>
  <c r="T87" i="1"/>
  <c r="T1264" i="1"/>
  <c r="T374" i="1"/>
  <c r="T1359" i="1"/>
  <c r="T1637" i="1"/>
  <c r="T1650" i="1"/>
  <c r="T1844" i="1"/>
  <c r="T2297" i="1"/>
  <c r="T335" i="1"/>
  <c r="T400" i="1"/>
  <c r="T2024" i="1"/>
  <c r="T1472" i="1"/>
  <c r="T1613" i="1"/>
  <c r="T2671" i="1"/>
  <c r="T2019" i="1"/>
  <c r="T1291" i="1"/>
  <c r="T342" i="1"/>
  <c r="T1347" i="1"/>
  <c r="T2494" i="1"/>
  <c r="T2928" i="1"/>
  <c r="T3229" i="1"/>
  <c r="T1525" i="1"/>
  <c r="T3224" i="1"/>
  <c r="T3618" i="1"/>
  <c r="T1645" i="1"/>
  <c r="T3498" i="1"/>
  <c r="T3460" i="1"/>
  <c r="T3170" i="1"/>
  <c r="T364" i="1"/>
  <c r="T1386" i="1"/>
  <c r="T1845" i="1"/>
  <c r="T1301" i="1"/>
  <c r="T1374" i="1"/>
  <c r="T2825" i="1"/>
  <c r="T1898" i="1"/>
  <c r="T73" i="1"/>
  <c r="T2007" i="1"/>
  <c r="T3013" i="1"/>
  <c r="T1511" i="1"/>
  <c r="T1936" i="1"/>
  <c r="T1284" i="1"/>
  <c r="T3411" i="1"/>
  <c r="T2087" i="1"/>
  <c r="T2044" i="1"/>
  <c r="T1751" i="1"/>
  <c r="T3705" i="1"/>
  <c r="T31" i="1"/>
  <c r="T347" i="1"/>
  <c r="T805" i="1"/>
  <c r="T534" i="1"/>
  <c r="T2667" i="1"/>
  <c r="T325" i="1"/>
  <c r="T3542" i="1"/>
  <c r="T6" i="1"/>
  <c r="T2738" i="1"/>
  <c r="T2220" i="1"/>
  <c r="T2556" i="1"/>
  <c r="T1357" i="1"/>
  <c r="T1666" i="1"/>
  <c r="T739" i="1"/>
  <c r="T3310" i="1"/>
  <c r="T1249" i="1"/>
  <c r="T1396" i="1"/>
  <c r="T723" i="1"/>
  <c r="T1606" i="1"/>
  <c r="T3573" i="1"/>
  <c r="T372" i="1"/>
  <c r="T848" i="1"/>
  <c r="T1296" i="1"/>
  <c r="T3406" i="1"/>
  <c r="T839" i="1"/>
  <c r="T2964" i="1"/>
  <c r="T3470" i="1"/>
  <c r="T3812" i="1"/>
  <c r="T2987" i="1"/>
  <c r="T3283" i="1"/>
  <c r="T2170" i="1"/>
  <c r="T2492" i="1"/>
  <c r="T2287" i="1"/>
  <c r="T3708" i="1"/>
  <c r="T3021" i="1"/>
  <c r="T1623" i="1"/>
  <c r="T3292" i="1"/>
  <c r="T3490" i="1"/>
  <c r="T3702" i="1"/>
  <c r="T2048" i="1"/>
  <c r="T2320" i="1"/>
  <c r="T1849" i="1"/>
  <c r="T1933" i="1"/>
  <c r="T525" i="1"/>
  <c r="T283" i="1"/>
  <c r="T2096" i="1"/>
  <c r="T1475" i="1"/>
  <c r="T13" i="1"/>
  <c r="T539" i="1"/>
  <c r="T3007" i="1"/>
  <c r="T735" i="1"/>
  <c r="T2093" i="1"/>
  <c r="T842" i="1"/>
  <c r="T2091" i="1"/>
  <c r="T847" i="1"/>
  <c r="T2033" i="1"/>
  <c r="T1528" i="1"/>
  <c r="T2197" i="1"/>
  <c r="T1247" i="1"/>
  <c r="T2829" i="1"/>
  <c r="T2840" i="1"/>
  <c r="T2029" i="1"/>
  <c r="T418" i="1"/>
  <c r="T2051" i="1"/>
  <c r="T2719" i="1"/>
  <c r="T293" i="1"/>
  <c r="T47" i="1"/>
  <c r="T93" i="1"/>
  <c r="T106" i="1"/>
  <c r="T377" i="1"/>
  <c r="T1757" i="1"/>
  <c r="T2169" i="1"/>
  <c r="T2784" i="1"/>
  <c r="T3625" i="1"/>
  <c r="T3692" i="1"/>
  <c r="T3756" i="1"/>
  <c r="T3782" i="1"/>
  <c r="T2718" i="1"/>
  <c r="T2289" i="1"/>
  <c r="T1656" i="1"/>
  <c r="T851" i="1"/>
  <c r="T2549" i="1"/>
  <c r="T3011" i="1"/>
  <c r="T3182" i="1"/>
  <c r="T3213" i="1"/>
  <c r="T2193" i="1"/>
  <c r="T2789" i="1"/>
  <c r="T3541" i="1"/>
  <c r="T2276" i="1"/>
  <c r="T3418" i="1"/>
  <c r="T1667" i="1"/>
  <c r="T3349" i="1"/>
  <c r="T3211" i="1"/>
  <c r="T2486" i="1"/>
  <c r="T3818" i="1"/>
  <c r="T824" i="1"/>
  <c r="T3828" i="1"/>
  <c r="T643" i="1"/>
  <c r="T1267" i="1"/>
  <c r="T3587" i="1"/>
  <c r="T1265" i="1"/>
  <c r="T2786" i="1"/>
  <c r="T3534" i="1"/>
  <c r="T311" i="1"/>
  <c r="T3619" i="1"/>
  <c r="T3001" i="1"/>
  <c r="T3235" i="1"/>
  <c r="T3483" i="1"/>
  <c r="T303" i="1"/>
  <c r="T298" i="1"/>
  <c r="T3369" i="1"/>
  <c r="T1366" i="1"/>
  <c r="T1026" i="1"/>
  <c r="T68" i="1"/>
  <c r="T25" i="1"/>
  <c r="T753" i="1"/>
  <c r="T2469" i="1"/>
  <c r="T3597" i="1"/>
  <c r="T1746" i="1"/>
  <c r="T2559" i="1"/>
  <c r="T1680" i="1"/>
  <c r="T3515" i="1"/>
  <c r="T1611" i="1"/>
  <c r="T3296" i="1"/>
  <c r="T3691" i="1"/>
  <c r="T538" i="1"/>
  <c r="T2734" i="1"/>
  <c r="T856" i="1"/>
  <c r="T266" i="1"/>
  <c r="T2722" i="1"/>
  <c r="T265" i="1"/>
  <c r="T1836" i="1"/>
  <c r="T1626" i="1"/>
  <c r="T1258" i="1"/>
  <c r="T1962" i="1"/>
  <c r="T1542" i="1"/>
  <c r="T2788" i="1"/>
  <c r="T3372" i="1"/>
  <c r="T758" i="1"/>
  <c r="T3149" i="1"/>
  <c r="T1682" i="1"/>
  <c r="T3179" i="1"/>
  <c r="T1030" i="1"/>
  <c r="T837" i="1"/>
  <c r="T24" i="1"/>
  <c r="T3014" i="1"/>
  <c r="T2010" i="1"/>
  <c r="T1482" i="1"/>
  <c r="T1248" i="1"/>
  <c r="T1629" i="1"/>
  <c r="T1854" i="1"/>
  <c r="T256" i="1"/>
  <c r="T2826" i="1"/>
  <c r="T3529" i="1"/>
  <c r="T3389" i="1"/>
  <c r="T3278" i="1"/>
  <c r="T338" i="1"/>
  <c r="T3331" i="1"/>
  <c r="T3769" i="1"/>
  <c r="T1270" i="1"/>
  <c r="T3835" i="1"/>
  <c r="T2801" i="1"/>
  <c r="T841" i="1"/>
  <c r="T354" i="1"/>
  <c r="T1938" i="1"/>
  <c r="T2716" i="1"/>
  <c r="T1887" i="1"/>
  <c r="T3189" i="1"/>
  <c r="T3657" i="1"/>
  <c r="T357" i="1"/>
  <c r="T69" i="1"/>
  <c r="T2465" i="1"/>
  <c r="T54" i="1"/>
  <c r="T3301" i="1"/>
  <c r="T3169" i="1"/>
  <c r="T1379" i="1"/>
  <c r="T381" i="1"/>
  <c r="T3315" i="1"/>
  <c r="T3023" i="1"/>
  <c r="T3219" i="1"/>
  <c r="T1759" i="1"/>
  <c r="T2538" i="1"/>
  <c r="T1940" i="1"/>
  <c r="T3305" i="1"/>
  <c r="T1825" i="1"/>
  <c r="T1361" i="1"/>
  <c r="T2163" i="1"/>
  <c r="T2009" i="1"/>
  <c r="T530" i="1"/>
  <c r="T1924" i="1"/>
  <c r="T2265" i="1"/>
  <c r="T2090" i="1"/>
  <c r="T2079" i="1"/>
  <c r="T2798" i="1"/>
  <c r="T3586" i="1"/>
  <c r="T2453" i="1"/>
  <c r="T77" i="1"/>
  <c r="T1678" i="1"/>
  <c r="T3479" i="1"/>
  <c r="T3243" i="1"/>
  <c r="T3667" i="1"/>
  <c r="T818" i="1"/>
  <c r="T1469" i="1"/>
  <c r="T91" i="1"/>
  <c r="T2092" i="1"/>
  <c r="T1208" i="1"/>
  <c r="T2806" i="1"/>
  <c r="T3174" i="1"/>
  <c r="T3786" i="1"/>
  <c r="T2064" i="1"/>
  <c r="T1981" i="1"/>
  <c r="T1024" i="1"/>
  <c r="T800" i="1"/>
  <c r="T3178" i="1"/>
  <c r="T352" i="1"/>
  <c r="T1272" i="1"/>
  <c r="T2834" i="1"/>
  <c r="T1760" i="1"/>
  <c r="T98" i="1"/>
  <c r="T524" i="1"/>
  <c r="T2633" i="1"/>
  <c r="T2083" i="1"/>
  <c r="T2618" i="1"/>
  <c r="T1896" i="1"/>
  <c r="T2785" i="1"/>
  <c r="T3391" i="1"/>
  <c r="T3549" i="1"/>
  <c r="T737" i="1"/>
  <c r="T379" i="1"/>
  <c r="T1926" i="1"/>
  <c r="T2214" i="1"/>
  <c r="T3572" i="1"/>
  <c r="T3281" i="1"/>
  <c r="T285" i="1"/>
  <c r="T1369" i="1"/>
  <c r="T3486" i="1"/>
  <c r="T373" i="1"/>
  <c r="T789" i="1"/>
  <c r="T3181" i="1"/>
  <c r="T1617" i="1"/>
  <c r="T1747" i="1"/>
  <c r="T528" i="1"/>
  <c r="T2625" i="1"/>
  <c r="T3160" i="1"/>
  <c r="T3293" i="1"/>
  <c r="T3713" i="1"/>
  <c r="T2969" i="1"/>
  <c r="T3582" i="1"/>
  <c r="T1399" i="1"/>
  <c r="T2198" i="1"/>
  <c r="T318" i="1"/>
  <c r="T246" i="1"/>
  <c r="T2485" i="1"/>
  <c r="T1262" i="1"/>
  <c r="T2471" i="1"/>
  <c r="T118" i="1"/>
  <c r="T3525" i="1"/>
  <c r="T1394" i="1"/>
  <c r="T2968" i="1"/>
  <c r="T3675" i="1"/>
  <c r="T2056" i="1"/>
  <c r="T2979" i="1"/>
  <c r="T65" i="1"/>
  <c r="T244" i="1"/>
  <c r="T3363" i="1"/>
  <c r="T3767" i="1"/>
  <c r="T3556" i="1"/>
  <c r="T3471" i="1"/>
  <c r="T2085" i="1"/>
  <c r="T2502" i="1"/>
  <c r="T3477" i="1"/>
  <c r="T2814" i="1"/>
  <c r="T2103" i="1"/>
  <c r="T3016" i="1"/>
  <c r="T120" i="1"/>
  <c r="T2540" i="1"/>
  <c r="T334" i="1"/>
  <c r="T2017" i="1"/>
  <c r="T1622" i="1"/>
  <c r="T3621" i="1"/>
  <c r="T3754" i="1"/>
  <c r="T2528" i="1"/>
  <c r="T1674" i="1"/>
  <c r="T76" i="1"/>
  <c r="T328" i="1"/>
  <c r="T3156" i="1"/>
  <c r="T251" i="1"/>
  <c r="T2483" i="1"/>
  <c r="T3480" i="1"/>
  <c r="T3606" i="1"/>
  <c r="T3006" i="1"/>
  <c r="T1661" i="1"/>
  <c r="T2499" i="1"/>
  <c r="T3682" i="1"/>
  <c r="T3491" i="1"/>
  <c r="T2255" i="1"/>
  <c r="T321" i="1"/>
  <c r="T243" i="1"/>
  <c r="T3036" i="1"/>
  <c r="T3327" i="1"/>
  <c r="T3838" i="1"/>
  <c r="T652" i="1"/>
  <c r="T1038" i="1"/>
  <c r="T3240" i="1"/>
  <c r="T402" i="1"/>
  <c r="T2708" i="1"/>
  <c r="T1476" i="1"/>
  <c r="T2164" i="1"/>
  <c r="T3172" i="1"/>
  <c r="T3265" i="1"/>
  <c r="T1225" i="1"/>
  <c r="T386" i="1"/>
  <c r="T3287" i="1"/>
  <c r="T2808" i="1"/>
  <c r="T2628" i="1"/>
  <c r="T3399" i="1"/>
  <c r="T3437" i="1"/>
  <c r="T1311" i="1"/>
  <c r="T3683" i="1"/>
  <c r="T396" i="1"/>
  <c r="T1397" i="1"/>
  <c r="T314" i="1"/>
  <c r="T1513" i="1"/>
  <c r="T797" i="1"/>
  <c r="T380" i="1"/>
  <c r="T1031" i="1"/>
  <c r="T29" i="1"/>
  <c r="T2548" i="1"/>
  <c r="T3385" i="1"/>
  <c r="T754" i="1"/>
  <c r="T1360" i="1"/>
  <c r="T1679" i="1"/>
  <c r="T1381" i="1"/>
  <c r="T349" i="1"/>
  <c r="T803" i="1"/>
  <c r="T2841" i="1"/>
  <c r="T2212" i="1"/>
  <c r="T1223" i="1"/>
  <c r="T270" i="1"/>
  <c r="T1508" i="1"/>
  <c r="T309" i="1"/>
  <c r="T1479" i="1"/>
  <c r="T2561" i="1"/>
  <c r="T3248" i="1"/>
  <c r="T3724" i="1"/>
  <c r="T1889" i="1"/>
  <c r="T3165" i="1"/>
  <c r="T267" i="1"/>
  <c r="T2466" i="1"/>
  <c r="T748" i="1"/>
  <c r="T363" i="1"/>
  <c r="T3400" i="1"/>
  <c r="T3570" i="1"/>
  <c r="T3663" i="1"/>
  <c r="T3788" i="1"/>
  <c r="T71" i="1"/>
  <c r="T1282" i="1"/>
  <c r="T3685" i="1"/>
  <c r="T1743" i="1"/>
  <c r="T1647" i="1"/>
  <c r="T1281" i="1"/>
  <c r="T1510" i="1"/>
  <c r="T3659" i="1"/>
  <c r="T2084" i="1"/>
  <c r="T3253" i="1"/>
  <c r="T2074" i="1"/>
  <c r="T744" i="1"/>
  <c r="T1283" i="1"/>
  <c r="T2464" i="1"/>
  <c r="T1370" i="1"/>
  <c r="T1941" i="1"/>
  <c r="T2535" i="1"/>
  <c r="T2669" i="1"/>
  <c r="T2833" i="1"/>
  <c r="T2339" i="1"/>
  <c r="T3595" i="1"/>
  <c r="T95" i="1"/>
  <c r="T2795" i="1"/>
  <c r="T1756" i="1"/>
  <c r="T3700" i="1"/>
  <c r="T3043" i="1"/>
  <c r="T395" i="1"/>
  <c r="T1529" i="1"/>
  <c r="T1387" i="1"/>
  <c r="T2989" i="1"/>
  <c r="T279" i="1"/>
  <c r="T2630" i="1"/>
  <c r="T1927" i="1"/>
  <c r="T3761" i="1"/>
  <c r="T1393" i="1"/>
  <c r="T1648" i="1"/>
  <c r="T3339" i="1"/>
  <c r="T3774" i="1"/>
  <c r="T2460" i="1"/>
  <c r="T366" i="1"/>
  <c r="T371" i="1"/>
  <c r="T340" i="1"/>
  <c r="T3600" i="1"/>
  <c r="T3681" i="1"/>
  <c r="T2608" i="1"/>
  <c r="T3520" i="1"/>
  <c r="T40" i="1"/>
  <c r="T3824" i="1"/>
  <c r="T3045" i="1"/>
  <c r="T1294" i="1"/>
  <c r="T1614" i="1"/>
  <c r="T2539" i="1"/>
  <c r="T2807" i="1"/>
  <c r="T3317" i="1"/>
  <c r="T3348" i="1"/>
  <c r="T3516" i="1"/>
  <c r="T1027" i="1"/>
  <c r="T3232" i="1"/>
  <c r="T3313" i="1"/>
  <c r="T7" i="1"/>
  <c r="T3404" i="1"/>
  <c r="T3450" i="1"/>
  <c r="T3623" i="1"/>
  <c r="T1400" i="1"/>
  <c r="T3031" i="1"/>
  <c r="T2188" i="1"/>
  <c r="T3783" i="1"/>
  <c r="T3434" i="1"/>
  <c r="T55" i="1"/>
  <c r="T2963" i="1"/>
  <c r="T3177" i="1"/>
  <c r="T2205" i="1"/>
  <c r="T3814" i="1"/>
  <c r="T3672" i="1"/>
  <c r="T1299" i="1"/>
  <c r="T3225" i="1"/>
  <c r="T1646" i="1"/>
  <c r="T2523" i="1"/>
  <c r="T3588" i="1"/>
  <c r="T791" i="1"/>
  <c r="T725" i="1"/>
  <c r="T3666" i="1"/>
  <c r="T1902" i="1"/>
  <c r="T2305" i="1"/>
  <c r="T3046" i="1"/>
  <c r="T3262" i="1"/>
  <c r="T2982" i="1"/>
  <c r="T3690" i="1"/>
  <c r="T3704" i="1"/>
  <c r="T1404" i="1"/>
  <c r="T288" i="1"/>
  <c r="T23" i="1"/>
  <c r="T1686" i="1"/>
  <c r="T1392" i="1"/>
  <c r="T1364" i="1"/>
  <c r="T3424" i="1"/>
  <c r="T1193" i="1"/>
  <c r="T3836" i="1"/>
  <c r="T2967" i="1"/>
  <c r="T3183" i="1"/>
  <c r="T3185" i="1"/>
  <c r="T300" i="1"/>
  <c r="T1842" i="1"/>
  <c r="T2560" i="1"/>
  <c r="T2721" i="1"/>
  <c r="T3173" i="1"/>
  <c r="T26" i="1"/>
  <c r="T3569" i="1"/>
  <c r="T3037" i="1"/>
  <c r="T821" i="1"/>
  <c r="T1744" i="1"/>
  <c r="T1860" i="1"/>
  <c r="T3041" i="1"/>
  <c r="T3499" i="1"/>
  <c r="T526" i="1"/>
  <c r="T2322" i="1"/>
  <c r="T1518" i="1"/>
  <c r="T1271" i="1"/>
  <c r="T355" i="1"/>
  <c r="T3130" i="1"/>
  <c r="T2446" i="1"/>
  <c r="T3279" i="1"/>
  <c r="T1292" i="1"/>
  <c r="T3432" i="1"/>
  <c r="T1464" i="1"/>
  <c r="T3759" i="1"/>
  <c r="T3004" i="1"/>
  <c r="T3412" i="1"/>
  <c r="T3585" i="1"/>
  <c r="T1034" i="1"/>
  <c r="T2228" i="1"/>
  <c r="T3562" i="1"/>
  <c r="T1471" i="1"/>
  <c r="T74" i="1"/>
  <c r="T1937" i="1"/>
  <c r="T277" i="1"/>
  <c r="T1288" i="1"/>
  <c r="T2086" i="1"/>
  <c r="T2835" i="1"/>
  <c r="T3711" i="1"/>
  <c r="T1603" i="1"/>
  <c r="T2295" i="1"/>
  <c r="T2046" i="1"/>
  <c r="T2812" i="1"/>
  <c r="T3448" i="1"/>
  <c r="T3775" i="1"/>
  <c r="T3428" i="1"/>
  <c r="T2223" i="1"/>
  <c r="T341" i="1"/>
  <c r="T397" i="1"/>
  <c r="T1665" i="1"/>
  <c r="T1755" i="1"/>
  <c r="T2451" i="1"/>
  <c r="T2936" i="1"/>
  <c r="T3135" i="1"/>
  <c r="T3321" i="1"/>
  <c r="T3699" i="1"/>
  <c r="T3826" i="1"/>
  <c r="T50" i="1"/>
  <c r="T2063" i="1"/>
  <c r="T324" i="1"/>
  <c r="T1505" i="1"/>
  <c r="T2443" i="1"/>
  <c r="T1468" i="1"/>
  <c r="T2314" i="1"/>
  <c r="T3231" i="1"/>
  <c r="T832" i="1"/>
  <c r="T3449" i="1"/>
  <c r="T532" i="1"/>
  <c r="T1191" i="1"/>
  <c r="T2838" i="1"/>
  <c r="T275" i="1"/>
  <c r="T2828" i="1"/>
  <c r="T3008" i="1"/>
  <c r="T2816" i="1"/>
  <c r="T2109" i="1"/>
  <c r="T3598" i="1"/>
  <c r="T408" i="1"/>
  <c r="T2321" i="1"/>
  <c r="T407" i="1"/>
  <c r="T3770" i="1"/>
  <c r="T1037" i="1"/>
  <c r="T3380" i="1"/>
  <c r="T242" i="1"/>
  <c r="T49" i="1"/>
  <c r="T2794" i="1"/>
  <c r="T3505" i="1"/>
  <c r="T2735" i="1"/>
  <c r="T799" i="1"/>
  <c r="T67" i="1"/>
  <c r="T3354" i="1"/>
  <c r="T2450" i="1"/>
  <c r="T3042" i="1"/>
  <c r="T3696" i="1"/>
  <c r="T2607" i="1"/>
  <c r="T107" i="1"/>
  <c r="T263" i="1"/>
  <c r="T742" i="1"/>
  <c r="T1033" i="1"/>
  <c r="T2291" i="1"/>
  <c r="T3275" i="1"/>
  <c r="T3323" i="1"/>
  <c r="T1850" i="1"/>
  <c r="T2557" i="1"/>
  <c r="T2110" i="1"/>
  <c r="T1398" i="1"/>
  <c r="T58" i="1"/>
  <c r="T2294" i="1"/>
  <c r="T82" i="1"/>
  <c r="T3819" i="1"/>
  <c r="T2530" i="1"/>
  <c r="T2942" i="1"/>
  <c r="T2470" i="1"/>
  <c r="T2250" i="1"/>
  <c r="T3186" i="1"/>
  <c r="T2182" i="1"/>
  <c r="T1383" i="1"/>
  <c r="T3409" i="1"/>
  <c r="T1373" i="1"/>
  <c r="T649" i="1"/>
  <c r="T2108" i="1"/>
  <c r="T2543" i="1"/>
  <c r="T817" i="1"/>
  <c r="T830" i="1"/>
  <c r="T1934" i="1"/>
  <c r="T3497" i="1"/>
  <c r="T2965" i="1"/>
  <c r="T1523" i="1"/>
  <c r="T401" i="1"/>
  <c r="T2664" i="1"/>
  <c r="T3617" i="1"/>
  <c r="T3166" i="1"/>
  <c r="T2308" i="1"/>
  <c r="T740" i="1"/>
  <c r="T1188" i="1"/>
  <c r="T257" i="1"/>
  <c r="T259" i="1"/>
  <c r="T343" i="1"/>
  <c r="T3778" i="1"/>
  <c r="T2490" i="1"/>
  <c r="T3032" i="1"/>
  <c r="T292" i="1"/>
  <c r="T3309" i="1"/>
  <c r="T2311" i="1"/>
  <c r="T375" i="1"/>
  <c r="T398" i="1"/>
  <c r="T3051" i="1"/>
  <c r="T2309" i="1"/>
  <c r="T351" i="1"/>
  <c r="T333" i="1"/>
  <c r="T17" i="1"/>
  <c r="T1761" i="1"/>
  <c r="T1891" i="1"/>
  <c r="T322" i="1"/>
  <c r="T3376" i="1"/>
  <c r="T3421" i="1"/>
  <c r="T2111" i="1"/>
  <c r="T2831" i="1"/>
  <c r="T2113" i="1"/>
  <c r="T2554" i="1"/>
  <c r="T8" i="1"/>
  <c r="T1516" i="1"/>
  <c r="T88" i="1"/>
  <c r="T262" i="1"/>
  <c r="T3821" i="1"/>
  <c r="T3511" i="1"/>
  <c r="T20" i="1"/>
  <c r="T2334" i="1"/>
  <c r="T3502" i="1"/>
  <c r="T3259" i="1"/>
  <c r="T3555" i="1"/>
  <c r="T3332" i="1"/>
  <c r="T99" i="1"/>
  <c r="T100" i="1"/>
  <c r="T3361" i="1"/>
  <c r="T3764" i="1"/>
  <c r="T2286" i="1"/>
  <c r="T3319" i="1"/>
  <c r="T3261" i="1"/>
  <c r="T1279" i="1"/>
  <c r="T3576" i="1"/>
  <c r="T2173" i="1"/>
  <c r="T2820" i="1"/>
  <c r="T3833" i="1"/>
  <c r="T2636" i="1"/>
  <c r="T101" i="1"/>
  <c r="T1951" i="1"/>
  <c r="T1211" i="1"/>
  <c r="T1274" i="1"/>
  <c r="T2933" i="1"/>
  <c r="T2970" i="1"/>
  <c r="T2972" i="1"/>
  <c r="T3052" i="1"/>
  <c r="T3527" i="1"/>
  <c r="T3825" i="1"/>
  <c r="T387" i="1"/>
  <c r="T378" i="1"/>
  <c r="T3154" i="1"/>
  <c r="T3366" i="1"/>
  <c r="T2331" i="1"/>
  <c r="T3241" i="1"/>
  <c r="T3438" i="1"/>
  <c r="T3249" i="1"/>
  <c r="T3019" i="1"/>
  <c r="T3658" i="1"/>
  <c r="T2278" i="1"/>
  <c r="T645" i="1"/>
  <c r="T2225" i="1"/>
  <c r="T3395" i="1"/>
  <c r="T2342" i="1"/>
  <c r="T2728" i="1"/>
  <c r="T3687" i="1"/>
  <c r="T2218" i="1"/>
  <c r="T2642" i="1"/>
  <c r="T2500" i="1"/>
  <c r="T252" i="1"/>
  <c r="T310" i="1"/>
  <c r="T730" i="1"/>
  <c r="T751" i="1"/>
  <c r="T1893" i="1"/>
  <c r="T3436" i="1"/>
  <c r="T2558" i="1"/>
  <c r="T331" i="1"/>
  <c r="T2988" i="1"/>
  <c r="T3501" i="1"/>
  <c r="T3565" i="1"/>
  <c r="T726" i="1"/>
  <c r="T3609" i="1"/>
  <c r="T1187" i="1"/>
  <c r="T3827" i="1"/>
  <c r="T3504" i="1"/>
  <c r="T2620" i="1"/>
  <c r="T2974" i="1"/>
  <c r="T1371" i="1"/>
  <c r="T2792" i="1"/>
  <c r="T796" i="1"/>
  <c r="T2783" i="1"/>
  <c r="T3494" i="1"/>
  <c r="T405" i="1"/>
  <c r="T2070" i="1"/>
  <c r="T3442" i="1"/>
  <c r="T3260" i="1"/>
  <c r="T94" i="1"/>
  <c r="T3622" i="1"/>
  <c r="T105" i="1"/>
  <c r="T809" i="1"/>
  <c r="T3163" i="1"/>
  <c r="T2934" i="1"/>
  <c r="T415" i="1"/>
  <c r="T2300" i="1"/>
  <c r="T1620" i="1"/>
  <c r="T1827" i="1"/>
  <c r="T3780" i="1"/>
  <c r="T2478" i="1"/>
  <c r="T1375" i="1"/>
  <c r="T4" i="1"/>
  <c r="T807" i="1"/>
  <c r="T812" i="1"/>
  <c r="T1640" i="1"/>
  <c r="T2536" i="1"/>
  <c r="T3388" i="1"/>
  <c r="T3543" i="1"/>
  <c r="T3751" i="1"/>
  <c r="T854" i="1"/>
  <c r="T2997" i="1"/>
  <c r="T1749" i="1"/>
  <c r="T1186" i="1"/>
  <c r="T1659" i="1"/>
  <c r="T3626" i="1"/>
  <c r="T3251" i="1"/>
  <c r="T2115" i="1"/>
  <c r="T361" i="1"/>
  <c r="T291" i="1"/>
  <c r="T1885" i="1"/>
  <c r="T2821" i="1"/>
  <c r="T3552" i="1"/>
  <c r="T3285" i="1"/>
  <c r="T3568" i="1"/>
  <c r="T315" i="1"/>
  <c r="T383" i="1"/>
  <c r="T1649" i="1"/>
  <c r="T2477" i="1"/>
  <c r="T2116" i="1"/>
  <c r="T273" i="1"/>
  <c r="T2787" i="1"/>
  <c r="T861" i="1"/>
  <c r="T536" i="1"/>
  <c r="T3545" i="1"/>
  <c r="T3834" i="1"/>
  <c r="T1300" i="1"/>
  <c r="T523" i="1"/>
  <c r="T286" i="1"/>
  <c r="T89" i="1"/>
  <c r="T3370" i="1"/>
  <c r="T2665" i="1"/>
  <c r="T3335" i="1"/>
  <c r="T121" i="1"/>
  <c r="T3823" i="1"/>
  <c r="T3333" i="1"/>
  <c r="T3306" i="1"/>
  <c r="T3722" i="1"/>
  <c r="T2994" i="1"/>
  <c r="T660" i="1"/>
  <c r="T2249" i="1"/>
  <c r="T1251" i="1"/>
  <c r="T2731" i="1"/>
  <c r="T808" i="1"/>
  <c r="T3382" i="1"/>
  <c r="T3352" i="1"/>
  <c r="T1278" i="1"/>
  <c r="T3509" i="1"/>
  <c r="T327" i="1"/>
  <c r="T1384" i="1"/>
  <c r="T3341" i="1"/>
  <c r="T3603" i="1"/>
  <c r="T3398" i="1"/>
  <c r="T844" i="1"/>
  <c r="T3247" i="1"/>
  <c r="T2733" i="1"/>
  <c r="T2797" i="1"/>
  <c r="T2531" i="1"/>
  <c r="T1261" i="1"/>
  <c r="T2606" i="1"/>
  <c r="T1618" i="1"/>
  <c r="T3440" i="1"/>
  <c r="T1209" i="1"/>
  <c r="T48" i="1"/>
  <c r="T3228" i="1"/>
  <c r="T312" i="1"/>
  <c r="T1189" i="1"/>
  <c r="T370" i="1"/>
  <c r="T2313" i="1"/>
  <c r="T313" i="1"/>
  <c r="T2292" i="1"/>
  <c r="T1352" i="1"/>
  <c r="T2318" i="1"/>
  <c r="T96" i="1"/>
  <c r="T114" i="1"/>
  <c r="T782" i="1"/>
  <c r="T813" i="1"/>
  <c r="T831" i="1"/>
  <c r="T1003" i="1"/>
  <c r="T1837" i="1"/>
  <c r="T1895" i="1"/>
  <c r="T2319" i="1"/>
  <c r="T2842" i="1"/>
  <c r="T3151" i="1"/>
  <c r="T3367" i="1"/>
  <c r="T3478" i="1"/>
  <c r="T3651" i="1"/>
  <c r="T3653" i="1"/>
  <c r="T3665" i="1"/>
  <c r="T3781" i="1"/>
  <c r="T367" i="1"/>
  <c r="T1195" i="1"/>
  <c r="T356" i="1"/>
  <c r="T399" i="1"/>
  <c r="T5" i="1"/>
  <c r="T3371" i="1"/>
  <c r="T793" i="1"/>
  <c r="T1473" i="1"/>
  <c r="T403" i="1"/>
  <c r="T1246" i="1"/>
  <c r="T1639" i="1"/>
  <c r="T2463" i="1"/>
  <c r="T3390" i="1"/>
  <c r="T811" i="1"/>
  <c r="T2537" i="1"/>
  <c r="T1222" i="1"/>
  <c r="T3507" i="1"/>
  <c r="T756" i="1"/>
  <c r="T2705" i="1"/>
  <c r="T3401" i="1"/>
  <c r="T2999" i="1"/>
  <c r="T247" i="1"/>
  <c r="T1372" i="1"/>
  <c r="T1631" i="1"/>
  <c r="T3381" i="1"/>
  <c r="T330" i="1"/>
  <c r="T2720" i="1"/>
  <c r="T3426" i="1"/>
  <c r="T1507" i="1"/>
  <c r="T2544" i="1"/>
  <c r="T3413" i="1"/>
  <c r="T1638" i="1"/>
  <c r="T2089" i="1"/>
  <c r="T3750" i="1"/>
  <c r="T1275" i="1"/>
  <c r="T3210" i="1"/>
  <c r="T3374" i="1"/>
  <c r="T3416" i="1"/>
  <c r="T3561" i="1"/>
  <c r="T3670" i="1"/>
  <c r="T1522" i="1"/>
  <c r="T3707" i="1"/>
  <c r="T857" i="1"/>
  <c r="T2666" i="1"/>
  <c r="T3223" i="1"/>
  <c r="T2542" i="1"/>
  <c r="T3280" i="1"/>
  <c r="T3304" i="1"/>
  <c r="T3465" i="1"/>
  <c r="T1521" i="1"/>
  <c r="T369" i="1"/>
  <c r="T3755" i="1"/>
  <c r="T116" i="1"/>
  <c r="T829" i="1"/>
  <c r="T1929" i="1"/>
  <c r="T2742" i="1"/>
  <c r="T2827" i="1"/>
  <c r="T62" i="1"/>
  <c r="T2993" i="1"/>
  <c r="T2487" i="1"/>
  <c r="T290" i="1"/>
  <c r="T3237" i="1"/>
  <c r="T2493" i="1"/>
  <c r="T2926" i="1"/>
  <c r="T3017" i="1"/>
  <c r="T3669" i="1"/>
  <c r="T2472" i="1"/>
  <c r="T3537" i="1"/>
  <c r="T1930" i="1"/>
  <c r="T1029" i="1"/>
  <c r="T406" i="1"/>
  <c r="T360" i="1"/>
  <c r="T3264" i="1"/>
  <c r="T3000" i="1"/>
  <c r="T3171" i="1"/>
  <c r="T350" i="1"/>
  <c r="T1833" i="1"/>
  <c r="T3025" i="1"/>
  <c r="T3175" i="1"/>
  <c r="T3266" i="1"/>
  <c r="T3282" i="1"/>
  <c r="T3467" i="1"/>
  <c r="T2049" i="1"/>
  <c r="T3360" i="1"/>
  <c r="T2176" i="1"/>
  <c r="T3427" i="1"/>
  <c r="T1206" i="1"/>
  <c r="T3246" i="1"/>
  <c r="T60" i="1"/>
  <c r="T3679" i="1"/>
  <c r="T1753" i="1"/>
  <c r="T2663" i="1"/>
  <c r="T2941" i="1"/>
  <c r="T1035" i="1"/>
  <c r="T3297" i="1"/>
  <c r="T90" i="1"/>
  <c r="T1687" i="1"/>
  <c r="T416" i="1"/>
  <c r="T3245" i="1"/>
  <c r="T1758" i="1"/>
  <c r="T2551" i="1"/>
  <c r="T3575" i="1"/>
  <c r="T795" i="1"/>
  <c r="T337" i="1"/>
  <c r="T2935" i="1"/>
  <c r="T1303" i="1"/>
  <c r="T3430" i="1"/>
  <c r="T2553" i="1"/>
  <c r="T2208" i="1"/>
  <c r="T1616" i="1"/>
  <c r="T358" i="1"/>
  <c r="T3517" i="1"/>
  <c r="T3627" i="1"/>
  <c r="T323" i="1"/>
  <c r="T3768" i="1"/>
  <c r="T3284" i="1"/>
  <c r="T2799" i="1"/>
  <c r="T1664" i="1"/>
  <c r="T1670" i="1"/>
  <c r="T2166" i="1"/>
  <c r="T1540" i="1"/>
  <c r="T3018" i="1"/>
  <c r="T1219" i="1"/>
  <c r="T1672" i="1"/>
  <c r="T2270" i="1"/>
  <c r="T2317" i="1"/>
  <c r="T3443" i="1"/>
  <c r="T3599" i="1"/>
  <c r="T245" i="1"/>
  <c r="T752" i="1"/>
  <c r="T1405" i="1"/>
  <c r="T3717" i="1"/>
  <c r="T3726" i="1"/>
  <c r="T1663" i="1"/>
  <c r="T85" i="1"/>
  <c r="T537" i="1"/>
  <c r="T786" i="1"/>
  <c r="T2076" i="1"/>
  <c r="T2790" i="1"/>
  <c r="T2793" i="1"/>
  <c r="T3680" i="1"/>
  <c r="T109" i="1"/>
  <c r="T2095" i="1"/>
  <c r="T1899" i="1"/>
  <c r="T1205" i="1"/>
  <c r="T2927" i="1"/>
  <c r="T1203" i="1"/>
  <c r="T3500" i="1"/>
  <c r="T2332" i="1"/>
  <c r="T2811" i="1"/>
  <c r="T3392" i="1"/>
  <c r="T3563" i="1"/>
  <c r="T1470" i="1"/>
  <c r="T1395" i="1"/>
  <c r="T3227" i="1"/>
  <c r="T3716" i="1"/>
  <c r="T3230" i="1"/>
  <c r="T3760" i="1"/>
  <c r="T3466" i="1"/>
  <c r="T746" i="1"/>
  <c r="T2459" i="1"/>
  <c r="T1345" i="1"/>
  <c r="T3548" i="1"/>
  <c r="T2337" i="1"/>
  <c r="T743" i="1"/>
  <c r="T2461" i="1"/>
  <c r="T3383" i="1"/>
  <c r="T2020" i="1"/>
  <c r="T2715" i="1"/>
  <c r="T3544" i="1"/>
  <c r="T1295" i="1"/>
  <c r="T1215" i="1"/>
  <c r="T1349" i="1"/>
  <c r="T3188" i="1"/>
  <c r="T3340" i="1"/>
  <c r="T417" i="1"/>
  <c r="T3216" i="1"/>
  <c r="T2529" i="1"/>
  <c r="T1856" i="1"/>
  <c r="T522" i="1"/>
  <c r="T1039" i="1"/>
  <c r="T3220" i="1"/>
  <c r="T3269" i="1"/>
  <c r="T3839" i="1"/>
  <c r="T35" i="1"/>
  <c r="T346" i="1"/>
  <c r="T1888" i="1"/>
  <c r="T2931" i="1"/>
  <c r="T2984" i="1"/>
  <c r="T3474" i="1"/>
  <c r="T3725" i="1"/>
  <c r="T3226" i="1"/>
  <c r="T3661" i="1"/>
  <c r="T345" i="1"/>
  <c r="T3307" i="1"/>
  <c r="T760" i="1"/>
  <c r="T2616" i="1"/>
  <c r="T2976" i="1"/>
  <c r="T3528" i="1"/>
  <c r="T3551" i="1"/>
  <c r="T1297" i="1"/>
  <c r="T2336" i="1"/>
  <c r="T3356" i="1"/>
  <c r="T761" i="1"/>
  <c r="T1765" i="1"/>
  <c r="T757" i="1"/>
  <c r="T3550" i="1"/>
  <c r="T59" i="1"/>
  <c r="T1855" i="1"/>
  <c r="T1350" i="1"/>
  <c r="T3403" i="1"/>
  <c r="T2550" i="1"/>
  <c r="T2804" i="1"/>
  <c r="T3553" i="1"/>
  <c r="T332" i="1"/>
  <c r="T3255" i="1"/>
  <c r="T3628" i="1"/>
  <c r="T3158" i="1"/>
  <c r="T1253" i="1"/>
  <c r="T1269" i="1"/>
  <c r="T1273" i="1"/>
  <c r="T3288" i="1"/>
  <c r="T1843" i="1"/>
  <c r="T3784" i="1"/>
  <c r="T3300" i="1"/>
  <c r="T2640" i="1"/>
  <c r="T1624" i="1"/>
  <c r="T302" i="1"/>
  <c r="T1897" i="1"/>
  <c r="T835" i="1"/>
  <c r="T2098" i="1"/>
  <c r="T3272" i="1"/>
  <c r="T3326" i="1"/>
  <c r="T3344" i="1"/>
  <c r="T1287" i="1"/>
  <c r="T1634" i="1"/>
  <c r="T2711" i="1"/>
  <c r="T326" i="1"/>
  <c r="T2210" i="1"/>
  <c r="T2526" i="1"/>
  <c r="T3286" i="1"/>
  <c r="T3526" i="1"/>
  <c r="T3252" i="1"/>
  <c r="T409" i="1"/>
  <c r="T2452" i="1"/>
  <c r="T1832" i="1"/>
  <c r="T3162" i="1"/>
  <c r="T3674" i="1"/>
  <c r="T1852" i="1"/>
  <c r="T3324" i="1"/>
  <c r="T294" i="1"/>
  <c r="T1615" i="1"/>
  <c r="T2221" i="1"/>
  <c r="T3271" i="1"/>
  <c r="T3508" i="1"/>
  <c r="T3715" i="1"/>
  <c r="T2605" i="1"/>
  <c r="T828" i="1"/>
  <c r="T1504" i="1"/>
  <c r="T3346" i="1"/>
  <c r="T410" i="1"/>
  <c r="T3688" i="1"/>
  <c r="T3664" i="1"/>
  <c r="T1683" i="1"/>
  <c r="T3365" i="1"/>
  <c r="T728" i="1"/>
  <c r="T1643" i="1"/>
  <c r="T1846" i="1"/>
  <c r="T2800" i="1"/>
  <c r="T2981" i="1"/>
  <c r="T3358" i="1"/>
  <c r="T295" i="1"/>
  <c r="T3362" i="1"/>
  <c r="T362" i="1"/>
  <c r="T2940" i="1"/>
  <c r="T3328" i="1"/>
  <c r="T42" i="1"/>
  <c r="T798" i="1"/>
  <c r="T3521" i="1"/>
  <c r="T365" i="1"/>
  <c r="T804" i="1"/>
  <c r="T250" i="1"/>
  <c r="T3577" i="1"/>
  <c r="T3276" i="1"/>
  <c r="T843" i="1"/>
  <c r="T1201" i="1"/>
  <c r="T368" i="1"/>
  <c r="T2310" i="1"/>
  <c r="T32" i="1"/>
  <c r="T2094" i="1"/>
  <c r="T1353" i="1"/>
  <c r="T3256" i="1"/>
  <c r="T1263" i="1"/>
  <c r="T1610" i="1"/>
  <c r="T1858" i="1"/>
  <c r="T2302" i="1"/>
  <c r="T3329" i="1"/>
  <c r="T3811" i="1"/>
  <c r="T3841" i="1"/>
  <c r="T317" i="1"/>
  <c r="T1463" i="1"/>
  <c r="T3453" i="1"/>
  <c r="T2307" i="1"/>
  <c r="T9" i="1"/>
  <c r="T3513" i="1"/>
  <c r="T2219" i="1"/>
  <c r="T336" i="1"/>
  <c r="T284" i="1"/>
  <c r="T1628" i="1"/>
  <c r="T339" i="1"/>
  <c r="T2791" i="1"/>
  <c r="T3005" i="1"/>
  <c r="T3010" i="1"/>
  <c r="T3530" i="1"/>
  <c r="T3423" i="1"/>
  <c r="T2340" i="1"/>
  <c r="T2222" i="1"/>
  <c r="T3176" i="1"/>
  <c r="T3758" i="1"/>
  <c r="T1213" i="1"/>
  <c r="T3353" i="1"/>
  <c r="T1625" i="1"/>
  <c r="T413" i="1"/>
  <c r="T3379" i="1"/>
  <c r="T1512" i="1"/>
  <c r="T2055" i="1"/>
  <c r="T3762" i="1"/>
  <c r="T2615" i="1"/>
  <c r="T2496" i="1"/>
  <c r="T1608" i="1"/>
  <c r="T56" i="1"/>
  <c r="T1286" i="1"/>
  <c r="T1828" i="1"/>
  <c r="T3152" i="1"/>
  <c r="T3159" i="1"/>
  <c r="T3322" i="1"/>
  <c r="T3359" i="1"/>
  <c r="T3439" i="1"/>
  <c r="T3469" i="1"/>
  <c r="T3476" i="1"/>
  <c r="T3620" i="1"/>
  <c r="T3815" i="1"/>
  <c r="T16" i="1"/>
  <c r="T838" i="1"/>
  <c r="T1630" i="1"/>
  <c r="T2932" i="1"/>
  <c r="T2118" i="1"/>
  <c r="T394" i="1"/>
  <c r="T1884" i="1"/>
  <c r="T2937" i="1"/>
  <c r="T3184" i="1"/>
  <c r="T2122" i="1"/>
  <c r="T3024" i="1"/>
  <c r="T3420" i="1"/>
  <c r="T1207" i="1"/>
  <c r="T3673" i="1"/>
  <c r="T2285" i="1"/>
  <c r="T529" i="1"/>
  <c r="T2552" i="1"/>
  <c r="T2456" i="1"/>
  <c r="T3222" i="1"/>
  <c r="T3840" i="1"/>
  <c r="T2546" i="1"/>
  <c r="T319" i="1"/>
  <c r="T3616" i="1"/>
  <c r="T3701" i="1"/>
  <c r="T3723" i="1"/>
  <c r="T3250" i="1"/>
  <c r="T2462" i="1"/>
  <c r="T3239" i="1"/>
  <c r="T1653" i="1"/>
  <c r="T2121" i="1"/>
  <c r="T3522" i="1"/>
  <c r="T3719" i="1"/>
  <c r="T3729" i="1"/>
  <c r="T3384" i="1"/>
  <c r="T255" i="1"/>
  <c r="T2713" i="1"/>
  <c r="T3020" i="1"/>
  <c r="T3456" i="1"/>
  <c r="T2966" i="1"/>
  <c r="T2306" i="1"/>
  <c r="T2088" i="1"/>
  <c r="T1607" i="1"/>
  <c r="T1531" i="1"/>
  <c r="T1673" i="1"/>
  <c r="T19" i="1"/>
  <c r="T1654" i="1"/>
  <c r="T3503" i="1"/>
  <c r="T3660" i="1"/>
  <c r="T1829" i="1"/>
  <c r="T3457" i="1"/>
  <c r="T541" i="1"/>
  <c r="T299" i="1"/>
  <c r="T420" i="1"/>
  <c r="T1949" i="1"/>
  <c r="T393" i="1"/>
  <c r="T834" i="1"/>
  <c r="T3487" i="1"/>
  <c r="T2299" i="1"/>
  <c r="T3238" i="1"/>
  <c r="T1651" i="1"/>
  <c r="T3022" i="1"/>
  <c r="T661" i="1"/>
  <c r="T3242" i="1"/>
  <c r="T3512" i="1"/>
  <c r="T653" i="1"/>
  <c r="T12" i="1"/>
  <c r="T108" i="1"/>
  <c r="T1636" i="1"/>
  <c r="T3040" i="1"/>
  <c r="T3566" i="1"/>
  <c r="T3590" i="1"/>
  <c r="T3655" i="1"/>
  <c r="T119" i="1"/>
  <c r="T3571" i="1"/>
  <c r="T1268" i="1"/>
  <c r="T654" i="1"/>
  <c r="T304" i="1"/>
  <c r="T3263" i="1"/>
  <c r="T3558" i="1"/>
  <c r="T1290" i="1"/>
  <c r="T3752" i="1"/>
  <c r="T794" i="1"/>
  <c r="T421" i="1"/>
  <c r="T827" i="1"/>
  <c r="T1745" i="1"/>
  <c r="T3402" i="1"/>
  <c r="T92" i="1"/>
  <c r="T2533" i="1"/>
  <c r="T3153" i="1"/>
  <c r="T3547" i="1"/>
  <c r="T3236" i="1"/>
  <c r="T3650" i="1"/>
  <c r="T2830" i="1"/>
  <c r="T344" i="1"/>
  <c r="T2986" i="1"/>
  <c r="T3217" i="1"/>
  <c r="T30" i="1"/>
  <c r="T727" i="1"/>
  <c r="T2112" i="1"/>
  <c r="T1658" i="1"/>
  <c r="T1851" i="1"/>
  <c r="T2100" i="1"/>
  <c r="T3703" i="1"/>
  <c r="T2527" i="1"/>
  <c r="T3337" i="1"/>
  <c r="T1931" i="1"/>
  <c r="T3408" i="1"/>
  <c r="T2995" i="1"/>
  <c r="T3350" i="1"/>
  <c r="T3789" i="1"/>
  <c r="T3277" i="1"/>
  <c r="T2813" i="1"/>
  <c r="T1367" i="1"/>
  <c r="T3290" i="1"/>
  <c r="T3435" i="1"/>
  <c r="T750" i="1"/>
  <c r="T2541" i="1"/>
  <c r="T3375" i="1"/>
  <c r="T3777" i="1"/>
  <c r="T419" i="1"/>
  <c r="T34" i="1"/>
  <c r="T3689" i="1"/>
  <c r="T2810" i="1"/>
  <c r="T18" i="1"/>
  <c r="T22" i="1"/>
  <c r="T535" i="1"/>
  <c r="T3831" i="1"/>
  <c r="T388" i="1"/>
  <c r="T1604" i="1"/>
  <c r="T1830" i="1"/>
  <c r="T2973" i="1"/>
  <c r="T1840" i="1"/>
  <c r="T61" i="1"/>
  <c r="T2977" i="1"/>
  <c r="T3697" i="1"/>
  <c r="T2179" i="1"/>
  <c r="T2248" i="1"/>
  <c r="T3215" i="1"/>
  <c r="T3221" i="1"/>
  <c r="T2290" i="1"/>
  <c r="T2484" i="1"/>
  <c r="T2562" i="1"/>
  <c r="T3624" i="1"/>
  <c r="T3318" i="1"/>
  <c r="T1853" i="1"/>
  <c r="T3312" i="1"/>
  <c r="T3299" i="1"/>
  <c r="T1826" i="1"/>
  <c r="T2288" i="1"/>
  <c r="T3592" i="1"/>
  <c r="T2489" i="1"/>
  <c r="T3218" i="1"/>
  <c r="T3604" i="1"/>
  <c r="T10" i="1"/>
  <c r="T749" i="1"/>
  <c r="T3314" i="1"/>
  <c r="T3559" i="1"/>
  <c r="T1605" i="1"/>
  <c r="T801" i="1"/>
  <c r="T3580" i="1"/>
  <c r="T84" i="1"/>
  <c r="T3378" i="1"/>
  <c r="T3386" i="1"/>
  <c r="T1028" i="1"/>
  <c r="T2476" i="1"/>
  <c r="T3817" i="1"/>
  <c r="T3419" i="1"/>
  <c r="T33" i="1"/>
  <c r="T43" i="1"/>
  <c r="T46" i="1"/>
  <c r="T51" i="1"/>
  <c r="T52" i="1"/>
  <c r="T75" i="1"/>
  <c r="T86" i="1"/>
  <c r="T102" i="1"/>
  <c r="T103" i="1"/>
  <c r="T141" i="1"/>
  <c r="T296" i="1"/>
  <c r="T392" i="1"/>
  <c r="T527" i="1"/>
  <c r="T533" i="1"/>
  <c r="T784" i="1"/>
  <c r="T806" i="1"/>
  <c r="T810" i="1"/>
  <c r="T823" i="1"/>
  <c r="T849" i="1"/>
  <c r="T850" i="1"/>
  <c r="T855" i="1"/>
  <c r="T859" i="1"/>
  <c r="T1304" i="1"/>
  <c r="T1365" i="1"/>
  <c r="T1635" i="1"/>
  <c r="T1641" i="1"/>
  <c r="T1644" i="1"/>
  <c r="T1691" i="1"/>
  <c r="T1824" i="1"/>
  <c r="T1847" i="1"/>
  <c r="T1859" i="1"/>
  <c r="T2097" i="1"/>
  <c r="T2099" i="1"/>
  <c r="T2114" i="1"/>
  <c r="T2171" i="1"/>
  <c r="T2174" i="1"/>
  <c r="T2209" i="1"/>
  <c r="T2468" i="1"/>
  <c r="T2475" i="1"/>
  <c r="T2482" i="1"/>
  <c r="T2498" i="1"/>
  <c r="T2524" i="1"/>
  <c r="T2532" i="1"/>
  <c r="T2637" i="1"/>
  <c r="T2823" i="1"/>
  <c r="T2824" i="1"/>
  <c r="T2832" i="1"/>
  <c r="T2839" i="1"/>
  <c r="T2924" i="1"/>
  <c r="T2925" i="1"/>
  <c r="T2930" i="1"/>
  <c r="T2990" i="1"/>
  <c r="T2992" i="1"/>
  <c r="T3002" i="1"/>
  <c r="T3033" i="1"/>
  <c r="T3187" i="1"/>
  <c r="T3289" i="1"/>
  <c r="T3334" i="1"/>
  <c r="T3338" i="1"/>
  <c r="T3343" i="1"/>
  <c r="T3377" i="1"/>
  <c r="T3387" i="1"/>
  <c r="T3394" i="1"/>
  <c r="T3405" i="1"/>
  <c r="T3414" i="1"/>
  <c r="T3417" i="1"/>
  <c r="T3429" i="1"/>
  <c r="T3433" i="1"/>
  <c r="T3444" i="1"/>
  <c r="T3447" i="1"/>
  <c r="T3475" i="1"/>
  <c r="T3495" i="1"/>
  <c r="T3496" i="1"/>
  <c r="T3506" i="1"/>
  <c r="T3514" i="1"/>
  <c r="T3518" i="1"/>
  <c r="T3519" i="1"/>
  <c r="T3524" i="1"/>
  <c r="T3532" i="1"/>
  <c r="T3546" i="1"/>
  <c r="T3554" i="1"/>
  <c r="T3557" i="1"/>
  <c r="T3574" i="1"/>
  <c r="T3578" i="1"/>
  <c r="T3581" i="1"/>
  <c r="T3583" i="1"/>
  <c r="T3610" i="1"/>
  <c r="T3615" i="1"/>
  <c r="T3629" i="1"/>
  <c r="T3652" i="1"/>
  <c r="T3662" i="1"/>
  <c r="T3668" i="1"/>
  <c r="T3676" i="1"/>
  <c r="T3763" i="1"/>
  <c r="T3765" i="1"/>
  <c r="T3766" i="1"/>
  <c r="T3771" i="1"/>
  <c r="T3772" i="1"/>
  <c r="T3776" i="1"/>
  <c r="T3810" i="1"/>
  <c r="T3830" i="1"/>
  <c r="T1064" i="1"/>
  <c r="T3799" i="1"/>
  <c r="T3939" i="1"/>
  <c r="T1338" i="1"/>
  <c r="T981" i="1"/>
  <c r="T701" i="1"/>
  <c r="T1006" i="1"/>
  <c r="T1587" i="1"/>
  <c r="T709" i="1"/>
  <c r="T3975" i="1"/>
  <c r="T3146" i="1"/>
  <c r="T1007" i="1"/>
  <c r="T887" i="1"/>
  <c r="T690" i="1"/>
  <c r="T1873" i="1"/>
  <c r="T4108" i="1"/>
  <c r="T1343" i="1"/>
  <c r="T776" i="1"/>
  <c r="T4024" i="1"/>
  <c r="T1730" i="1"/>
  <c r="T3125" i="1"/>
  <c r="T879" i="1"/>
  <c r="T1799" i="1"/>
  <c r="T3908" i="1"/>
  <c r="T3064" i="1"/>
  <c r="T1308" i="1"/>
  <c r="T1777" i="1"/>
  <c r="T1706" i="1"/>
  <c r="T3190" i="1"/>
  <c r="T454" i="1"/>
  <c r="T2676" i="1"/>
  <c r="T1078" i="1"/>
  <c r="T2902" i="1"/>
  <c r="T1794" i="1"/>
  <c r="T2917" i="1"/>
  <c r="T4069" i="1"/>
  <c r="T168" i="1"/>
  <c r="T4041" i="1"/>
  <c r="T3073" i="1"/>
  <c r="T3795" i="1"/>
  <c r="T2957" i="1"/>
  <c r="T1767" i="1"/>
  <c r="T1914" i="1"/>
  <c r="T3197" i="1"/>
  <c r="T1000" i="1"/>
  <c r="T203" i="1"/>
  <c r="T3124" i="1"/>
  <c r="T691" i="1"/>
  <c r="T3118" i="1"/>
  <c r="T4000" i="1"/>
  <c r="T1772" i="1"/>
  <c r="T980" i="1"/>
  <c r="T218" i="1"/>
  <c r="T3204" i="1"/>
  <c r="T4058" i="1"/>
  <c r="T3878" i="1"/>
  <c r="T1919" i="1"/>
  <c r="T1819" i="1"/>
  <c r="T3201" i="1"/>
  <c r="T2757" i="1"/>
  <c r="T3143" i="1"/>
  <c r="T778" i="1"/>
  <c r="T3633" i="1"/>
  <c r="T1243" i="1"/>
  <c r="T206" i="1"/>
  <c r="T2678" i="1"/>
  <c r="T485" i="1"/>
  <c r="T2857" i="1"/>
  <c r="T1339" i="1"/>
  <c r="T1554" i="1"/>
  <c r="T1816" i="1"/>
  <c r="T3904" i="1"/>
  <c r="T1804" i="1"/>
  <c r="T2325" i="1"/>
  <c r="T1694" i="1"/>
  <c r="T3978" i="1"/>
  <c r="T1788" i="1"/>
  <c r="T1921" i="1"/>
  <c r="T1021" i="1"/>
  <c r="T4038" i="1"/>
  <c r="T971" i="1"/>
  <c r="T1905" i="1"/>
  <c r="T699" i="1"/>
  <c r="T3209" i="1"/>
  <c r="T2703" i="1"/>
  <c r="T962" i="1"/>
  <c r="T972" i="1"/>
  <c r="T1776" i="1"/>
  <c r="T1769" i="1"/>
  <c r="T1558" i="1"/>
  <c r="T213" i="1"/>
  <c r="T1009" i="1"/>
  <c r="T1690" i="1"/>
  <c r="T3937" i="1"/>
  <c r="T956" i="1"/>
  <c r="T1922" i="1"/>
  <c r="T1866" i="1"/>
  <c r="T1908" i="1"/>
  <c r="T1719" i="1"/>
  <c r="T1989" i="1"/>
  <c r="T3107" i="1"/>
  <c r="T963" i="1"/>
  <c r="T2870" i="1"/>
  <c r="T198" i="1"/>
  <c r="T2856" i="1"/>
  <c r="T866" i="1"/>
  <c r="T3846" i="1"/>
  <c r="T1810" i="1"/>
  <c r="T771" i="1"/>
  <c r="T1572" i="1"/>
  <c r="T2408" i="1"/>
  <c r="T1108" i="1"/>
  <c r="T888" i="1"/>
  <c r="T878" i="1"/>
  <c r="T894" i="1"/>
  <c r="T1317" i="1"/>
  <c r="T236" i="1"/>
  <c r="T885" i="1"/>
  <c r="T179" i="1"/>
  <c r="T898" i="1"/>
  <c r="T954" i="1"/>
  <c r="T1786" i="1"/>
  <c r="T1782" i="1"/>
  <c r="T1306" i="1"/>
  <c r="T1139" i="1"/>
  <c r="T673" i="1"/>
  <c r="T1912" i="1"/>
  <c r="T444" i="1"/>
  <c r="T896" i="1"/>
  <c r="T2323" i="1"/>
  <c r="T3104" i="1"/>
  <c r="T2600" i="1"/>
  <c r="T961" i="1"/>
  <c r="T1797" i="1"/>
  <c r="T1071" i="1"/>
  <c r="T953" i="1"/>
  <c r="T932" i="1"/>
  <c r="T2875" i="1"/>
  <c r="T2891" i="1"/>
  <c r="T3989" i="1"/>
  <c r="T4003" i="1"/>
  <c r="T4054" i="1"/>
  <c r="T4046" i="1"/>
  <c r="T3913" i="1"/>
  <c r="T901" i="1"/>
  <c r="T4037" i="1"/>
  <c r="T556" i="1"/>
  <c r="T2913" i="1"/>
  <c r="T4096" i="1"/>
  <c r="T3637" i="1"/>
  <c r="T1807" i="1"/>
  <c r="T3916" i="1"/>
  <c r="T1781" i="1"/>
  <c r="T767" i="1"/>
  <c r="T185" i="1"/>
  <c r="T3945" i="1"/>
  <c r="T1114" i="1"/>
  <c r="T695" i="1"/>
  <c r="T3635" i="1"/>
  <c r="T1806" i="1"/>
  <c r="T3997" i="1"/>
  <c r="T3985" i="1"/>
  <c r="T974" i="1"/>
  <c r="T1015" i="1"/>
  <c r="T2704" i="1"/>
  <c r="T4071" i="1"/>
  <c r="T3853" i="1"/>
  <c r="T600" i="1"/>
  <c r="T1551" i="1"/>
  <c r="T713" i="1"/>
  <c r="T1728" i="1"/>
  <c r="T979" i="1"/>
  <c r="T2884" i="1"/>
  <c r="T2645" i="1"/>
  <c r="T1693" i="1"/>
  <c r="T182" i="1"/>
  <c r="T2674" i="1"/>
  <c r="T481" i="1"/>
  <c r="T3900" i="1"/>
  <c r="T2887" i="1"/>
  <c r="T3893" i="1"/>
  <c r="T3960" i="1"/>
  <c r="T3987" i="1"/>
  <c r="T1313" i="1"/>
  <c r="T2863" i="1"/>
  <c r="T3976" i="1"/>
  <c r="T1433" i="1"/>
  <c r="T2847" i="1"/>
  <c r="T1689" i="1"/>
  <c r="T4042" i="1"/>
  <c r="T1315" i="1"/>
  <c r="T923" i="1"/>
  <c r="T3639" i="1"/>
  <c r="T1492" i="1"/>
  <c r="T704" i="1"/>
  <c r="T1805" i="1"/>
  <c r="T881" i="1"/>
  <c r="T1016" i="1"/>
  <c r="T2147" i="1"/>
  <c r="T936" i="1"/>
  <c r="T3809" i="1"/>
  <c r="T205" i="1"/>
  <c r="T3106" i="1"/>
  <c r="T1004" i="1"/>
  <c r="T985" i="1"/>
  <c r="T1079" i="1"/>
  <c r="T1230" i="1"/>
  <c r="T672" i="1"/>
  <c r="T2744" i="1"/>
  <c r="T1593" i="1"/>
  <c r="T1548" i="1"/>
  <c r="T2129" i="1"/>
  <c r="T4077" i="1"/>
  <c r="T4112" i="1"/>
  <c r="T2364" i="1"/>
  <c r="T964" i="1"/>
  <c r="T3736" i="1"/>
  <c r="T2139" i="1"/>
  <c r="T2684" i="1"/>
  <c r="T2159" i="1"/>
  <c r="T4030" i="1"/>
  <c r="T952" i="1"/>
  <c r="T2749" i="1"/>
  <c r="T687" i="1"/>
  <c r="T146" i="1"/>
  <c r="T2675" i="1"/>
  <c r="T4104" i="1"/>
  <c r="T547" i="1"/>
  <c r="T2920" i="1"/>
  <c r="T3890" i="1"/>
  <c r="T467" i="1"/>
  <c r="T3867" i="1"/>
  <c r="T1439" i="1"/>
  <c r="T2922" i="1"/>
  <c r="T4076" i="1"/>
  <c r="T2748" i="1"/>
  <c r="T3113" i="1"/>
  <c r="T703" i="1"/>
  <c r="T2699" i="1"/>
  <c r="T2000" i="1"/>
  <c r="T202" i="1"/>
  <c r="T1702" i="1"/>
  <c r="T1069" i="1"/>
  <c r="T1307" i="1"/>
  <c r="T682" i="1"/>
  <c r="T1783" i="1"/>
  <c r="T4035" i="1"/>
  <c r="T679" i="1"/>
  <c r="T2780" i="1"/>
  <c r="T517" i="1"/>
  <c r="T1692" i="1"/>
  <c r="T2409" i="1"/>
  <c r="T212" i="1"/>
  <c r="T995" i="1"/>
  <c r="T1502" i="1"/>
  <c r="T3111" i="1"/>
  <c r="T241" i="1"/>
  <c r="T3205" i="1"/>
  <c r="T876" i="1"/>
  <c r="T3961" i="1"/>
  <c r="T3957" i="1"/>
  <c r="T4012" i="1"/>
  <c r="T3969" i="1"/>
  <c r="T869" i="1"/>
  <c r="T1785" i="1"/>
  <c r="T3053" i="1"/>
  <c r="T2598" i="1"/>
  <c r="T3091" i="1"/>
  <c r="T2882" i="1"/>
  <c r="T152" i="1"/>
  <c r="T595" i="1"/>
  <c r="T1577" i="1"/>
  <c r="T521" i="1"/>
  <c r="T1019" i="1"/>
  <c r="T3095" i="1"/>
  <c r="T2407" i="1"/>
  <c r="T3136" i="1"/>
  <c r="T1332" i="1"/>
  <c r="T171" i="1"/>
  <c r="T912" i="1"/>
  <c r="T4059" i="1"/>
  <c r="T710" i="1"/>
  <c r="T1798" i="1"/>
  <c r="T4055" i="1"/>
  <c r="T3844" i="1"/>
  <c r="T487" i="1"/>
  <c r="T2747" i="1"/>
  <c r="T2919" i="1"/>
  <c r="T1685" i="1"/>
  <c r="T4085" i="1"/>
  <c r="T674" i="1"/>
  <c r="T469" i="1"/>
  <c r="T3895" i="1"/>
  <c r="T671" i="1"/>
  <c r="T3739" i="1"/>
  <c r="T4106" i="1"/>
  <c r="T615" i="1"/>
  <c r="T1773" i="1"/>
  <c r="T3845" i="1"/>
  <c r="T1568" i="1"/>
  <c r="T1739" i="1"/>
  <c r="T1986" i="1"/>
  <c r="T3974" i="1"/>
  <c r="T183" i="1"/>
  <c r="T924" i="1"/>
  <c r="T2657" i="1"/>
  <c r="T3137" i="1"/>
  <c r="T2898" i="1"/>
  <c r="T2326" i="1"/>
  <c r="T1167" i="1"/>
  <c r="T1596" i="1"/>
  <c r="T1802" i="1"/>
  <c r="T2944" i="1"/>
  <c r="T1426" i="1"/>
  <c r="T1787" i="1"/>
  <c r="T1699" i="1"/>
  <c r="T2869" i="1"/>
  <c r="T884" i="1"/>
  <c r="T3741" i="1"/>
  <c r="T1882" i="1"/>
  <c r="T181" i="1"/>
  <c r="T3634" i="1"/>
  <c r="T3984" i="1"/>
  <c r="T3993" i="1"/>
  <c r="T3109" i="1"/>
  <c r="T1337" i="1"/>
  <c r="T2859" i="1"/>
  <c r="T3805" i="1"/>
  <c r="T1766" i="1"/>
  <c r="T3065" i="1"/>
  <c r="T482" i="1"/>
  <c r="T4066" i="1"/>
  <c r="T1168" i="1"/>
  <c r="T2885" i="1"/>
  <c r="T2755" i="1"/>
  <c r="T2659" i="1"/>
  <c r="T667" i="1"/>
  <c r="T2517" i="1"/>
  <c r="T1096" i="1"/>
  <c r="T868" i="1"/>
  <c r="T1417" i="1"/>
  <c r="T862" i="1"/>
  <c r="T3740" i="1"/>
  <c r="T3982" i="1"/>
  <c r="T1098" i="1"/>
  <c r="T3742" i="1"/>
  <c r="T969" i="1"/>
  <c r="T1240" i="1"/>
  <c r="T2907" i="1"/>
  <c r="T3862" i="1"/>
  <c r="T4050" i="1"/>
  <c r="T221" i="1"/>
  <c r="T474" i="1"/>
  <c r="T4057" i="1"/>
  <c r="T3899" i="1"/>
  <c r="T2679" i="1"/>
  <c r="T628" i="1"/>
  <c r="T942" i="1"/>
  <c r="T3099" i="1"/>
  <c r="T1992" i="1"/>
  <c r="T2405" i="1"/>
  <c r="T3892" i="1"/>
  <c r="T991" i="1"/>
  <c r="T2958" i="1"/>
  <c r="T4022" i="1"/>
  <c r="T3998" i="1"/>
  <c r="T4001" i="1"/>
  <c r="T4072" i="1"/>
  <c r="T3646" i="1"/>
  <c r="T3850" i="1"/>
  <c r="T3856" i="1"/>
  <c r="T207" i="1"/>
  <c r="T3849" i="1"/>
  <c r="T1005" i="1"/>
  <c r="T189" i="1"/>
  <c r="T4032" i="1"/>
  <c r="T3093" i="1"/>
  <c r="T3951" i="1"/>
  <c r="T3935" i="1"/>
  <c r="T4083" i="1"/>
  <c r="T3133" i="1"/>
  <c r="T1774" i="1"/>
  <c r="T164" i="1"/>
  <c r="T1312" i="1"/>
  <c r="T1784" i="1"/>
  <c r="T681" i="1"/>
  <c r="T3734" i="1"/>
  <c r="T700" i="1"/>
  <c r="T1789" i="1"/>
  <c r="T1320" i="1"/>
  <c r="T3909" i="1"/>
  <c r="T3926" i="1"/>
  <c r="T3102" i="1"/>
  <c r="T209" i="1"/>
  <c r="T1321" i="1"/>
  <c r="T3078" i="1"/>
  <c r="T2872" i="1"/>
  <c r="T3872" i="1"/>
  <c r="T716" i="1"/>
  <c r="T982" i="1"/>
  <c r="T677" i="1"/>
  <c r="T2422" i="1"/>
  <c r="T968" i="1"/>
  <c r="T2361" i="1"/>
  <c r="T934" i="1"/>
  <c r="T1134" i="1"/>
  <c r="T2770" i="1"/>
  <c r="T2776" i="1"/>
  <c r="T3967" i="1"/>
  <c r="T1090" i="1"/>
  <c r="T1911" i="1"/>
  <c r="T3071" i="1"/>
  <c r="T1245" i="1"/>
  <c r="T1095" i="1"/>
  <c r="T2914" i="1"/>
  <c r="T127" i="1"/>
  <c r="T4018" i="1"/>
  <c r="T515" i="1"/>
  <c r="T3101" i="1"/>
  <c r="T1803" i="1"/>
  <c r="T433" i="1"/>
  <c r="T1570" i="1"/>
  <c r="T1800" i="1"/>
  <c r="T1779" i="1"/>
  <c r="T1552" i="1"/>
  <c r="T137" i="1"/>
  <c r="T3737" i="1"/>
  <c r="T946" i="1"/>
  <c r="T1814" i="1"/>
  <c r="T989" i="1"/>
  <c r="T1011" i="1"/>
  <c r="T3882" i="1"/>
  <c r="T3930" i="1"/>
  <c r="T224" i="1"/>
  <c r="T1578" i="1"/>
  <c r="T2140" i="1"/>
  <c r="T988" i="1"/>
  <c r="T4093" i="1"/>
  <c r="T3869" i="1"/>
  <c r="T1093" i="1"/>
  <c r="T2002" i="1"/>
  <c r="T635" i="1"/>
  <c r="T692" i="1"/>
  <c r="T3191" i="1"/>
  <c r="T3940" i="1"/>
  <c r="T2597" i="1"/>
  <c r="T4040" i="1"/>
  <c r="T3925" i="1"/>
  <c r="T950" i="1"/>
  <c r="T3103" i="1"/>
  <c r="T3068" i="1"/>
  <c r="T219" i="1"/>
  <c r="T473" i="1"/>
  <c r="T871" i="1"/>
  <c r="T2131" i="1"/>
  <c r="T1182" i="1"/>
  <c r="T3195" i="1"/>
  <c r="T1697" i="1"/>
  <c r="T2760" i="1"/>
  <c r="T1235" i="1"/>
  <c r="T3086" i="1"/>
  <c r="T3907" i="1"/>
  <c r="T2655" i="1"/>
  <c r="T1309" i="1"/>
  <c r="T2754" i="1"/>
  <c r="T3199" i="1"/>
  <c r="T2658" i="1"/>
  <c r="T4039" i="1"/>
  <c r="T4098" i="1"/>
  <c r="T1310" i="1"/>
  <c r="T2673" i="1"/>
  <c r="T960" i="1"/>
  <c r="T3066" i="1"/>
  <c r="T3733" i="1"/>
  <c r="T2145" i="1"/>
  <c r="T1796" i="1"/>
  <c r="T1809" i="1"/>
  <c r="T1737" i="1"/>
  <c r="T3936" i="1"/>
  <c r="T926" i="1"/>
  <c r="T2378" i="1"/>
  <c r="T930" i="1"/>
  <c r="T1811" i="1"/>
  <c r="T2879" i="1"/>
  <c r="T1580" i="1"/>
  <c r="T4090" i="1"/>
  <c r="T143" i="1"/>
  <c r="T1336" i="1"/>
  <c r="T2692" i="1"/>
  <c r="T3980" i="1"/>
  <c r="T3898" i="1"/>
  <c r="T2583" i="1"/>
  <c r="T3970" i="1"/>
  <c r="T2707" i="1"/>
  <c r="T2368" i="1"/>
  <c r="T1457" i="1"/>
  <c r="T1713" i="1"/>
  <c r="T2647" i="1"/>
  <c r="T2761" i="1"/>
  <c r="T3148" i="1"/>
  <c r="T199" i="1"/>
  <c r="T2758" i="1"/>
  <c r="T2126" i="1"/>
  <c r="T2772" i="1"/>
  <c r="T1872" i="1"/>
  <c r="T718" i="1"/>
  <c r="T1727" i="1"/>
  <c r="T1152" i="1"/>
  <c r="T4005" i="1"/>
  <c r="T669" i="1"/>
  <c r="T895" i="1"/>
  <c r="T2125" i="1"/>
  <c r="T3732" i="1"/>
  <c r="T3747" i="1"/>
  <c r="T3915" i="1"/>
  <c r="T3927" i="1"/>
  <c r="T4105" i="1"/>
  <c r="T1436" i="1"/>
  <c r="T1326" i="1"/>
  <c r="T2519" i="1"/>
  <c r="T3988" i="1"/>
  <c r="T1709" i="1"/>
  <c r="T945" i="1"/>
  <c r="T134" i="1"/>
  <c r="T2137" i="1"/>
  <c r="T501" i="1"/>
  <c r="T434" i="1"/>
  <c r="T891" i="1"/>
  <c r="T2908" i="1"/>
  <c r="T440" i="1"/>
  <c r="T1695" i="1"/>
  <c r="T3730" i="1"/>
  <c r="T1584" i="1"/>
  <c r="T1082" i="1"/>
  <c r="T2894" i="1"/>
  <c r="T589" i="1"/>
  <c r="T1916" i="1"/>
  <c r="T1066" i="1"/>
  <c r="T944" i="1"/>
  <c r="T1496" i="1"/>
  <c r="T4079" i="1"/>
  <c r="T1325" i="1"/>
  <c r="T1148" i="1"/>
  <c r="T3843" i="1"/>
  <c r="T3910" i="1"/>
  <c r="T4020" i="1"/>
  <c r="T3077" i="1"/>
  <c r="T1550" i="1"/>
  <c r="T1045" i="1"/>
  <c r="T3803" i="1"/>
  <c r="T2921" i="1"/>
  <c r="T2648" i="1"/>
  <c r="T1429" i="1"/>
  <c r="T1493" i="1"/>
  <c r="T1119" i="1"/>
  <c r="T4048" i="1"/>
  <c r="T460" i="1"/>
  <c r="T3924" i="1"/>
  <c r="T1864" i="1"/>
  <c r="T1432" i="1"/>
  <c r="T2954" i="1"/>
  <c r="T2327" i="1"/>
  <c r="T2778" i="1"/>
  <c r="T1716" i="1"/>
  <c r="T2918" i="1"/>
  <c r="T1091" i="1"/>
  <c r="T1997" i="1"/>
  <c r="T1001" i="1"/>
  <c r="T4013" i="1"/>
  <c r="T2677" i="1"/>
  <c r="T666" i="1"/>
  <c r="T147" i="1"/>
  <c r="T1080" i="1"/>
  <c r="T1718" i="1"/>
  <c r="T686" i="1"/>
  <c r="T3971" i="1"/>
  <c r="T1602" i="1"/>
  <c r="T448" i="1"/>
  <c r="T997" i="1"/>
  <c r="T3731" i="1"/>
  <c r="T1100" i="1"/>
  <c r="T890" i="1"/>
  <c r="T1410" i="1"/>
  <c r="T4029" i="1"/>
  <c r="T1226" i="1"/>
  <c r="T1421" i="1"/>
  <c r="T3851" i="1"/>
  <c r="T1993" i="1"/>
  <c r="T4107" i="1"/>
  <c r="T2602" i="1"/>
  <c r="T4034" i="1"/>
  <c r="T426" i="1"/>
  <c r="T1435" i="1"/>
  <c r="T1778" i="1"/>
  <c r="T2862" i="1"/>
  <c r="T1341" i="1"/>
  <c r="T915" i="1"/>
  <c r="T1441" i="1"/>
  <c r="T2160" i="1"/>
  <c r="T1822" i="1"/>
  <c r="T933" i="1"/>
  <c r="T3640" i="1"/>
  <c r="T694" i="1"/>
  <c r="T1156" i="1"/>
  <c r="T1725" i="1"/>
  <c r="T177" i="1"/>
  <c r="T1138" i="1"/>
  <c r="T2672" i="1"/>
  <c r="T3986" i="1"/>
  <c r="T1076" i="1"/>
  <c r="T3966" i="1"/>
  <c r="T987" i="1"/>
  <c r="T1775" i="1"/>
  <c r="T483" i="1"/>
  <c r="T2706" i="1"/>
  <c r="T935" i="1"/>
  <c r="T3649" i="1"/>
  <c r="T4010" i="1"/>
  <c r="T1176" i="1"/>
  <c r="T1008" i="1"/>
  <c r="T917" i="1"/>
  <c r="T1319" i="1"/>
  <c r="T2144" i="1"/>
  <c r="T1154" i="1"/>
  <c r="T624" i="1"/>
  <c r="T1170" i="1"/>
  <c r="T2599" i="1"/>
  <c r="T957" i="1"/>
  <c r="T2698" i="1"/>
  <c r="T430" i="1"/>
  <c r="T1722" i="1"/>
  <c r="T705" i="1"/>
  <c r="T128" i="1"/>
  <c r="T187" i="1"/>
  <c r="T3642" i="1"/>
  <c r="T2846" i="1"/>
  <c r="T2141" i="1"/>
  <c r="T2876" i="1"/>
  <c r="T873" i="1"/>
  <c r="T3994" i="1"/>
  <c r="T3141" i="1"/>
  <c r="T3902" i="1"/>
  <c r="T3922" i="1"/>
  <c r="T1181" i="1"/>
  <c r="T1104" i="1"/>
  <c r="T2746" i="1"/>
  <c r="T3859" i="1"/>
  <c r="T158" i="1"/>
  <c r="T3092" i="1"/>
  <c r="T1983" i="1"/>
  <c r="T1576" i="1"/>
  <c r="T717" i="1"/>
  <c r="T553" i="1"/>
  <c r="T1097" i="1"/>
  <c r="T920" i="1"/>
  <c r="T193" i="1"/>
  <c r="T436" i="1"/>
  <c r="T446" i="1"/>
  <c r="T1137" i="1"/>
  <c r="T1415" i="1"/>
  <c r="T1574" i="1"/>
  <c r="T2133" i="1"/>
  <c r="T2888" i="1"/>
  <c r="T2906" i="1"/>
  <c r="T3863" i="1"/>
  <c r="T3883" i="1"/>
  <c r="T3897" i="1"/>
  <c r="T4027" i="1"/>
  <c r="T3879" i="1"/>
  <c r="T1792" i="1"/>
  <c r="T1106" i="1"/>
  <c r="T1870" i="1"/>
  <c r="T2858" i="1"/>
  <c r="T1711" i="1"/>
  <c r="T3648" i="1"/>
  <c r="T4091" i="1"/>
  <c r="T3114" i="1"/>
  <c r="T763" i="1"/>
  <c r="T4088" i="1"/>
  <c r="T2873" i="1"/>
  <c r="T1560" i="1"/>
  <c r="T2897" i="1"/>
  <c r="T500" i="1"/>
  <c r="T2899" i="1"/>
  <c r="T1414" i="1"/>
  <c r="T670" i="1"/>
  <c r="T865" i="1"/>
  <c r="T1077" i="1"/>
  <c r="T1430" i="1"/>
  <c r="T592" i="1"/>
  <c r="T1227" i="1"/>
  <c r="T2385" i="1"/>
  <c r="T1985" i="1"/>
  <c r="T2949" i="1"/>
  <c r="T3636" i="1"/>
  <c r="T3115" i="1"/>
  <c r="T993" i="1"/>
  <c r="T1701" i="1"/>
  <c r="T2900" i="1"/>
  <c r="T1184" i="1"/>
  <c r="T3992" i="1"/>
  <c r="T892" i="1"/>
  <c r="T3128" i="1"/>
  <c r="T1569" i="1"/>
  <c r="T3108" i="1"/>
  <c r="T3983" i="1"/>
  <c r="T170" i="1"/>
  <c r="T3193" i="1"/>
  <c r="T3801" i="1"/>
  <c r="T3802" i="1"/>
  <c r="T1185" i="1"/>
  <c r="T1544" i="1"/>
  <c r="T1559" i="1"/>
  <c r="T3098" i="1"/>
  <c r="T605" i="1"/>
  <c r="T2852" i="1"/>
  <c r="T4011" i="1"/>
  <c r="T2590" i="1"/>
  <c r="T1228" i="1"/>
  <c r="T1162" i="1"/>
  <c r="T680" i="1"/>
  <c r="T3852" i="1"/>
  <c r="T1562" i="1"/>
  <c r="T3132" i="1"/>
  <c r="T1770" i="1"/>
  <c r="T3100" i="1"/>
  <c r="T1793" i="1"/>
  <c r="T1329" i="1"/>
  <c r="T689" i="1"/>
  <c r="T769" i="1"/>
  <c r="T3896" i="1"/>
  <c r="T3871" i="1"/>
  <c r="T1087" i="1"/>
  <c r="T3207" i="1"/>
  <c r="T186" i="1"/>
  <c r="T1068" i="1"/>
  <c r="T3949" i="1"/>
  <c r="T590" i="1"/>
  <c r="T3072" i="1"/>
  <c r="T516" i="1"/>
  <c r="T594" i="1"/>
  <c r="T774" i="1"/>
  <c r="T1812" i="1"/>
  <c r="T3139" i="1"/>
  <c r="T502" i="1"/>
  <c r="T1340" i="1"/>
  <c r="T450" i="1"/>
  <c r="T2374" i="1"/>
  <c r="T3791" i="1"/>
  <c r="T172" i="1"/>
  <c r="T893" i="1"/>
  <c r="T911" i="1"/>
  <c r="T3948" i="1"/>
  <c r="T3964" i="1"/>
  <c r="T509" i="1"/>
  <c r="T905" i="1"/>
  <c r="T4092" i="1"/>
  <c r="T1987" i="1"/>
  <c r="T2324" i="1"/>
  <c r="T140" i="1"/>
  <c r="T4113" i="1"/>
  <c r="T1020" i="1"/>
  <c r="T3912" i="1"/>
  <c r="T2416" i="1"/>
  <c r="T662" i="1"/>
  <c r="T907" i="1"/>
  <c r="T1242" i="1"/>
  <c r="T3061" i="1"/>
  <c r="T513" i="1"/>
  <c r="T619" i="1"/>
  <c r="T1440" i="1"/>
  <c r="T2345" i="1"/>
  <c r="T2777" i="1"/>
  <c r="T3117" i="1"/>
  <c r="T882" i="1"/>
  <c r="T1808" i="1"/>
  <c r="T1110" i="1"/>
  <c r="T1177" i="1"/>
  <c r="T1458" i="1"/>
  <c r="T475" i="1"/>
  <c r="T4062" i="1"/>
  <c r="T1018" i="1"/>
  <c r="T900" i="1"/>
  <c r="T1237" i="1"/>
  <c r="T234" i="1"/>
  <c r="T2910" i="1"/>
  <c r="T2893" i="1"/>
  <c r="T1422" i="1"/>
  <c r="T2661" i="1"/>
  <c r="T551" i="1"/>
  <c r="T1771" i="1"/>
  <c r="T1067" i="1"/>
  <c r="T3848" i="1"/>
  <c r="T1903" i="1"/>
  <c r="T702" i="1"/>
  <c r="T156" i="1"/>
  <c r="T781" i="1"/>
  <c r="T927" i="1"/>
  <c r="T1017" i="1"/>
  <c r="T3873" i="1"/>
  <c r="T4097" i="1"/>
  <c r="T2158" i="1"/>
  <c r="T1047" i="1"/>
  <c r="T607" i="1"/>
  <c r="T1081" i="1"/>
  <c r="T977" i="1"/>
  <c r="T2503" i="1"/>
  <c r="T4060" i="1"/>
  <c r="T558" i="1"/>
  <c r="T1102" i="1"/>
  <c r="T1567" i="1"/>
  <c r="T2384" i="1"/>
  <c r="T2951" i="1"/>
  <c r="T3069" i="1"/>
  <c r="T3857" i="1"/>
  <c r="T4061" i="1"/>
  <c r="T947" i="1"/>
  <c r="T1575" i="1"/>
  <c r="T4064" i="1"/>
  <c r="T3087" i="1"/>
  <c r="T897" i="1"/>
  <c r="T2589" i="1"/>
  <c r="T1327" i="1"/>
  <c r="T1120" i="1"/>
  <c r="T432" i="1"/>
  <c r="T1490" i="1"/>
  <c r="T4095" i="1"/>
  <c r="T3748" i="1"/>
  <c r="T129" i="1"/>
  <c r="T996" i="1"/>
  <c r="T1330" i="1"/>
  <c r="T943" i="1"/>
  <c r="T1598" i="1"/>
  <c r="T2157" i="1"/>
  <c r="T465" i="1"/>
  <c r="T3931" i="1"/>
  <c r="T451" i="1"/>
  <c r="T863" i="1"/>
  <c r="T1487" i="1"/>
  <c r="T2571" i="1"/>
  <c r="T478" i="1"/>
  <c r="T1002" i="1"/>
  <c r="T925" i="1"/>
  <c r="T4049" i="1"/>
  <c r="T2953" i="1"/>
  <c r="T3644" i="1"/>
  <c r="T3990" i="1"/>
  <c r="T2781" i="1"/>
  <c r="T2134" i="1"/>
  <c r="T3847" i="1"/>
  <c r="T1483" i="1"/>
  <c r="T2880" i="1"/>
  <c r="T1821" i="1"/>
  <c r="T975" i="1"/>
  <c r="T2646" i="1"/>
  <c r="T4109" i="1"/>
  <c r="T867" i="1"/>
  <c r="T1818" i="1"/>
  <c r="T423" i="1"/>
  <c r="T220" i="1"/>
  <c r="T602" i="1"/>
  <c r="T2150" i="1"/>
  <c r="T2768" i="1"/>
  <c r="T3744" i="1"/>
  <c r="T3860" i="1"/>
  <c r="T4084" i="1"/>
  <c r="T1780" i="1"/>
  <c r="T4110" i="1"/>
  <c r="T959" i="1"/>
  <c r="T978" i="1"/>
  <c r="T948" i="1"/>
  <c r="T1500" i="1"/>
  <c r="T2854" i="1"/>
  <c r="T2653" i="1"/>
  <c r="T130" i="1"/>
  <c r="T2959" i="1"/>
  <c r="T2411" i="1"/>
  <c r="T4004" i="1"/>
  <c r="T3981" i="1"/>
  <c r="T2383" i="1"/>
  <c r="T3921" i="1"/>
  <c r="T505" i="1"/>
  <c r="T2516" i="1"/>
  <c r="T2861" i="1"/>
  <c r="T3889" i="1"/>
  <c r="T1801" i="1"/>
  <c r="T2136" i="1"/>
  <c r="T2593" i="1"/>
  <c r="T1910" i="1"/>
  <c r="T958" i="1"/>
  <c r="T2146" i="1"/>
  <c r="T777" i="1"/>
  <c r="T1592" i="1"/>
  <c r="T1129" i="1"/>
  <c r="T1715" i="1"/>
  <c r="T3797" i="1"/>
  <c r="T1406" i="1"/>
  <c r="T3144" i="1"/>
  <c r="T1169" i="1"/>
  <c r="T998" i="1"/>
  <c r="T1105" i="1"/>
  <c r="T1917" i="1"/>
  <c r="T2135" i="1"/>
  <c r="T2866" i="1"/>
  <c r="T1044" i="1"/>
  <c r="T1159" i="1"/>
  <c r="T2349" i="1"/>
  <c r="T3962" i="1"/>
  <c r="T4036" i="1"/>
  <c r="T3891" i="1"/>
  <c r="T678" i="1"/>
  <c r="T3800" i="1"/>
  <c r="T581" i="1"/>
  <c r="T941" i="1"/>
  <c r="T3979" i="1"/>
  <c r="T2649" i="1"/>
  <c r="T2431" i="1"/>
  <c r="T937" i="1"/>
  <c r="T4065" i="1"/>
  <c r="T2127" i="1"/>
  <c r="T1565" i="1"/>
  <c r="T1050" i="1"/>
  <c r="T603" i="1"/>
  <c r="T1790" i="1"/>
  <c r="T633" i="1"/>
  <c r="T506" i="1"/>
  <c r="T1333" i="1"/>
  <c r="T519" i="1"/>
  <c r="T951" i="1"/>
  <c r="T2369" i="1"/>
  <c r="T1075" i="1"/>
  <c r="T1795" i="1"/>
  <c r="T4007" i="1"/>
  <c r="T428" i="1"/>
  <c r="T1915" i="1"/>
  <c r="T970" i="1"/>
  <c r="T1323" i="1"/>
  <c r="T880" i="1"/>
  <c r="T999" i="1"/>
  <c r="T4015" i="1"/>
  <c r="T721" i="1"/>
  <c r="T875" i="1"/>
  <c r="T2390" i="1"/>
  <c r="T3203" i="1"/>
  <c r="T3901" i="1"/>
  <c r="T4026" i="1"/>
  <c r="T2426" i="1"/>
  <c r="T1419" i="1"/>
  <c r="T2387" i="1"/>
  <c r="T546" i="1"/>
  <c r="T1904" i="1"/>
  <c r="T3866" i="1"/>
  <c r="T967" i="1"/>
  <c r="T3094" i="1"/>
  <c r="T504" i="1"/>
  <c r="T939" i="1"/>
  <c r="T2686" i="1"/>
  <c r="T1328" i="1"/>
  <c r="T1316" i="1"/>
  <c r="T2766" i="1"/>
  <c r="T1443" i="1"/>
  <c r="T200" i="1"/>
  <c r="T4101" i="1"/>
  <c r="T2751" i="1"/>
  <c r="T965" i="1"/>
  <c r="T424" i="1"/>
  <c r="T697" i="1"/>
  <c r="T986" i="1"/>
  <c r="T1874" i="1"/>
  <c r="T2750" i="1"/>
  <c r="T4075" i="1"/>
  <c r="T2511" i="1"/>
  <c r="T1094" i="1"/>
  <c r="T2892" i="1"/>
  <c r="T4019" i="1"/>
  <c r="T623" i="1"/>
  <c r="T1920" i="1"/>
  <c r="T472" i="1"/>
  <c r="T1705" i="1"/>
  <c r="T3194" i="1"/>
  <c r="T570" i="1"/>
  <c r="T586" i="1"/>
  <c r="T622" i="1"/>
  <c r="T886" i="1"/>
  <c r="T1055" i="1"/>
  <c r="T1062" i="1"/>
  <c r="T1991" i="1"/>
  <c r="T2567" i="1"/>
  <c r="T2643" i="1"/>
  <c r="T2843" i="1"/>
  <c r="T2851" i="1"/>
  <c r="T2946" i="1"/>
  <c r="T3749" i="1"/>
  <c r="T3796" i="1"/>
  <c r="T3929" i="1"/>
  <c r="T4070" i="1"/>
  <c r="T2601" i="1"/>
  <c r="T707" i="1"/>
  <c r="T610" i="1"/>
  <c r="T3973" i="1"/>
  <c r="T3142" i="1"/>
  <c r="T663" i="1"/>
  <c r="T151" i="1"/>
  <c r="T559" i="1"/>
  <c r="T1231" i="1"/>
  <c r="T3943" i="1"/>
  <c r="T2868" i="1"/>
  <c r="T2654" i="1"/>
  <c r="T2871" i="1"/>
  <c r="T2650" i="1"/>
  <c r="T1721" i="1"/>
  <c r="T706" i="1"/>
  <c r="T2682" i="1"/>
  <c r="T228" i="1"/>
  <c r="T914" i="1"/>
  <c r="T1456" i="1"/>
  <c r="T685" i="1"/>
  <c r="T775" i="1"/>
  <c r="T2162" i="1"/>
  <c r="T2769" i="1"/>
  <c r="T2572" i="1"/>
  <c r="T3081" i="1"/>
  <c r="T1581" i="1"/>
  <c r="T955" i="1"/>
  <c r="T2415" i="1"/>
  <c r="T3903" i="1"/>
  <c r="T4023" i="1"/>
  <c r="T4021" i="1"/>
  <c r="T456" i="1"/>
  <c r="T1085" i="1"/>
  <c r="T1331" i="1"/>
  <c r="T874" i="1"/>
  <c r="T2152" i="1"/>
  <c r="T510" i="1"/>
  <c r="T571" i="1"/>
  <c r="T883" i="1"/>
  <c r="T1234" i="1"/>
  <c r="T2156" i="1"/>
  <c r="T2386" i="1"/>
  <c r="T2695" i="1"/>
  <c r="T2903" i="1"/>
  <c r="T3131" i="1"/>
  <c r="T966" i="1"/>
  <c r="T715" i="1"/>
  <c r="T452" i="1"/>
  <c r="T2905" i="1"/>
  <c r="T1438" i="1"/>
  <c r="T2764" i="1"/>
  <c r="T425" i="1"/>
  <c r="T2001" i="1"/>
  <c r="T468" i="1"/>
  <c r="T1157" i="1"/>
  <c r="T720" i="1"/>
  <c r="T1494" i="1"/>
  <c r="T2564" i="1"/>
  <c r="T1738" i="1"/>
  <c r="T2161" i="1"/>
  <c r="T222" i="1"/>
  <c r="T2328" i="1"/>
  <c r="T2763" i="1"/>
  <c r="T155" i="1"/>
  <c r="T2403" i="1"/>
  <c r="T576" i="1"/>
  <c r="T1485" i="1"/>
  <c r="T2694" i="1"/>
  <c r="T2702" i="1"/>
  <c r="T552" i="1"/>
  <c r="T779" i="1"/>
  <c r="T1072" i="1"/>
  <c r="T2432" i="1"/>
  <c r="T2149" i="1"/>
  <c r="T2357" i="1"/>
  <c r="T2683" i="1"/>
  <c r="T458" i="1"/>
  <c r="T2389" i="1"/>
  <c r="T1712" i="1"/>
  <c r="T4067" i="1"/>
  <c r="T1563" i="1"/>
  <c r="T499" i="1"/>
  <c r="T1135" i="1"/>
  <c r="T2759" i="1"/>
  <c r="T3123" i="1"/>
  <c r="T3738" i="1"/>
  <c r="T3790" i="1"/>
  <c r="T1573" i="1"/>
  <c r="T611" i="1"/>
  <c r="T1155" i="1"/>
  <c r="T3089" i="1"/>
  <c r="T3952" i="1"/>
  <c r="T1314" i="1"/>
  <c r="T2413" i="1"/>
  <c r="T919" i="1"/>
  <c r="T2508" i="1"/>
  <c r="T2582" i="1"/>
  <c r="T3968" i="1"/>
  <c r="T2652" i="1"/>
  <c r="T1726" i="1"/>
  <c r="T148" i="1"/>
  <c r="T2353" i="1"/>
  <c r="T2123" i="1"/>
  <c r="T588" i="1"/>
  <c r="T976" i="1"/>
  <c r="T1084" i="1"/>
  <c r="T2417" i="1"/>
  <c r="T543" i="1"/>
  <c r="T1579" i="1"/>
  <c r="T3868" i="1"/>
  <c r="T1244" i="1"/>
  <c r="T166" i="1"/>
  <c r="T693" i="1"/>
  <c r="T1112" i="1"/>
  <c r="T1877" i="1"/>
  <c r="T1918" i="1"/>
  <c r="T1322" i="1"/>
  <c r="T921" i="1"/>
  <c r="T1101" i="1"/>
  <c r="T1115" i="1"/>
  <c r="T1128" i="1"/>
  <c r="T1409" i="1"/>
  <c r="T1583" i="1"/>
  <c r="T1791" i="1"/>
  <c r="T1868" i="1"/>
  <c r="T2570" i="1"/>
  <c r="T2585" i="1"/>
  <c r="T2895" i="1"/>
  <c r="T555" i="1"/>
  <c r="T2437" i="1"/>
  <c r="T1150" i="1"/>
  <c r="T3079" i="1"/>
  <c r="T2697" i="1"/>
  <c r="T1126" i="1"/>
  <c r="T994" i="1"/>
  <c r="T1160" i="1"/>
  <c r="T1111" i="1"/>
  <c r="T1875" i="1"/>
  <c r="T1545" i="1"/>
  <c r="T422" i="1"/>
  <c r="T2743" i="1"/>
  <c r="T507" i="1"/>
  <c r="T2404" i="1"/>
  <c r="T2864" i="1"/>
  <c r="T577" i="1"/>
  <c r="T597" i="1"/>
  <c r="T573" i="1"/>
  <c r="T902" i="1"/>
  <c r="T1407" i="1"/>
  <c r="T3963" i="1"/>
  <c r="T4043" i="1"/>
  <c r="T192" i="1"/>
  <c r="T1990" i="1"/>
  <c r="T1145" i="1"/>
  <c r="T2886" i="1"/>
  <c r="T711" i="1"/>
  <c r="T232" i="1"/>
  <c r="T664" i="1"/>
  <c r="T780" i="1"/>
  <c r="T1172" i="1"/>
  <c r="T1740" i="1"/>
  <c r="T1865" i="1"/>
  <c r="T3055" i="1"/>
  <c r="T4074" i="1"/>
  <c r="T696" i="1"/>
  <c r="T575" i="1"/>
  <c r="T2124" i="1"/>
  <c r="T2350" i="1"/>
  <c r="T1013" i="1"/>
  <c r="T563" i="1"/>
  <c r="T2382" i="1"/>
  <c r="T3200" i="1"/>
  <c r="T1688" i="1"/>
  <c r="T940" i="1"/>
  <c r="T1140" i="1"/>
  <c r="T665" i="1"/>
  <c r="T864" i="1"/>
  <c r="T3097" i="1"/>
  <c r="T144" i="1"/>
  <c r="T239" i="1"/>
  <c r="T1425" i="1"/>
  <c r="T1561" i="1"/>
  <c r="T2440" i="1"/>
  <c r="T2779" i="1"/>
  <c r="T3917" i="1"/>
  <c r="T4086" i="1"/>
  <c r="T2681" i="1"/>
  <c r="T2372" i="1"/>
  <c r="T2700" i="1"/>
  <c r="T545" i="1"/>
  <c r="T872" i="1"/>
  <c r="T3120" i="1"/>
  <c r="T719" i="1"/>
  <c r="T1324" i="1"/>
  <c r="T906" i="1"/>
  <c r="T904" i="1"/>
  <c r="T3928" i="1"/>
  <c r="T462" i="1"/>
  <c r="T1042" i="1"/>
  <c r="T491" i="1"/>
  <c r="T3919" i="1"/>
  <c r="T4087" i="1"/>
  <c r="T1909" i="1"/>
  <c r="T1597" i="1"/>
  <c r="T3085" i="1"/>
  <c r="T3794" i="1"/>
  <c r="T125" i="1"/>
  <c r="T3105" i="1"/>
  <c r="T1010" i="1"/>
  <c r="T159" i="1"/>
  <c r="T599" i="1"/>
  <c r="T2569" i="1"/>
  <c r="T2153" i="1"/>
  <c r="T2881" i="1"/>
  <c r="T1501" i="1"/>
  <c r="T2370" i="1"/>
  <c r="T2573" i="1"/>
  <c r="T2771" i="1"/>
  <c r="T3088" i="1"/>
  <c r="T3947" i="1"/>
  <c r="T3996" i="1"/>
  <c r="T4009" i="1"/>
  <c r="T1488" i="1"/>
  <c r="T2685" i="1"/>
  <c r="T1121" i="1"/>
  <c r="T1413" i="1"/>
  <c r="T2765" i="1"/>
  <c r="T217" i="1"/>
  <c r="T973" i="1"/>
  <c r="T3911" i="1"/>
  <c r="T1125" i="1"/>
  <c r="T1132" i="1"/>
  <c r="T1717" i="1"/>
  <c r="T3942" i="1"/>
  <c r="T714" i="1"/>
  <c r="T1720" i="1"/>
  <c r="T3083" i="1"/>
  <c r="T4044" i="1"/>
  <c r="T675" i="1"/>
  <c r="T2132" i="1"/>
  <c r="T511" i="1"/>
  <c r="T579" i="1"/>
  <c r="T608" i="1"/>
  <c r="T638" i="1"/>
  <c r="T1344" i="1"/>
  <c r="T1416" i="1"/>
  <c r="T1420" i="1"/>
  <c r="T2398" i="1"/>
  <c r="T2410" i="1"/>
  <c r="T2424" i="1"/>
  <c r="T2442" i="1"/>
  <c r="T2850" i="1"/>
  <c r="T3854" i="1"/>
  <c r="T3870" i="1"/>
  <c r="T3920" i="1"/>
  <c r="T4006" i="1"/>
  <c r="T4115" i="1"/>
  <c r="T1703" i="1"/>
  <c r="T3090" i="1"/>
  <c r="T1012" i="1"/>
  <c r="T2775" i="1"/>
  <c r="T2391" i="1"/>
  <c r="T486" i="1"/>
  <c r="T631" i="1"/>
  <c r="T1171" i="1"/>
  <c r="T1907" i="1"/>
  <c r="T572" i="1"/>
  <c r="T1116" i="1"/>
  <c r="T2130" i="1"/>
  <c r="T2154" i="1"/>
  <c r="T2587" i="1"/>
  <c r="T2588" i="1"/>
  <c r="T2594" i="1"/>
  <c r="T2889" i="1"/>
  <c r="T4068" i="1"/>
  <c r="T4081" i="1"/>
  <c r="T1107" i="1"/>
  <c r="T496" i="1"/>
  <c r="T3062" i="1"/>
  <c r="T2955" i="1"/>
  <c r="T1070" i="1"/>
  <c r="T1151" i="1"/>
  <c r="T2512" i="1"/>
  <c r="T3054" i="1"/>
  <c r="T2690" i="1"/>
  <c r="T2581" i="1"/>
  <c r="T514" i="1"/>
  <c r="T1994" i="1"/>
  <c r="T1117" i="1"/>
  <c r="T2436" i="1"/>
  <c r="T508" i="1"/>
  <c r="T1147" i="1"/>
  <c r="T1408" i="1"/>
  <c r="T1600" i="1"/>
  <c r="T2393" i="1"/>
  <c r="T4002" i="1"/>
  <c r="T196" i="1"/>
  <c r="T1881" i="1"/>
  <c r="T3080" i="1"/>
  <c r="T765" i="1"/>
  <c r="T2142" i="1"/>
  <c r="T870" i="1"/>
  <c r="T684" i="1"/>
  <c r="T1131" i="1"/>
  <c r="T596" i="1"/>
  <c r="T992" i="1"/>
  <c r="T1424" i="1"/>
  <c r="T442" i="1"/>
  <c r="T445" i="1"/>
  <c r="T484" i="1"/>
  <c r="T1130" i="1"/>
  <c r="T1173" i="1"/>
  <c r="T1423" i="1"/>
  <c r="T1437" i="1"/>
  <c r="T1484" i="1"/>
  <c r="T1566" i="1"/>
  <c r="T1741" i="1"/>
  <c r="T1906" i="1"/>
  <c r="T2346" i="1"/>
  <c r="T2948" i="1"/>
  <c r="T3119" i="1"/>
  <c r="T3647" i="1"/>
  <c r="T3941" i="1"/>
  <c r="T2651" i="1"/>
  <c r="T466" i="1"/>
  <c r="T3954" i="1"/>
  <c r="T2662" i="1"/>
  <c r="T2660" i="1"/>
  <c r="T565" i="1"/>
  <c r="T550" i="1"/>
  <c r="T3076" i="1"/>
  <c r="T548" i="1"/>
  <c r="T1046" i="1"/>
  <c r="T632" i="1"/>
  <c r="T1088" i="1"/>
  <c r="T150" i="1"/>
  <c r="T2909" i="1"/>
  <c r="T4051" i="1"/>
  <c r="T2504" i="1"/>
  <c r="T1585" i="1"/>
  <c r="T1813" i="1"/>
  <c r="T3972" i="1"/>
  <c r="T2356" i="1"/>
  <c r="T3070" i="1"/>
  <c r="T457" i="1"/>
  <c r="T191" i="1"/>
  <c r="T1074" i="1"/>
  <c r="T3808" i="1"/>
  <c r="T4052" i="1"/>
  <c r="T2348" i="1"/>
  <c r="T461" i="1"/>
  <c r="T1141" i="1"/>
  <c r="T601" i="1"/>
  <c r="T593" i="1"/>
  <c r="T2396" i="1"/>
  <c r="T3198" i="1"/>
  <c r="T2138" i="1"/>
  <c r="T1164" i="1"/>
  <c r="T153" i="1"/>
  <c r="T3880" i="1"/>
  <c r="T2693" i="1"/>
  <c r="T3110" i="1"/>
  <c r="T2656" i="1"/>
  <c r="T1049" i="1"/>
  <c r="T1696" i="1"/>
  <c r="T1869" i="1"/>
  <c r="T1988" i="1"/>
  <c r="T2128" i="1"/>
  <c r="T2395" i="1"/>
  <c r="T3121" i="1"/>
  <c r="T1099" i="1"/>
  <c r="T2376" i="1"/>
  <c r="T2521" i="1"/>
  <c r="T1103" i="1"/>
  <c r="T215" i="1"/>
  <c r="T683" i="1"/>
  <c r="T1113" i="1"/>
  <c r="T2362" i="1"/>
  <c r="T2865" i="1"/>
  <c r="T3067" i="1"/>
  <c r="T3112" i="1"/>
  <c r="T3861" i="1"/>
  <c r="T4114" i="1"/>
  <c r="T1092" i="1"/>
  <c r="T2438" i="1"/>
  <c r="T1118" i="1"/>
  <c r="T2877" i="1"/>
  <c r="T1724" i="1"/>
  <c r="T123" i="1"/>
  <c r="T582" i="1"/>
  <c r="T1543" i="1"/>
  <c r="T1547" i="1"/>
  <c r="T1729" i="1"/>
  <c r="T3134" i="1"/>
  <c r="T3632" i="1"/>
  <c r="T476" i="1"/>
  <c r="T598" i="1"/>
  <c r="T676" i="1"/>
  <c r="T3906" i="1"/>
  <c r="T2427" i="1"/>
  <c r="T455" i="1"/>
  <c r="T773" i="1"/>
  <c r="T3855" i="1"/>
  <c r="T2418" i="1"/>
  <c r="T3096" i="1"/>
  <c r="T3959" i="1"/>
  <c r="T1175" i="1"/>
  <c r="T1913" i="1"/>
  <c r="T3075" i="1"/>
  <c r="T1736" i="1"/>
  <c r="T561" i="1"/>
  <c r="T568" i="1"/>
  <c r="T629" i="1"/>
  <c r="T636" i="1"/>
  <c r="T2148" i="1"/>
  <c r="T2420" i="1"/>
  <c r="T2687" i="1"/>
  <c r="T2915" i="1"/>
  <c r="T3858" i="1"/>
  <c r="T4047" i="1"/>
  <c r="T3082" i="1"/>
  <c r="T4094" i="1"/>
  <c r="T1083" i="1"/>
  <c r="T984" i="1"/>
  <c r="T449" i="1"/>
  <c r="T1412" i="1"/>
  <c r="T2423" i="1"/>
  <c r="T2904" i="1"/>
  <c r="T3060" i="1"/>
  <c r="T3074" i="1"/>
  <c r="T1876" i="1"/>
  <c r="T214" i="1"/>
  <c r="T1449" i="1"/>
  <c r="T122" i="1"/>
  <c r="T2434" i="1"/>
  <c r="T4017" i="1"/>
  <c r="T2680" i="1"/>
  <c r="T1595" i="1"/>
  <c r="T591" i="1"/>
  <c r="T1589" i="1"/>
  <c r="T2425" i="1"/>
  <c r="T3864" i="1"/>
  <c r="T983" i="1"/>
  <c r="T427" i="1"/>
  <c r="T562" i="1"/>
  <c r="T1123" i="1"/>
  <c r="T580" i="1"/>
  <c r="T585" i="1"/>
  <c r="T2911" i="1"/>
  <c r="T1453" i="1"/>
  <c r="T163" i="1"/>
  <c r="T169" i="1"/>
  <c r="T2591" i="1"/>
  <c r="T3122" i="1"/>
  <c r="T2155" i="1"/>
  <c r="T488" i="1"/>
  <c r="T640" i="1"/>
  <c r="T3934" i="1"/>
  <c r="T216" i="1"/>
  <c r="T637" i="1"/>
  <c r="T1183" i="1"/>
  <c r="T154" i="1"/>
  <c r="T1442" i="1"/>
  <c r="T542" i="1"/>
  <c r="T1180" i="1"/>
  <c r="T1499" i="1"/>
  <c r="T3914" i="1"/>
  <c r="T4008" i="1"/>
  <c r="T1704" i="1"/>
  <c r="T157" i="1"/>
  <c r="T3995" i="1"/>
  <c r="T2375" i="1"/>
  <c r="T1178" i="1"/>
  <c r="T566" i="1"/>
  <c r="T3057" i="1"/>
  <c r="T2950" i="1"/>
  <c r="T3798" i="1"/>
  <c r="T668" i="1"/>
  <c r="T1136" i="1"/>
  <c r="T2916" i="1"/>
  <c r="T2943" i="1"/>
  <c r="T3641" i="1"/>
  <c r="T1867" i="1"/>
  <c r="T447" i="1"/>
  <c r="T2696" i="1"/>
  <c r="T2912" i="1"/>
  <c r="T3126" i="1"/>
  <c r="T2430" i="1"/>
  <c r="T2691" i="1"/>
  <c r="T437" i="1"/>
  <c r="T161" i="1"/>
  <c r="T173" i="1"/>
  <c r="T2429" i="1"/>
  <c r="T2433" i="1"/>
  <c r="T3202" i="1"/>
  <c r="T3807" i="1"/>
  <c r="T194" i="1"/>
  <c r="T498" i="1"/>
  <c r="T1318" i="1"/>
  <c r="T578" i="1"/>
  <c r="T2596" i="1"/>
  <c r="T2584" i="1"/>
  <c r="T1452" i="1"/>
  <c r="T698" i="1"/>
  <c r="T3953" i="1"/>
  <c r="T544" i="1"/>
  <c r="T3631" i="1"/>
  <c r="T641" i="1"/>
  <c r="T621" i="1"/>
  <c r="T124" i="1"/>
  <c r="T126" i="1"/>
  <c r="T131" i="1"/>
  <c r="T132" i="1"/>
  <c r="T133" i="1"/>
  <c r="T135" i="1"/>
  <c r="T136" i="1"/>
  <c r="T138" i="1"/>
  <c r="T139" i="1"/>
  <c r="T142" i="1"/>
  <c r="T145" i="1"/>
  <c r="T149" i="1"/>
  <c r="T160" i="1"/>
  <c r="T162" i="1"/>
  <c r="T165" i="1"/>
  <c r="T167" i="1"/>
  <c r="T174" i="1"/>
  <c r="T175" i="1"/>
  <c r="T176" i="1"/>
  <c r="T178" i="1"/>
  <c r="T180" i="1"/>
  <c r="T184" i="1"/>
  <c r="T188" i="1"/>
  <c r="T190" i="1"/>
  <c r="T195" i="1"/>
  <c r="T197" i="1"/>
  <c r="T201" i="1"/>
  <c r="T204" i="1"/>
  <c r="T208" i="1"/>
  <c r="T210" i="1"/>
  <c r="T211" i="1"/>
  <c r="T223" i="1"/>
  <c r="T225" i="1"/>
  <c r="T226" i="1"/>
  <c r="T227" i="1"/>
  <c r="T229" i="1"/>
  <c r="T230" i="1"/>
  <c r="T231" i="1"/>
  <c r="T233" i="1"/>
  <c r="T235" i="1"/>
  <c r="T237" i="1"/>
  <c r="T238" i="1"/>
  <c r="T240" i="1"/>
  <c r="T429" i="1"/>
  <c r="T431" i="1"/>
  <c r="T435" i="1"/>
  <c r="T438" i="1"/>
  <c r="T439" i="1"/>
  <c r="T441" i="1"/>
  <c r="T443" i="1"/>
  <c r="T453" i="1"/>
  <c r="T459" i="1"/>
  <c r="T463" i="1"/>
  <c r="T464" i="1"/>
  <c r="T470" i="1"/>
  <c r="T471" i="1"/>
  <c r="T477" i="1"/>
  <c r="T479" i="1"/>
  <c r="T480" i="1"/>
  <c r="T489" i="1"/>
  <c r="T490" i="1"/>
  <c r="T492" i="1"/>
  <c r="T493" i="1"/>
  <c r="T494" i="1"/>
  <c r="T495" i="1"/>
  <c r="T497" i="1"/>
  <c r="T503" i="1"/>
  <c r="T512" i="1"/>
  <c r="T518" i="1"/>
  <c r="T520" i="1"/>
  <c r="T549" i="1"/>
  <c r="T554" i="1"/>
  <c r="T557" i="1"/>
  <c r="T560" i="1"/>
  <c r="T564" i="1"/>
  <c r="T567" i="1"/>
  <c r="T569" i="1"/>
  <c r="T574" i="1"/>
  <c r="T583" i="1"/>
  <c r="T584" i="1"/>
  <c r="T587" i="1"/>
  <c r="T604" i="1"/>
  <c r="T606" i="1"/>
  <c r="T609" i="1"/>
  <c r="T612" i="1"/>
  <c r="T613" i="1"/>
  <c r="T614" i="1"/>
  <c r="T616" i="1"/>
  <c r="T617" i="1"/>
  <c r="T618" i="1"/>
  <c r="T620" i="1"/>
  <c r="T625" i="1"/>
  <c r="T626" i="1"/>
  <c r="T627" i="1"/>
  <c r="T630" i="1"/>
  <c r="T634" i="1"/>
  <c r="T639" i="1"/>
  <c r="T688" i="1"/>
  <c r="T708" i="1"/>
  <c r="T712" i="1"/>
  <c r="T762" i="1"/>
  <c r="T764" i="1"/>
  <c r="T766" i="1"/>
  <c r="T768" i="1"/>
  <c r="T770" i="1"/>
  <c r="T772" i="1"/>
  <c r="T877" i="1"/>
  <c r="T889" i="1"/>
  <c r="T899" i="1"/>
  <c r="T903" i="1"/>
  <c r="T908" i="1"/>
  <c r="T909" i="1"/>
  <c r="T910" i="1"/>
  <c r="T913" i="1"/>
  <c r="T916" i="1"/>
  <c r="T918" i="1"/>
  <c r="T922" i="1"/>
  <c r="T928" i="1"/>
  <c r="T929" i="1"/>
  <c r="T931" i="1"/>
  <c r="T938" i="1"/>
  <c r="T949" i="1"/>
  <c r="T990" i="1"/>
  <c r="T1043" i="1"/>
  <c r="T1048" i="1"/>
  <c r="T1051" i="1"/>
  <c r="T1052" i="1"/>
  <c r="T1053" i="1"/>
  <c r="T1054" i="1"/>
  <c r="T1056" i="1"/>
  <c r="T1057" i="1"/>
  <c r="T1058" i="1"/>
  <c r="T1059" i="1"/>
  <c r="T1060" i="1"/>
  <c r="T1061" i="1"/>
  <c r="T1063" i="1"/>
  <c r="T1065" i="1"/>
  <c r="T1073" i="1"/>
  <c r="T1086" i="1"/>
  <c r="T1089" i="1"/>
  <c r="T1109" i="1"/>
  <c r="T1122" i="1"/>
  <c r="T1124" i="1"/>
  <c r="T1127" i="1"/>
  <c r="T1133" i="1"/>
  <c r="T1142" i="1"/>
  <c r="T1143" i="1"/>
  <c r="T1144" i="1"/>
  <c r="T1146" i="1"/>
  <c r="T1149" i="1"/>
  <c r="T1153" i="1"/>
  <c r="T1158" i="1"/>
  <c r="T1161" i="1"/>
  <c r="T1163" i="1"/>
  <c r="T1165" i="1"/>
  <c r="T1166" i="1"/>
  <c r="T1174" i="1"/>
  <c r="T1179" i="1"/>
  <c r="T1229" i="1"/>
  <c r="T1232" i="1"/>
  <c r="T1233" i="1"/>
  <c r="T1236" i="1"/>
  <c r="T1238" i="1"/>
  <c r="T1239" i="1"/>
  <c r="T1241" i="1"/>
  <c r="T1334" i="1"/>
  <c r="T1335" i="1"/>
  <c r="T1342" i="1"/>
  <c r="T1411" i="1"/>
  <c r="T1418" i="1"/>
  <c r="T1427" i="1"/>
  <c r="T1428" i="1"/>
  <c r="T1431" i="1"/>
  <c r="T1434" i="1"/>
  <c r="T1444" i="1"/>
  <c r="T1445" i="1"/>
  <c r="T1446" i="1"/>
  <c r="T1447" i="1"/>
  <c r="T1448" i="1"/>
  <c r="T1450" i="1"/>
  <c r="T1451" i="1"/>
  <c r="T1454" i="1"/>
  <c r="T1455" i="1"/>
  <c r="T1459" i="1"/>
  <c r="T1460" i="1"/>
  <c r="T1461" i="1"/>
  <c r="T1462" i="1"/>
  <c r="T1486" i="1"/>
  <c r="T1489" i="1"/>
  <c r="T1491" i="1"/>
  <c r="T1495" i="1"/>
  <c r="T1497" i="1"/>
  <c r="T1498" i="1"/>
  <c r="T1546" i="1"/>
  <c r="T1549" i="1"/>
  <c r="T1553" i="1"/>
  <c r="T1555" i="1"/>
  <c r="T1556" i="1"/>
  <c r="T1557" i="1"/>
  <c r="T1564" i="1"/>
  <c r="T1571" i="1"/>
  <c r="T1582" i="1"/>
  <c r="T1586" i="1"/>
  <c r="T1588" i="1"/>
  <c r="T1590" i="1"/>
  <c r="T1591" i="1"/>
  <c r="T1594" i="1"/>
  <c r="T1599" i="1"/>
  <c r="T1601" i="1"/>
  <c r="T1684" i="1"/>
  <c r="T1698" i="1"/>
  <c r="T1700" i="1"/>
  <c r="T1707" i="1"/>
  <c r="T1708" i="1"/>
  <c r="T1710" i="1"/>
  <c r="T1714" i="1"/>
  <c r="T1723" i="1"/>
  <c r="T1731" i="1"/>
  <c r="T1732" i="1"/>
  <c r="T1733" i="1"/>
  <c r="T1734" i="1"/>
  <c r="T1735" i="1"/>
  <c r="T1742" i="1"/>
  <c r="T1768" i="1"/>
  <c r="T1815" i="1"/>
  <c r="T1817" i="1"/>
  <c r="T1820" i="1"/>
  <c r="T1863" i="1"/>
  <c r="T1871" i="1"/>
  <c r="T1878" i="1"/>
  <c r="T1879" i="1"/>
  <c r="T1880" i="1"/>
  <c r="T1984" i="1"/>
  <c r="T1995" i="1"/>
  <c r="T1996" i="1"/>
  <c r="T1998" i="1"/>
  <c r="T1999" i="1"/>
  <c r="T2143" i="1"/>
  <c r="T2151" i="1"/>
  <c r="T2343" i="1"/>
  <c r="T2344" i="1"/>
  <c r="T2347" i="1"/>
  <c r="T2351" i="1"/>
  <c r="T2352" i="1"/>
  <c r="T2354" i="1"/>
  <c r="T2355" i="1"/>
  <c r="T2358" i="1"/>
  <c r="T2359" i="1"/>
  <c r="T2360" i="1"/>
  <c r="T2363" i="1"/>
  <c r="T2365" i="1"/>
  <c r="T2366" i="1"/>
  <c r="T2367" i="1"/>
  <c r="T2371" i="1"/>
  <c r="T2373" i="1"/>
  <c r="T2377" i="1"/>
  <c r="T2379" i="1"/>
  <c r="T2380" i="1"/>
  <c r="T2381" i="1"/>
  <c r="T2388" i="1"/>
  <c r="T2392" i="1"/>
  <c r="T2394" i="1"/>
  <c r="T2397" i="1"/>
  <c r="T2399" i="1"/>
  <c r="T2400" i="1"/>
  <c r="T2401" i="1"/>
  <c r="T2402" i="1"/>
  <c r="T2406" i="1"/>
  <c r="T2412" i="1"/>
  <c r="T2414" i="1"/>
  <c r="T2419" i="1"/>
  <c r="T2421" i="1"/>
  <c r="T2428" i="1"/>
  <c r="T2435" i="1"/>
  <c r="T2439" i="1"/>
  <c r="T2441" i="1"/>
  <c r="T2505" i="1"/>
  <c r="T2506" i="1"/>
  <c r="T2507" i="1"/>
  <c r="T2509" i="1"/>
  <c r="T2510" i="1"/>
  <c r="T2513" i="1"/>
  <c r="T2514" i="1"/>
  <c r="T2515" i="1"/>
  <c r="T2518" i="1"/>
  <c r="T2520" i="1"/>
  <c r="T2522" i="1"/>
  <c r="T2563" i="1"/>
  <c r="T2565" i="1"/>
  <c r="T2566" i="1"/>
  <c r="T2568" i="1"/>
  <c r="T2574" i="1"/>
  <c r="T2575" i="1"/>
  <c r="T2576" i="1"/>
  <c r="T2577" i="1"/>
  <c r="T2578" i="1"/>
  <c r="T2579" i="1"/>
  <c r="T2580" i="1"/>
  <c r="T2586" i="1"/>
  <c r="T2592" i="1"/>
  <c r="T2595" i="1"/>
  <c r="T2644" i="1"/>
  <c r="T2688" i="1"/>
  <c r="T2689" i="1"/>
  <c r="T2701" i="1"/>
  <c r="T2745" i="1"/>
  <c r="T2752" i="1"/>
  <c r="T2753" i="1"/>
  <c r="T2756" i="1"/>
  <c r="T2762" i="1"/>
  <c r="T2767" i="1"/>
  <c r="T2773" i="1"/>
  <c r="T2774" i="1"/>
  <c r="T2782" i="1"/>
  <c r="T2844" i="1"/>
  <c r="T2845" i="1"/>
  <c r="T2848" i="1"/>
  <c r="T2849" i="1"/>
  <c r="T2853" i="1"/>
  <c r="T2855" i="1"/>
  <c r="T2860" i="1"/>
  <c r="T2867" i="1"/>
  <c r="T2874" i="1"/>
  <c r="T2878" i="1"/>
  <c r="T2883" i="1"/>
  <c r="T2890" i="1"/>
  <c r="T2896" i="1"/>
  <c r="T2901" i="1"/>
  <c r="T2945" i="1"/>
  <c r="T2947" i="1"/>
  <c r="T2952" i="1"/>
  <c r="T2956" i="1"/>
  <c r="T2960" i="1"/>
  <c r="T2961" i="1"/>
  <c r="T2962" i="1"/>
  <c r="T3056" i="1"/>
  <c r="T3058" i="1"/>
  <c r="T3059" i="1"/>
  <c r="T3063" i="1"/>
  <c r="T3084" i="1"/>
  <c r="T3116" i="1"/>
  <c r="T3127" i="1"/>
  <c r="T3129" i="1"/>
  <c r="T3140" i="1"/>
  <c r="T3145" i="1"/>
  <c r="T3147" i="1"/>
  <c r="T3192" i="1"/>
  <c r="T3196" i="1"/>
  <c r="T3206" i="1"/>
  <c r="T3208" i="1"/>
  <c r="T3630" i="1"/>
  <c r="T3638" i="1"/>
  <c r="T3643" i="1"/>
  <c r="T3645" i="1"/>
  <c r="T3735" i="1"/>
  <c r="T3743" i="1"/>
  <c r="T3745" i="1"/>
  <c r="T3746" i="1"/>
  <c r="T3792" i="1"/>
  <c r="T3793" i="1"/>
  <c r="T3804" i="1"/>
  <c r="T3806" i="1"/>
  <c r="T3865" i="1"/>
  <c r="T3874" i="1"/>
  <c r="T3875" i="1"/>
  <c r="T3876" i="1"/>
  <c r="T3877" i="1"/>
  <c r="T3881" i="1"/>
  <c r="T3884" i="1"/>
  <c r="T3885" i="1"/>
  <c r="T3886" i="1"/>
  <c r="T3887" i="1"/>
  <c r="T3888" i="1"/>
  <c r="T3894" i="1"/>
  <c r="T3905" i="1"/>
  <c r="T3918" i="1"/>
  <c r="T3923" i="1"/>
  <c r="T3932" i="1"/>
  <c r="T3933" i="1"/>
  <c r="T3938" i="1"/>
  <c r="T3944" i="1"/>
  <c r="T3946" i="1"/>
  <c r="T3950" i="1"/>
  <c r="T3955" i="1"/>
  <c r="T3956" i="1"/>
  <c r="T3958" i="1"/>
  <c r="T3965" i="1"/>
  <c r="T3977" i="1"/>
  <c r="T3991" i="1"/>
  <c r="T3999" i="1"/>
  <c r="T4014" i="1"/>
  <c r="T4016" i="1"/>
  <c r="T4025" i="1"/>
  <c r="T4028" i="1"/>
  <c r="T4031" i="1"/>
  <c r="T4033" i="1"/>
  <c r="T4045" i="1"/>
  <c r="T4053" i="1"/>
  <c r="T4056" i="1"/>
  <c r="T4063" i="1"/>
  <c r="T4073" i="1"/>
  <c r="T4078" i="1"/>
  <c r="T4080" i="1"/>
  <c r="T4082" i="1"/>
  <c r="T4089" i="1"/>
  <c r="T4099" i="1"/>
  <c r="T4100" i="1"/>
  <c r="T4102" i="1"/>
  <c r="T4103" i="1"/>
  <c r="T4111" i="1"/>
  <c r="T2736" i="1"/>
  <c r="S2245" i="1"/>
  <c r="S1255" i="1"/>
  <c r="S1014" i="1"/>
  <c r="S2016" i="1"/>
  <c r="S3842" i="1"/>
  <c r="S2613" i="1"/>
  <c r="S80" i="1"/>
  <c r="S2247" i="1"/>
  <c r="S2261" i="1"/>
  <c r="S2187" i="1"/>
  <c r="S2271" i="1"/>
  <c r="S1945" i="1"/>
  <c r="S2077" i="1"/>
  <c r="S2723" i="1"/>
  <c r="S644" i="1"/>
  <c r="S1960" i="1"/>
  <c r="S2626" i="1"/>
  <c r="S2244" i="1"/>
  <c r="S2274" i="1"/>
  <c r="S1662" i="1"/>
  <c r="S2233" i="1"/>
  <c r="S1480" i="1"/>
  <c r="S2230" i="1"/>
  <c r="S2236" i="1"/>
  <c r="S1972" i="1"/>
  <c r="S1963" i="1"/>
  <c r="S2194" i="1"/>
  <c r="S1980" i="1"/>
  <c r="S2189" i="1"/>
  <c r="S2737" i="1"/>
  <c r="S2252" i="1"/>
  <c r="S2627" i="1"/>
  <c r="S2199" i="1"/>
  <c r="S2227" i="1"/>
  <c r="S2018" i="1"/>
  <c r="S1764" i="1"/>
  <c r="S2619" i="1"/>
  <c r="S2013" i="1"/>
  <c r="S2047" i="1"/>
  <c r="S2243" i="1"/>
  <c r="S1950" i="1"/>
  <c r="S1946" i="1"/>
  <c r="S1217" i="1"/>
  <c r="S2263" i="1"/>
  <c r="S2272" i="1"/>
  <c r="S2204" i="1"/>
  <c r="S1956" i="1"/>
  <c r="S1974" i="1"/>
  <c r="S1478" i="1"/>
  <c r="S2603" i="1"/>
  <c r="S2629" i="1"/>
  <c r="S2259" i="1"/>
  <c r="S2026" i="1"/>
  <c r="S1971" i="1"/>
  <c r="S1514" i="1"/>
  <c r="S2078" i="1"/>
  <c r="S2202" i="1"/>
  <c r="S2196" i="1"/>
  <c r="S2238" i="1"/>
  <c r="S2329" i="1"/>
  <c r="S2184" i="1"/>
  <c r="S2338" i="1"/>
  <c r="S2082" i="1"/>
  <c r="S2045" i="1"/>
  <c r="S2191" i="1"/>
  <c r="S1403" i="1"/>
  <c r="S2234" i="1"/>
  <c r="S2015" i="1"/>
  <c r="S2729" i="1"/>
  <c r="S2185" i="1"/>
  <c r="S2021" i="1"/>
  <c r="S1534" i="1"/>
  <c r="S2052" i="1"/>
  <c r="S2256" i="1"/>
  <c r="S2996" i="1"/>
  <c r="S1467" i="1"/>
  <c r="S2195" i="1"/>
  <c r="S2312" i="1"/>
  <c r="S2449" i="1"/>
  <c r="S1382" i="1"/>
  <c r="S2040" i="1"/>
  <c r="S1536" i="1"/>
  <c r="S2190" i="1"/>
  <c r="S2277" i="1"/>
  <c r="S2609" i="1"/>
  <c r="S2282" i="1"/>
  <c r="S1979" i="1"/>
  <c r="S1957" i="1"/>
  <c r="S79" i="1"/>
  <c r="S2036" i="1"/>
  <c r="S316" i="1"/>
  <c r="S2741" i="1"/>
  <c r="S2203" i="1"/>
  <c r="S2003" i="1"/>
  <c r="S2269" i="1"/>
  <c r="S1346" i="1"/>
  <c r="S2246" i="1"/>
  <c r="S1976" i="1"/>
  <c r="S1969" i="1"/>
  <c r="S2031" i="1"/>
  <c r="S1982" i="1"/>
  <c r="S2635" i="1"/>
  <c r="S2054" i="1"/>
  <c r="S2239" i="1"/>
  <c r="S1023" i="1"/>
  <c r="S2709" i="1"/>
  <c r="S2301" i="1"/>
  <c r="S1947" i="1"/>
  <c r="S1978" i="1"/>
  <c r="S1032" i="1"/>
  <c r="S3728" i="1"/>
  <c r="S3155" i="1"/>
  <c r="S2235" i="1"/>
  <c r="S3813" i="1"/>
  <c r="S2262" i="1"/>
  <c r="S2604" i="1"/>
  <c r="S1196" i="1"/>
  <c r="S2268" i="1"/>
  <c r="S2012" i="1"/>
  <c r="S3003" i="1"/>
  <c r="S2072" i="1"/>
  <c r="S738" i="1"/>
  <c r="S3355" i="1"/>
  <c r="S2005" i="1"/>
  <c r="S45" i="1"/>
  <c r="S1839" i="1"/>
  <c r="S248" i="1"/>
  <c r="S2011" i="1"/>
  <c r="S2034" i="1"/>
  <c r="S2611" i="1"/>
  <c r="S540" i="1"/>
  <c r="S3027" i="1"/>
  <c r="S2039" i="1"/>
  <c r="S646" i="1"/>
  <c r="S3710" i="1"/>
  <c r="S2267" i="1"/>
  <c r="S2726" i="1"/>
  <c r="S1259" i="1"/>
  <c r="S2341" i="1"/>
  <c r="S1958" i="1"/>
  <c r="S308" i="1"/>
  <c r="S2216" i="1"/>
  <c r="S1194" i="1"/>
  <c r="S3446" i="1"/>
  <c r="S2081" i="1"/>
  <c r="S3584" i="1"/>
  <c r="S2257" i="1"/>
  <c r="S3294" i="1"/>
  <c r="S1970" i="1"/>
  <c r="S2186" i="1"/>
  <c r="S320" i="1"/>
  <c r="S2273" i="1"/>
  <c r="S1530" i="1"/>
  <c r="S2023" i="1"/>
  <c r="S2073" i="1"/>
  <c r="S1224" i="1"/>
  <c r="S647" i="1"/>
  <c r="S1506" i="1"/>
  <c r="S2254" i="1"/>
  <c r="S1612" i="1"/>
  <c r="S2280" i="1"/>
  <c r="S2242" i="1"/>
  <c r="S1198" i="1"/>
  <c r="S656" i="1"/>
  <c r="S845" i="1"/>
  <c r="S2488" i="1"/>
  <c r="S1632" i="1"/>
  <c r="S2717" i="1"/>
  <c r="S1973" i="1"/>
  <c r="S1835" i="1"/>
  <c r="S1967" i="1"/>
  <c r="S1200" i="1"/>
  <c r="S1754" i="1"/>
  <c r="S1966" i="1"/>
  <c r="S1975" i="1"/>
  <c r="S384" i="1"/>
  <c r="S2330" i="1"/>
  <c r="S1212" i="1"/>
  <c r="S2107" i="1"/>
  <c r="S1199" i="1"/>
  <c r="S2724" i="1"/>
  <c r="S1378" i="1"/>
  <c r="S3654" i="1"/>
  <c r="S1538" i="1"/>
  <c r="S2177" i="1"/>
  <c r="S2042" i="1"/>
  <c r="S2008" i="1"/>
  <c r="S110" i="1"/>
  <c r="S3026" i="1"/>
  <c r="S2739" i="1"/>
  <c r="S2226" i="1"/>
  <c r="S1289" i="1"/>
  <c r="S2817" i="1"/>
  <c r="S1925" i="1"/>
  <c r="S264" i="1"/>
  <c r="S3720" i="1"/>
  <c r="S759" i="1"/>
  <c r="S1025" i="1"/>
  <c r="S2014" i="1"/>
  <c r="S2006" i="1"/>
  <c r="S833" i="1"/>
  <c r="S2710" i="1"/>
  <c r="S306" i="1"/>
  <c r="S287" i="1"/>
  <c r="S3820" i="1"/>
  <c r="S2032" i="1"/>
  <c r="S1955" i="1"/>
  <c r="S2117" i="1"/>
  <c r="S3832" i="1"/>
  <c r="S2610" i="1"/>
  <c r="S3393" i="1"/>
  <c r="S2258" i="1"/>
  <c r="S3368" i="1"/>
  <c r="S2275" i="1"/>
  <c r="S111" i="1"/>
  <c r="S1388" i="1"/>
  <c r="S2068" i="1"/>
  <c r="S858" i="1"/>
  <c r="S3364" i="1"/>
  <c r="S2004" i="1"/>
  <c r="S1509" i="1"/>
  <c r="S3473" i="1"/>
  <c r="S389" i="1"/>
  <c r="S658" i="1"/>
  <c r="S3039" i="1"/>
  <c r="S1260" i="1"/>
  <c r="S1953" i="1"/>
  <c r="S1385" i="1"/>
  <c r="S2335" i="1"/>
  <c r="S1285" i="1"/>
  <c r="S2037" i="1"/>
  <c r="S3410" i="1"/>
  <c r="S3316" i="1"/>
  <c r="S3721" i="1"/>
  <c r="S1977" i="1"/>
  <c r="S1526" i="1"/>
  <c r="S1968" i="1"/>
  <c r="S385" i="1"/>
  <c r="S1022" i="1"/>
  <c r="S1520" i="1"/>
  <c r="S1841" i="1"/>
  <c r="S1351" i="1"/>
  <c r="S790" i="1"/>
  <c r="S1380" i="1"/>
  <c r="S2501" i="1"/>
  <c r="S2445" i="1"/>
  <c r="S1257" i="1"/>
  <c r="S2059" i="1"/>
  <c r="S3464" i="1"/>
  <c r="S3601" i="1"/>
  <c r="S2730" i="1"/>
  <c r="S1676" i="1"/>
  <c r="S1752" i="1"/>
  <c r="S2027" i="1"/>
  <c r="S1952" i="1"/>
  <c r="S1838" i="1"/>
  <c r="S1252" i="1"/>
  <c r="S2215" i="1"/>
  <c r="S1204" i="1"/>
  <c r="S2067" i="1"/>
  <c r="S1256" i="1"/>
  <c r="S1954" i="1"/>
  <c r="S83" i="1"/>
  <c r="S2062" i="1"/>
  <c r="S2213" i="1"/>
  <c r="S1928" i="1"/>
  <c r="S2547" i="1"/>
  <c r="S846" i="1"/>
  <c r="S1964" i="1"/>
  <c r="S2022" i="1"/>
  <c r="S3458" i="1"/>
  <c r="S2066" i="1"/>
  <c r="S260" i="1"/>
  <c r="S3048" i="1"/>
  <c r="S3462" i="1"/>
  <c r="S1376" i="1"/>
  <c r="S1477" i="1"/>
  <c r="S3157" i="1"/>
  <c r="S2621" i="1"/>
  <c r="S2638" i="1"/>
  <c r="S1939" i="1"/>
  <c r="S2837" i="1"/>
  <c r="S3709" i="1"/>
  <c r="S3445" i="1"/>
  <c r="S2284" i="1"/>
  <c r="S2283" i="1"/>
  <c r="S2192" i="1"/>
  <c r="S254" i="1"/>
  <c r="S3397" i="1"/>
  <c r="S3607" i="1"/>
  <c r="S39" i="1"/>
  <c r="S1358" i="1"/>
  <c r="S2457" i="1"/>
  <c r="S2043" i="1"/>
  <c r="S391" i="1"/>
  <c r="S2458" i="1"/>
  <c r="S2172" i="1"/>
  <c r="S787" i="1"/>
  <c r="S3539" i="1"/>
  <c r="S2467" i="1"/>
  <c r="S2266" i="1"/>
  <c r="S3009" i="1"/>
  <c r="S3510" i="1"/>
  <c r="S1539" i="1"/>
  <c r="S825" i="1"/>
  <c r="S747" i="1"/>
  <c r="S301" i="1"/>
  <c r="S2035" i="1"/>
  <c r="S274" i="1"/>
  <c r="S2991" i="1"/>
  <c r="S289" i="1"/>
  <c r="S1533" i="1"/>
  <c r="S2315" i="1"/>
  <c r="S3308" i="1"/>
  <c r="S1681" i="1"/>
  <c r="S3257" i="1"/>
  <c r="S3593" i="1"/>
  <c r="S2975" i="1"/>
  <c r="S3656" i="1"/>
  <c r="S1655" i="1"/>
  <c r="S1527" i="1"/>
  <c r="S359" i="1"/>
  <c r="S66" i="1"/>
  <c r="S1362" i="1"/>
  <c r="S2293" i="1"/>
  <c r="S2447" i="1"/>
  <c r="S1883" i="1"/>
  <c r="S1935" i="1"/>
  <c r="S1220" i="1"/>
  <c r="S2998" i="1"/>
  <c r="S2614" i="1"/>
  <c r="S3180" i="1"/>
  <c r="S2978" i="1"/>
  <c r="S3345" i="1"/>
  <c r="S2479" i="1"/>
  <c r="S1377" i="1"/>
  <c r="S2231" i="1"/>
  <c r="S1942" i="1"/>
  <c r="S2670" i="1"/>
  <c r="S3605" i="1"/>
  <c r="S2304" i="1"/>
  <c r="S3451" i="1"/>
  <c r="S3295" i="1"/>
  <c r="S2732" i="1"/>
  <c r="S348" i="1"/>
  <c r="S2836" i="1"/>
  <c r="S1642" i="1"/>
  <c r="S2617" i="1"/>
  <c r="S3523" i="1"/>
  <c r="S2251" i="1"/>
  <c r="S2060" i="1"/>
  <c r="S3030" i="1"/>
  <c r="S2448" i="1"/>
  <c r="S1959" i="1"/>
  <c r="S1402" i="1"/>
  <c r="S2057" i="1"/>
  <c r="S1831" i="1"/>
  <c r="S37" i="1"/>
  <c r="S1266" i="1"/>
  <c r="S3050" i="1"/>
  <c r="S1503" i="1"/>
  <c r="S2639" i="1"/>
  <c r="S1890" i="1"/>
  <c r="S1762" i="1"/>
  <c r="S14" i="1"/>
  <c r="S2641" i="1"/>
  <c r="S3267" i="1"/>
  <c r="S1466" i="1"/>
  <c r="S3167" i="1"/>
  <c r="S2224" i="1"/>
  <c r="S2971" i="1"/>
  <c r="S3612" i="1"/>
  <c r="S1277" i="1"/>
  <c r="S1519" i="1"/>
  <c r="S2025" i="1"/>
  <c r="S2181" i="1"/>
  <c r="S3233" i="1"/>
  <c r="S1668" i="1"/>
  <c r="S1190" i="1"/>
  <c r="S3168" i="1"/>
  <c r="S734" i="1"/>
  <c r="S3837" i="1"/>
  <c r="S815" i="1"/>
  <c r="S15" i="1"/>
  <c r="S3485" i="1"/>
  <c r="S3311" i="1"/>
  <c r="S2668" i="1"/>
  <c r="S1221" i="1"/>
  <c r="S741" i="1"/>
  <c r="S3493" i="1"/>
  <c r="S3012" i="1"/>
  <c r="S2632" i="1"/>
  <c r="S2229" i="1"/>
  <c r="S281" i="1"/>
  <c r="S1517" i="1"/>
  <c r="S2316" i="1"/>
  <c r="S3015" i="1"/>
  <c r="S1961" i="1"/>
  <c r="S2525" i="1"/>
  <c r="S2545" i="1"/>
  <c r="S2217" i="1"/>
  <c r="S3536" i="1"/>
  <c r="S282" i="1"/>
  <c r="S276" i="1"/>
  <c r="S1633" i="1"/>
  <c r="S3718" i="1"/>
  <c r="S820" i="1"/>
  <c r="S2555" i="1"/>
  <c r="S729" i="1"/>
  <c r="S1627" i="1"/>
  <c r="S1210" i="1"/>
  <c r="S28" i="1"/>
  <c r="S3488" i="1"/>
  <c r="S852" i="1"/>
  <c r="S1763" i="1"/>
  <c r="S3698" i="1"/>
  <c r="S1276" i="1"/>
  <c r="S1280" i="1"/>
  <c r="S64" i="1"/>
  <c r="S2455" i="1"/>
  <c r="S113" i="1"/>
  <c r="S3274" i="1"/>
  <c r="S2264" i="1"/>
  <c r="S1857" i="1"/>
  <c r="S2712" i="1"/>
  <c r="S2281" i="1"/>
  <c r="S3714" i="1"/>
  <c r="S2058" i="1"/>
  <c r="S3351" i="1"/>
  <c r="S78" i="1"/>
  <c r="S3538" i="1"/>
  <c r="S3611" i="1"/>
  <c r="S2237" i="1"/>
  <c r="S3454" i="1"/>
  <c r="S2183" i="1"/>
  <c r="S3829" i="1"/>
  <c r="S272" i="1"/>
  <c r="S2075" i="1"/>
  <c r="S802" i="1"/>
  <c r="S2207" i="1"/>
  <c r="S3452" i="1"/>
  <c r="S814" i="1"/>
  <c r="S1250" i="1"/>
  <c r="S2211" i="1"/>
  <c r="S3787" i="1"/>
  <c r="S280" i="1"/>
  <c r="S1515" i="1"/>
  <c r="S2796" i="1"/>
  <c r="S3472" i="1"/>
  <c r="S1948" i="1"/>
  <c r="S2298" i="1"/>
  <c r="S3049" i="1"/>
  <c r="S3564" i="1"/>
  <c r="S2050" i="1"/>
  <c r="S63" i="1"/>
  <c r="S785" i="1"/>
  <c r="S1748" i="1"/>
  <c r="S2065" i="1"/>
  <c r="S745" i="1"/>
  <c r="S2740" i="1"/>
  <c r="S2119" i="1"/>
  <c r="S1465" i="1"/>
  <c r="S278" i="1"/>
  <c r="S1348" i="1"/>
  <c r="S271" i="1"/>
  <c r="S2201" i="1"/>
  <c r="S657" i="1"/>
  <c r="S2168" i="1"/>
  <c r="S2985" i="1"/>
  <c r="S3035" i="1"/>
  <c r="S2260" i="1"/>
  <c r="S3330" i="1"/>
  <c r="S2105" i="1"/>
  <c r="S2296" i="1"/>
  <c r="S3773" i="1"/>
  <c r="S2623" i="1"/>
  <c r="S1619" i="1"/>
  <c r="S1218" i="1"/>
  <c r="S1293" i="1"/>
  <c r="S268" i="1"/>
  <c r="S840" i="1"/>
  <c r="S1391" i="1"/>
  <c r="S1040" i="1"/>
  <c r="S21" i="1"/>
  <c r="S1535" i="1"/>
  <c r="S1609" i="1"/>
  <c r="S1892" i="1"/>
  <c r="S2727" i="1"/>
  <c r="S1900" i="1"/>
  <c r="S3614" i="1"/>
  <c r="S792" i="1"/>
  <c r="S2333" i="1"/>
  <c r="S642" i="1"/>
  <c r="S3298" i="1"/>
  <c r="S860" i="1"/>
  <c r="S3560" i="1"/>
  <c r="S722" i="1"/>
  <c r="S2622" i="1"/>
  <c r="S2061" i="1"/>
  <c r="S3028" i="1"/>
  <c r="S3822" i="1"/>
  <c r="S3779" i="1"/>
  <c r="S1657" i="1"/>
  <c r="S1834" i="1"/>
  <c r="S788" i="1"/>
  <c r="S3482" i="1"/>
  <c r="S3" i="1"/>
  <c r="S3396" i="1"/>
  <c r="S38" i="1"/>
  <c r="S44" i="1"/>
  <c r="S404" i="1"/>
  <c r="S2818" i="1"/>
  <c r="S1652" i="1"/>
  <c r="S382" i="1"/>
  <c r="S655" i="1"/>
  <c r="S2612" i="1"/>
  <c r="S1298" i="1"/>
  <c r="S3712" i="1"/>
  <c r="S2279" i="1"/>
  <c r="S115" i="1"/>
  <c r="S117" i="1"/>
  <c r="S3459" i="1"/>
  <c r="S3816" i="1"/>
  <c r="S2725" i="1"/>
  <c r="S3425" i="1"/>
  <c r="S3677" i="1"/>
  <c r="S651" i="1"/>
  <c r="S1671" i="1"/>
  <c r="S3684" i="1"/>
  <c r="S258" i="1"/>
  <c r="S3686" i="1"/>
  <c r="S3463" i="1"/>
  <c r="S1524" i="1"/>
  <c r="S1474" i="1"/>
  <c r="S2167" i="1"/>
  <c r="S2180" i="1"/>
  <c r="S3336" i="1"/>
  <c r="S3373" i="1"/>
  <c r="S1944" i="1"/>
  <c r="S3484" i="1"/>
  <c r="S3671" i="1"/>
  <c r="S3342" i="1"/>
  <c r="S3422" i="1"/>
  <c r="S1848" i="1"/>
  <c r="S1254" i="1"/>
  <c r="S3407" i="1"/>
  <c r="S305" i="1"/>
  <c r="S1677" i="1"/>
  <c r="S2240" i="1"/>
  <c r="S1481" i="1"/>
  <c r="S819" i="1"/>
  <c r="S2634" i="1"/>
  <c r="S2" i="1"/>
  <c r="S411" i="1"/>
  <c r="S1923" i="1"/>
  <c r="S2102" i="1"/>
  <c r="S1389" i="1"/>
  <c r="S1894" i="1"/>
  <c r="S329" i="1"/>
  <c r="S3706" i="1"/>
  <c r="S2041" i="1"/>
  <c r="S3302" i="1"/>
  <c r="S1354" i="1"/>
  <c r="S2104" i="1"/>
  <c r="S2822" i="1"/>
  <c r="S3613" i="1"/>
  <c r="S1541" i="1"/>
  <c r="S2474" i="1"/>
  <c r="S1886" i="1"/>
  <c r="S1192" i="1"/>
  <c r="S1197" i="1"/>
  <c r="S1302" i="1"/>
  <c r="S1823" i="1"/>
  <c r="S1532" i="1"/>
  <c r="S1390" i="1"/>
  <c r="S3441" i="1"/>
  <c r="S2120" i="1"/>
  <c r="S2253" i="1"/>
  <c r="S826" i="1"/>
  <c r="S249" i="1"/>
  <c r="S822" i="1"/>
  <c r="S2491" i="1"/>
  <c r="S2303" i="1"/>
  <c r="S1355" i="1"/>
  <c r="S2454" i="1"/>
  <c r="S2028" i="1"/>
  <c r="S3161" i="1"/>
  <c r="S1862" i="1"/>
  <c r="S3303" i="1"/>
  <c r="S2481" i="1"/>
  <c r="S27" i="1"/>
  <c r="S1621" i="1"/>
  <c r="S1901" i="1"/>
  <c r="S2939" i="1"/>
  <c r="S2803" i="1"/>
  <c r="S783" i="1"/>
  <c r="S297" i="1"/>
  <c r="S3291" i="1"/>
  <c r="S2802" i="1"/>
  <c r="S2200" i="1"/>
  <c r="S2206" i="1"/>
  <c r="S3047" i="1"/>
  <c r="S3753" i="1"/>
  <c r="S1537" i="1"/>
  <c r="S2101" i="1"/>
  <c r="S1660" i="1"/>
  <c r="S2165" i="1"/>
  <c r="S732" i="1"/>
  <c r="S724" i="1"/>
  <c r="S3531" i="1"/>
  <c r="S261" i="1"/>
  <c r="S648" i="1"/>
  <c r="S1861" i="1"/>
  <c r="S1216" i="1"/>
  <c r="S2038" i="1"/>
  <c r="S269" i="1"/>
  <c r="S3029" i="1"/>
  <c r="S97" i="1"/>
  <c r="S2714" i="1"/>
  <c r="S3268" i="1"/>
  <c r="S2080" i="1"/>
  <c r="S3234" i="1"/>
  <c r="S2624" i="1"/>
  <c r="S3150" i="1"/>
  <c r="S836" i="1"/>
  <c r="S41" i="1"/>
  <c r="S2929" i="1"/>
  <c r="S112" i="1"/>
  <c r="S376" i="1"/>
  <c r="S731" i="1"/>
  <c r="S3567" i="1"/>
  <c r="S36" i="1"/>
  <c r="S853" i="1"/>
  <c r="S531" i="1"/>
  <c r="S2053" i="1"/>
  <c r="S307" i="1"/>
  <c r="S3608" i="1"/>
  <c r="S1305" i="1"/>
  <c r="S1356" i="1"/>
  <c r="S1036" i="1"/>
  <c r="S2819" i="1"/>
  <c r="S3273" i="1"/>
  <c r="S3347" i="1"/>
  <c r="S3415" i="1"/>
  <c r="S3431" i="1"/>
  <c r="S3579" i="1"/>
  <c r="S3602" i="1"/>
  <c r="S1750" i="1"/>
  <c r="S3757" i="1"/>
  <c r="S2106" i="1"/>
  <c r="S2980" i="1"/>
  <c r="S3695" i="1"/>
  <c r="S1214" i="1"/>
  <c r="S2923" i="1"/>
  <c r="S57" i="1"/>
  <c r="S2983" i="1"/>
  <c r="S3785" i="1"/>
  <c r="S3678" i="1"/>
  <c r="S2495" i="1"/>
  <c r="S3540" i="1"/>
  <c r="S2071" i="1"/>
  <c r="S3455" i="1"/>
  <c r="S412" i="1"/>
  <c r="S1041" i="1"/>
  <c r="S1675" i="1"/>
  <c r="S3258" i="1"/>
  <c r="S2241" i="1"/>
  <c r="S53" i="1"/>
  <c r="S755" i="1"/>
  <c r="S2473" i="1"/>
  <c r="S2938" i="1"/>
  <c r="S3044" i="1"/>
  <c r="S3270" i="1"/>
  <c r="S3533" i="1"/>
  <c r="S3693" i="1"/>
  <c r="S2805" i="1"/>
  <c r="S3481" i="1"/>
  <c r="S3254" i="1"/>
  <c r="S3138" i="1"/>
  <c r="S104" i="1"/>
  <c r="S3489" i="1"/>
  <c r="S2631" i="1"/>
  <c r="S2815" i="1"/>
  <c r="S2497" i="1"/>
  <c r="S2480" i="1"/>
  <c r="S3492" i="1"/>
  <c r="S3591" i="1"/>
  <c r="S353" i="1"/>
  <c r="S3244" i="1"/>
  <c r="S816" i="1"/>
  <c r="S3594" i="1"/>
  <c r="S72" i="1"/>
  <c r="S3034" i="1"/>
  <c r="S70" i="1"/>
  <c r="S3164" i="1"/>
  <c r="S3468" i="1"/>
  <c r="S81" i="1"/>
  <c r="S1932" i="1"/>
  <c r="S3727" i="1"/>
  <c r="S2175" i="1"/>
  <c r="S1965" i="1"/>
  <c r="S2069" i="1"/>
  <c r="S1669" i="1"/>
  <c r="S414" i="1"/>
  <c r="S650" i="1"/>
  <c r="S3038" i="1"/>
  <c r="S3589" i="1"/>
  <c r="S1368" i="1"/>
  <c r="S3357" i="1"/>
  <c r="S3214" i="1"/>
  <c r="S3461" i="1"/>
  <c r="S3535" i="1"/>
  <c r="S2030" i="1"/>
  <c r="S390" i="1"/>
  <c r="S1401" i="1"/>
  <c r="S2534" i="1"/>
  <c r="S1943" i="1"/>
  <c r="S2178" i="1"/>
  <c r="S733" i="1"/>
  <c r="S2809" i="1"/>
  <c r="S3694" i="1"/>
  <c r="S11" i="1"/>
  <c r="S1363" i="1"/>
  <c r="S2232" i="1"/>
  <c r="S2444" i="1"/>
  <c r="S3596" i="1"/>
  <c r="S3325" i="1"/>
  <c r="S3212" i="1"/>
  <c r="S659" i="1"/>
  <c r="S1202" i="1"/>
  <c r="S3320" i="1"/>
  <c r="S253" i="1"/>
  <c r="S736" i="1"/>
  <c r="S87" i="1"/>
  <c r="S1264" i="1"/>
  <c r="S374" i="1"/>
  <c r="S1359" i="1"/>
  <c r="S1637" i="1"/>
  <c r="S1650" i="1"/>
  <c r="S1844" i="1"/>
  <c r="S2297" i="1"/>
  <c r="S335" i="1"/>
  <c r="S400" i="1"/>
  <c r="S2024" i="1"/>
  <c r="S1472" i="1"/>
  <c r="S1613" i="1"/>
  <c r="S2671" i="1"/>
  <c r="S2019" i="1"/>
  <c r="S1291" i="1"/>
  <c r="S342" i="1"/>
  <c r="S1347" i="1"/>
  <c r="S2494" i="1"/>
  <c r="S2928" i="1"/>
  <c r="S3229" i="1"/>
  <c r="S1525" i="1"/>
  <c r="S3224" i="1"/>
  <c r="S3618" i="1"/>
  <c r="S1645" i="1"/>
  <c r="S3498" i="1"/>
  <c r="S3460" i="1"/>
  <c r="S3170" i="1"/>
  <c r="S364" i="1"/>
  <c r="S1386" i="1"/>
  <c r="S1845" i="1"/>
  <c r="S1301" i="1"/>
  <c r="S1374" i="1"/>
  <c r="S2825" i="1"/>
  <c r="S1898" i="1"/>
  <c r="S73" i="1"/>
  <c r="S2007" i="1"/>
  <c r="S3013" i="1"/>
  <c r="S1511" i="1"/>
  <c r="S1936" i="1"/>
  <c r="S1284" i="1"/>
  <c r="S3411" i="1"/>
  <c r="S2087" i="1"/>
  <c r="S2044" i="1"/>
  <c r="S1751" i="1"/>
  <c r="S3705" i="1"/>
  <c r="S31" i="1"/>
  <c r="S347" i="1"/>
  <c r="S805" i="1"/>
  <c r="S534" i="1"/>
  <c r="S2667" i="1"/>
  <c r="S325" i="1"/>
  <c r="S3542" i="1"/>
  <c r="S6" i="1"/>
  <c r="S2738" i="1"/>
  <c r="S2220" i="1"/>
  <c r="S2556" i="1"/>
  <c r="S1357" i="1"/>
  <c r="S1666" i="1"/>
  <c r="S739" i="1"/>
  <c r="S3310" i="1"/>
  <c r="S1249" i="1"/>
  <c r="S1396" i="1"/>
  <c r="S723" i="1"/>
  <c r="S1606" i="1"/>
  <c r="S3573" i="1"/>
  <c r="S372" i="1"/>
  <c r="S848" i="1"/>
  <c r="S1296" i="1"/>
  <c r="S3406" i="1"/>
  <c r="S839" i="1"/>
  <c r="S2964" i="1"/>
  <c r="S3470" i="1"/>
  <c r="S3812" i="1"/>
  <c r="S2987" i="1"/>
  <c r="S3283" i="1"/>
  <c r="S2170" i="1"/>
  <c r="S2492" i="1"/>
  <c r="S2287" i="1"/>
  <c r="S3708" i="1"/>
  <c r="S3021" i="1"/>
  <c r="S1623" i="1"/>
  <c r="S3292" i="1"/>
  <c r="S3490" i="1"/>
  <c r="S3702" i="1"/>
  <c r="S2048" i="1"/>
  <c r="S2320" i="1"/>
  <c r="S1849" i="1"/>
  <c r="S1933" i="1"/>
  <c r="S525" i="1"/>
  <c r="S283" i="1"/>
  <c r="S2096" i="1"/>
  <c r="S1475" i="1"/>
  <c r="S13" i="1"/>
  <c r="S539" i="1"/>
  <c r="S3007" i="1"/>
  <c r="S735" i="1"/>
  <c r="S2093" i="1"/>
  <c r="S842" i="1"/>
  <c r="S2091" i="1"/>
  <c r="S847" i="1"/>
  <c r="S2033" i="1"/>
  <c r="S1528" i="1"/>
  <c r="S2197" i="1"/>
  <c r="S1247" i="1"/>
  <c r="S2829" i="1"/>
  <c r="S2840" i="1"/>
  <c r="S2029" i="1"/>
  <c r="S418" i="1"/>
  <c r="S2051" i="1"/>
  <c r="S2719" i="1"/>
  <c r="S293" i="1"/>
  <c r="S47" i="1"/>
  <c r="S93" i="1"/>
  <c r="S106" i="1"/>
  <c r="S377" i="1"/>
  <c r="S1757" i="1"/>
  <c r="S2169" i="1"/>
  <c r="S2784" i="1"/>
  <c r="S3625" i="1"/>
  <c r="S3692" i="1"/>
  <c r="S3756" i="1"/>
  <c r="S3782" i="1"/>
  <c r="S2718" i="1"/>
  <c r="S2289" i="1"/>
  <c r="S1656" i="1"/>
  <c r="S851" i="1"/>
  <c r="S2549" i="1"/>
  <c r="S3011" i="1"/>
  <c r="S3182" i="1"/>
  <c r="S3213" i="1"/>
  <c r="S2193" i="1"/>
  <c r="S2789" i="1"/>
  <c r="S3541" i="1"/>
  <c r="S2276" i="1"/>
  <c r="S3418" i="1"/>
  <c r="S1667" i="1"/>
  <c r="S3349" i="1"/>
  <c r="S3211" i="1"/>
  <c r="S2486" i="1"/>
  <c r="S3818" i="1"/>
  <c r="S824" i="1"/>
  <c r="S3828" i="1"/>
  <c r="S643" i="1"/>
  <c r="S1267" i="1"/>
  <c r="S3587" i="1"/>
  <c r="S1265" i="1"/>
  <c r="S2786" i="1"/>
  <c r="S3534" i="1"/>
  <c r="S311" i="1"/>
  <c r="S3619" i="1"/>
  <c r="S3001" i="1"/>
  <c r="S3235" i="1"/>
  <c r="S3483" i="1"/>
  <c r="S303" i="1"/>
  <c r="S298" i="1"/>
  <c r="S3369" i="1"/>
  <c r="S1366" i="1"/>
  <c r="S1026" i="1"/>
  <c r="S68" i="1"/>
  <c r="S25" i="1"/>
  <c r="S753" i="1"/>
  <c r="S2469" i="1"/>
  <c r="S3597" i="1"/>
  <c r="S1746" i="1"/>
  <c r="S2559" i="1"/>
  <c r="S1680" i="1"/>
  <c r="S3515" i="1"/>
  <c r="S1611" i="1"/>
  <c r="S3296" i="1"/>
  <c r="S3691" i="1"/>
  <c r="S538" i="1"/>
  <c r="S2734" i="1"/>
  <c r="S856" i="1"/>
  <c r="S266" i="1"/>
  <c r="S2722" i="1"/>
  <c r="S265" i="1"/>
  <c r="S1836" i="1"/>
  <c r="S1626" i="1"/>
  <c r="S1258" i="1"/>
  <c r="S1962" i="1"/>
  <c r="S1542" i="1"/>
  <c r="S2788" i="1"/>
  <c r="S3372" i="1"/>
  <c r="S758" i="1"/>
  <c r="S3149" i="1"/>
  <c r="S1682" i="1"/>
  <c r="S3179" i="1"/>
  <c r="S1030" i="1"/>
  <c r="S837" i="1"/>
  <c r="S24" i="1"/>
  <c r="S3014" i="1"/>
  <c r="S2010" i="1"/>
  <c r="S1482" i="1"/>
  <c r="S1248" i="1"/>
  <c r="S1629" i="1"/>
  <c r="S1854" i="1"/>
  <c r="S256" i="1"/>
  <c r="S2826" i="1"/>
  <c r="S3529" i="1"/>
  <c r="S3389" i="1"/>
  <c r="S3278" i="1"/>
  <c r="S338" i="1"/>
  <c r="S3331" i="1"/>
  <c r="S3769" i="1"/>
  <c r="S1270" i="1"/>
  <c r="S3835" i="1"/>
  <c r="S2801" i="1"/>
  <c r="S841" i="1"/>
  <c r="S354" i="1"/>
  <c r="S1938" i="1"/>
  <c r="S2716" i="1"/>
  <c r="S1887" i="1"/>
  <c r="S3189" i="1"/>
  <c r="S3657" i="1"/>
  <c r="S357" i="1"/>
  <c r="S69" i="1"/>
  <c r="S2465" i="1"/>
  <c r="S54" i="1"/>
  <c r="S3301" i="1"/>
  <c r="S3169" i="1"/>
  <c r="S1379" i="1"/>
  <c r="S381" i="1"/>
  <c r="S3315" i="1"/>
  <c r="S3023" i="1"/>
  <c r="S3219" i="1"/>
  <c r="S1759" i="1"/>
  <c r="S2538" i="1"/>
  <c r="S1940" i="1"/>
  <c r="S3305" i="1"/>
  <c r="S1825" i="1"/>
  <c r="S1361" i="1"/>
  <c r="S2163" i="1"/>
  <c r="S2009" i="1"/>
  <c r="S530" i="1"/>
  <c r="S1924" i="1"/>
  <c r="S2265" i="1"/>
  <c r="S2090" i="1"/>
  <c r="S2079" i="1"/>
  <c r="S2798" i="1"/>
  <c r="S3586" i="1"/>
  <c r="S2453" i="1"/>
  <c r="S77" i="1"/>
  <c r="S1678" i="1"/>
  <c r="S3479" i="1"/>
  <c r="S3243" i="1"/>
  <c r="S3667" i="1"/>
  <c r="S818" i="1"/>
  <c r="S1469" i="1"/>
  <c r="S91" i="1"/>
  <c r="S2092" i="1"/>
  <c r="S1208" i="1"/>
  <c r="S2806" i="1"/>
  <c r="S3174" i="1"/>
  <c r="S3786" i="1"/>
  <c r="S2064" i="1"/>
  <c r="S1981" i="1"/>
  <c r="S1024" i="1"/>
  <c r="S800" i="1"/>
  <c r="S3178" i="1"/>
  <c r="S352" i="1"/>
  <c r="S1272" i="1"/>
  <c r="S2834" i="1"/>
  <c r="S1760" i="1"/>
  <c r="S98" i="1"/>
  <c r="S524" i="1"/>
  <c r="S2633" i="1"/>
  <c r="S2083" i="1"/>
  <c r="S2618" i="1"/>
  <c r="S1896" i="1"/>
  <c r="S2785" i="1"/>
  <c r="S3391" i="1"/>
  <c r="S3549" i="1"/>
  <c r="S737" i="1"/>
  <c r="S379" i="1"/>
  <c r="S1926" i="1"/>
  <c r="S2214" i="1"/>
  <c r="S3572" i="1"/>
  <c r="S3281" i="1"/>
  <c r="S285" i="1"/>
  <c r="S1369" i="1"/>
  <c r="S3486" i="1"/>
  <c r="S373" i="1"/>
  <c r="S789" i="1"/>
  <c r="S3181" i="1"/>
  <c r="S1617" i="1"/>
  <c r="S1747" i="1"/>
  <c r="S528" i="1"/>
  <c r="S2625" i="1"/>
  <c r="S3160" i="1"/>
  <c r="S3293" i="1"/>
  <c r="S3713" i="1"/>
  <c r="S2969" i="1"/>
  <c r="S3582" i="1"/>
  <c r="S1399" i="1"/>
  <c r="S2198" i="1"/>
  <c r="S318" i="1"/>
  <c r="S246" i="1"/>
  <c r="S2485" i="1"/>
  <c r="S1262" i="1"/>
  <c r="S2471" i="1"/>
  <c r="S118" i="1"/>
  <c r="S3525" i="1"/>
  <c r="S1394" i="1"/>
  <c r="S2968" i="1"/>
  <c r="S3675" i="1"/>
  <c r="S2056" i="1"/>
  <c r="S2979" i="1"/>
  <c r="S65" i="1"/>
  <c r="S244" i="1"/>
  <c r="S3363" i="1"/>
  <c r="S3767" i="1"/>
  <c r="S3556" i="1"/>
  <c r="S3471" i="1"/>
  <c r="S2085" i="1"/>
  <c r="S2502" i="1"/>
  <c r="S3477" i="1"/>
  <c r="S2814" i="1"/>
  <c r="S2103" i="1"/>
  <c r="S3016" i="1"/>
  <c r="S120" i="1"/>
  <c r="S2540" i="1"/>
  <c r="S334" i="1"/>
  <c r="S2017" i="1"/>
  <c r="S1622" i="1"/>
  <c r="S3621" i="1"/>
  <c r="S3754" i="1"/>
  <c r="S2528" i="1"/>
  <c r="S1674" i="1"/>
  <c r="S76" i="1"/>
  <c r="S328" i="1"/>
  <c r="S3156" i="1"/>
  <c r="S251" i="1"/>
  <c r="S2483" i="1"/>
  <c r="S3480" i="1"/>
  <c r="S3606" i="1"/>
  <c r="S3006" i="1"/>
  <c r="S1661" i="1"/>
  <c r="S2499" i="1"/>
  <c r="S3682" i="1"/>
  <c r="S3491" i="1"/>
  <c r="S2255" i="1"/>
  <c r="S321" i="1"/>
  <c r="S243" i="1"/>
  <c r="S3036" i="1"/>
  <c r="S3327" i="1"/>
  <c r="S3838" i="1"/>
  <c r="S652" i="1"/>
  <c r="S1038" i="1"/>
  <c r="S3240" i="1"/>
  <c r="S402" i="1"/>
  <c r="S2708" i="1"/>
  <c r="S1476" i="1"/>
  <c r="S2164" i="1"/>
  <c r="S3172" i="1"/>
  <c r="S3265" i="1"/>
  <c r="S1225" i="1"/>
  <c r="S386" i="1"/>
  <c r="S3287" i="1"/>
  <c r="S2808" i="1"/>
  <c r="S2628" i="1"/>
  <c r="S3399" i="1"/>
  <c r="S3437" i="1"/>
  <c r="S1311" i="1"/>
  <c r="S3683" i="1"/>
  <c r="S396" i="1"/>
  <c r="S1397" i="1"/>
  <c r="S314" i="1"/>
  <c r="S1513" i="1"/>
  <c r="S797" i="1"/>
  <c r="S380" i="1"/>
  <c r="S1031" i="1"/>
  <c r="S29" i="1"/>
  <c r="S2548" i="1"/>
  <c r="S3385" i="1"/>
  <c r="S754" i="1"/>
  <c r="S1360" i="1"/>
  <c r="S1679" i="1"/>
  <c r="S1381" i="1"/>
  <c r="S349" i="1"/>
  <c r="S803" i="1"/>
  <c r="S2841" i="1"/>
  <c r="S2212" i="1"/>
  <c r="S1223" i="1"/>
  <c r="S270" i="1"/>
  <c r="S1508" i="1"/>
  <c r="S309" i="1"/>
  <c r="S1479" i="1"/>
  <c r="S2561" i="1"/>
  <c r="S3248" i="1"/>
  <c r="S3724" i="1"/>
  <c r="S1889" i="1"/>
  <c r="S3165" i="1"/>
  <c r="S267" i="1"/>
  <c r="S2466" i="1"/>
  <c r="S748" i="1"/>
  <c r="S363" i="1"/>
  <c r="S3400" i="1"/>
  <c r="S3570" i="1"/>
  <c r="S3663" i="1"/>
  <c r="S3788" i="1"/>
  <c r="S71" i="1"/>
  <c r="S1282" i="1"/>
  <c r="S3685" i="1"/>
  <c r="S1743" i="1"/>
  <c r="S1647" i="1"/>
  <c r="S1281" i="1"/>
  <c r="S1510" i="1"/>
  <c r="S3659" i="1"/>
  <c r="S2084" i="1"/>
  <c r="S3253" i="1"/>
  <c r="S2074" i="1"/>
  <c r="S744" i="1"/>
  <c r="S1283" i="1"/>
  <c r="S2464" i="1"/>
  <c r="S1370" i="1"/>
  <c r="S1941" i="1"/>
  <c r="S2535" i="1"/>
  <c r="S2669" i="1"/>
  <c r="S2833" i="1"/>
  <c r="S2339" i="1"/>
  <c r="S3595" i="1"/>
  <c r="S95" i="1"/>
  <c r="S2795" i="1"/>
  <c r="S1756" i="1"/>
  <c r="S3700" i="1"/>
  <c r="S3043" i="1"/>
  <c r="S395" i="1"/>
  <c r="S1529" i="1"/>
  <c r="S1387" i="1"/>
  <c r="S2989" i="1"/>
  <c r="S279" i="1"/>
  <c r="S2630" i="1"/>
  <c r="S1927" i="1"/>
  <c r="S3761" i="1"/>
  <c r="S1393" i="1"/>
  <c r="S1648" i="1"/>
  <c r="S3339" i="1"/>
  <c r="S3774" i="1"/>
  <c r="S2460" i="1"/>
  <c r="S366" i="1"/>
  <c r="S371" i="1"/>
  <c r="S340" i="1"/>
  <c r="S3600" i="1"/>
  <c r="S3681" i="1"/>
  <c r="S2608" i="1"/>
  <c r="S3520" i="1"/>
  <c r="S40" i="1"/>
  <c r="S3824" i="1"/>
  <c r="S3045" i="1"/>
  <c r="S1294" i="1"/>
  <c r="S1614" i="1"/>
  <c r="S2539" i="1"/>
  <c r="S2807" i="1"/>
  <c r="S3317" i="1"/>
  <c r="S3348" i="1"/>
  <c r="S3516" i="1"/>
  <c r="S1027" i="1"/>
  <c r="S3232" i="1"/>
  <c r="S3313" i="1"/>
  <c r="S7" i="1"/>
  <c r="S3404" i="1"/>
  <c r="S3450" i="1"/>
  <c r="S3623" i="1"/>
  <c r="S1400" i="1"/>
  <c r="S3031" i="1"/>
  <c r="S2188" i="1"/>
  <c r="S3783" i="1"/>
  <c r="S3434" i="1"/>
  <c r="S55" i="1"/>
  <c r="S2963" i="1"/>
  <c r="S3177" i="1"/>
  <c r="S2205" i="1"/>
  <c r="S3814" i="1"/>
  <c r="S3672" i="1"/>
  <c r="S1299" i="1"/>
  <c r="S3225" i="1"/>
  <c r="S1646" i="1"/>
  <c r="S2523" i="1"/>
  <c r="S3588" i="1"/>
  <c r="S791" i="1"/>
  <c r="S725" i="1"/>
  <c r="S3666" i="1"/>
  <c r="S1902" i="1"/>
  <c r="S2305" i="1"/>
  <c r="S3046" i="1"/>
  <c r="S3262" i="1"/>
  <c r="S2982" i="1"/>
  <c r="S3690" i="1"/>
  <c r="S3704" i="1"/>
  <c r="S1404" i="1"/>
  <c r="S288" i="1"/>
  <c r="S23" i="1"/>
  <c r="S1686" i="1"/>
  <c r="S1392" i="1"/>
  <c r="S1364" i="1"/>
  <c r="S3424" i="1"/>
  <c r="S1193" i="1"/>
  <c r="S3836" i="1"/>
  <c r="S2967" i="1"/>
  <c r="S3183" i="1"/>
  <c r="S3185" i="1"/>
  <c r="S300" i="1"/>
  <c r="S1842" i="1"/>
  <c r="S2560" i="1"/>
  <c r="S2721" i="1"/>
  <c r="S3173" i="1"/>
  <c r="S26" i="1"/>
  <c r="S3569" i="1"/>
  <c r="S3037" i="1"/>
  <c r="S821" i="1"/>
  <c r="S1744" i="1"/>
  <c r="S1860" i="1"/>
  <c r="S3041" i="1"/>
  <c r="S3499" i="1"/>
  <c r="S526" i="1"/>
  <c r="S2322" i="1"/>
  <c r="S1518" i="1"/>
  <c r="S1271" i="1"/>
  <c r="S355" i="1"/>
  <c r="S3130" i="1"/>
  <c r="S2446" i="1"/>
  <c r="S3279" i="1"/>
  <c r="S1292" i="1"/>
  <c r="S3432" i="1"/>
  <c r="S1464" i="1"/>
  <c r="S3759" i="1"/>
  <c r="S3004" i="1"/>
  <c r="S3412" i="1"/>
  <c r="S3585" i="1"/>
  <c r="S1034" i="1"/>
  <c r="S2228" i="1"/>
  <c r="S3562" i="1"/>
  <c r="S1471" i="1"/>
  <c r="S74" i="1"/>
  <c r="S1937" i="1"/>
  <c r="S277" i="1"/>
  <c r="S1288" i="1"/>
  <c r="S2086" i="1"/>
  <c r="S2835" i="1"/>
  <c r="S3711" i="1"/>
  <c r="S1603" i="1"/>
  <c r="S2295" i="1"/>
  <c r="S2046" i="1"/>
  <c r="S2812" i="1"/>
  <c r="S3448" i="1"/>
  <c r="S3775" i="1"/>
  <c r="S3428" i="1"/>
  <c r="S2223" i="1"/>
  <c r="S341" i="1"/>
  <c r="S397" i="1"/>
  <c r="S1665" i="1"/>
  <c r="S1755" i="1"/>
  <c r="S2451" i="1"/>
  <c r="S2936" i="1"/>
  <c r="S3135" i="1"/>
  <c r="S3321" i="1"/>
  <c r="S3699" i="1"/>
  <c r="S3826" i="1"/>
  <c r="S50" i="1"/>
  <c r="S2063" i="1"/>
  <c r="S324" i="1"/>
  <c r="S1505" i="1"/>
  <c r="S2443" i="1"/>
  <c r="S1468" i="1"/>
  <c r="S2314" i="1"/>
  <c r="S3231" i="1"/>
  <c r="S832" i="1"/>
  <c r="S3449" i="1"/>
  <c r="S532" i="1"/>
  <c r="S1191" i="1"/>
  <c r="S2838" i="1"/>
  <c r="S275" i="1"/>
  <c r="S2828" i="1"/>
  <c r="S3008" i="1"/>
  <c r="S2816" i="1"/>
  <c r="S2109" i="1"/>
  <c r="S3598" i="1"/>
  <c r="S408" i="1"/>
  <c r="S2321" i="1"/>
  <c r="S407" i="1"/>
  <c r="S3770" i="1"/>
  <c r="S1037" i="1"/>
  <c r="S3380" i="1"/>
  <c r="S242" i="1"/>
  <c r="S49" i="1"/>
  <c r="S2794" i="1"/>
  <c r="S3505" i="1"/>
  <c r="S2735" i="1"/>
  <c r="S799" i="1"/>
  <c r="S67" i="1"/>
  <c r="S3354" i="1"/>
  <c r="S2450" i="1"/>
  <c r="S3042" i="1"/>
  <c r="S3696" i="1"/>
  <c r="S2607" i="1"/>
  <c r="S107" i="1"/>
  <c r="S263" i="1"/>
  <c r="S742" i="1"/>
  <c r="S1033" i="1"/>
  <c r="S2291" i="1"/>
  <c r="S3275" i="1"/>
  <c r="S3323" i="1"/>
  <c r="S1850" i="1"/>
  <c r="S2557" i="1"/>
  <c r="S2110" i="1"/>
  <c r="S1398" i="1"/>
  <c r="S58" i="1"/>
  <c r="S2294" i="1"/>
  <c r="S82" i="1"/>
  <c r="S3819" i="1"/>
  <c r="S2530" i="1"/>
  <c r="S2942" i="1"/>
  <c r="S2470" i="1"/>
  <c r="S2250" i="1"/>
  <c r="S3186" i="1"/>
  <c r="S2182" i="1"/>
  <c r="S1383" i="1"/>
  <c r="S3409" i="1"/>
  <c r="S1373" i="1"/>
  <c r="S649" i="1"/>
  <c r="S2108" i="1"/>
  <c r="S2543" i="1"/>
  <c r="S817" i="1"/>
  <c r="S830" i="1"/>
  <c r="S1934" i="1"/>
  <c r="S3497" i="1"/>
  <c r="S2965" i="1"/>
  <c r="S1523" i="1"/>
  <c r="S401" i="1"/>
  <c r="S2664" i="1"/>
  <c r="S3617" i="1"/>
  <c r="S3166" i="1"/>
  <c r="S2308" i="1"/>
  <c r="S740" i="1"/>
  <c r="S1188" i="1"/>
  <c r="S257" i="1"/>
  <c r="S259" i="1"/>
  <c r="S343" i="1"/>
  <c r="S3778" i="1"/>
  <c r="S2490" i="1"/>
  <c r="S3032" i="1"/>
  <c r="S292" i="1"/>
  <c r="S3309" i="1"/>
  <c r="S2311" i="1"/>
  <c r="S375" i="1"/>
  <c r="S398" i="1"/>
  <c r="S3051" i="1"/>
  <c r="S2309" i="1"/>
  <c r="S351" i="1"/>
  <c r="S333" i="1"/>
  <c r="S17" i="1"/>
  <c r="S1761" i="1"/>
  <c r="S1891" i="1"/>
  <c r="S322" i="1"/>
  <c r="S3376" i="1"/>
  <c r="S3421" i="1"/>
  <c r="S2111" i="1"/>
  <c r="S2831" i="1"/>
  <c r="S2113" i="1"/>
  <c r="S2554" i="1"/>
  <c r="S8" i="1"/>
  <c r="S1516" i="1"/>
  <c r="S88" i="1"/>
  <c r="S262" i="1"/>
  <c r="S3821" i="1"/>
  <c r="S3511" i="1"/>
  <c r="S20" i="1"/>
  <c r="S2334" i="1"/>
  <c r="S3502" i="1"/>
  <c r="S3259" i="1"/>
  <c r="S3555" i="1"/>
  <c r="S3332" i="1"/>
  <c r="S99" i="1"/>
  <c r="S100" i="1"/>
  <c r="S3361" i="1"/>
  <c r="S3764" i="1"/>
  <c r="S2286" i="1"/>
  <c r="S3319" i="1"/>
  <c r="S3261" i="1"/>
  <c r="S1279" i="1"/>
  <c r="S3576" i="1"/>
  <c r="S2173" i="1"/>
  <c r="S2820" i="1"/>
  <c r="S3833" i="1"/>
  <c r="S2636" i="1"/>
  <c r="S101" i="1"/>
  <c r="S1951" i="1"/>
  <c r="S1211" i="1"/>
  <c r="S1274" i="1"/>
  <c r="S2933" i="1"/>
  <c r="S2970" i="1"/>
  <c r="S2972" i="1"/>
  <c r="S3052" i="1"/>
  <c r="S3527" i="1"/>
  <c r="S3825" i="1"/>
  <c r="S387" i="1"/>
  <c r="S378" i="1"/>
  <c r="S3154" i="1"/>
  <c r="S3366" i="1"/>
  <c r="S2331" i="1"/>
  <c r="S3241" i="1"/>
  <c r="S3438" i="1"/>
  <c r="S3249" i="1"/>
  <c r="S3019" i="1"/>
  <c r="S3658" i="1"/>
  <c r="S2278" i="1"/>
  <c r="S645" i="1"/>
  <c r="S2225" i="1"/>
  <c r="S3395" i="1"/>
  <c r="S2342" i="1"/>
  <c r="S2728" i="1"/>
  <c r="S3687" i="1"/>
  <c r="S2218" i="1"/>
  <c r="S2642" i="1"/>
  <c r="S2500" i="1"/>
  <c r="S252" i="1"/>
  <c r="S310" i="1"/>
  <c r="S730" i="1"/>
  <c r="S751" i="1"/>
  <c r="S1893" i="1"/>
  <c r="S3436" i="1"/>
  <c r="S2558" i="1"/>
  <c r="S331" i="1"/>
  <c r="S2988" i="1"/>
  <c r="S3501" i="1"/>
  <c r="S3565" i="1"/>
  <c r="S726" i="1"/>
  <c r="S3609" i="1"/>
  <c r="S1187" i="1"/>
  <c r="S3827" i="1"/>
  <c r="S3504" i="1"/>
  <c r="S2620" i="1"/>
  <c r="S2974" i="1"/>
  <c r="S1371" i="1"/>
  <c r="S2792" i="1"/>
  <c r="S796" i="1"/>
  <c r="S2783" i="1"/>
  <c r="S3494" i="1"/>
  <c r="S405" i="1"/>
  <c r="S2070" i="1"/>
  <c r="S3442" i="1"/>
  <c r="S3260" i="1"/>
  <c r="S94" i="1"/>
  <c r="S3622" i="1"/>
  <c r="S105" i="1"/>
  <c r="S809" i="1"/>
  <c r="S3163" i="1"/>
  <c r="S2934" i="1"/>
  <c r="S415" i="1"/>
  <c r="S2300" i="1"/>
  <c r="S1620" i="1"/>
  <c r="S1827" i="1"/>
  <c r="S3780" i="1"/>
  <c r="S2478" i="1"/>
  <c r="S1375" i="1"/>
  <c r="S4" i="1"/>
  <c r="S807" i="1"/>
  <c r="S812" i="1"/>
  <c r="S1640" i="1"/>
  <c r="S2536" i="1"/>
  <c r="S3388" i="1"/>
  <c r="S3543" i="1"/>
  <c r="S3751" i="1"/>
  <c r="S854" i="1"/>
  <c r="S2997" i="1"/>
  <c r="S1749" i="1"/>
  <c r="S1186" i="1"/>
  <c r="S1659" i="1"/>
  <c r="S3626" i="1"/>
  <c r="S3251" i="1"/>
  <c r="S2115" i="1"/>
  <c r="S361" i="1"/>
  <c r="S291" i="1"/>
  <c r="S1885" i="1"/>
  <c r="S2821" i="1"/>
  <c r="S3552" i="1"/>
  <c r="S3285" i="1"/>
  <c r="S3568" i="1"/>
  <c r="S315" i="1"/>
  <c r="S383" i="1"/>
  <c r="S1649" i="1"/>
  <c r="S2477" i="1"/>
  <c r="S2116" i="1"/>
  <c r="S273" i="1"/>
  <c r="S2787" i="1"/>
  <c r="S861" i="1"/>
  <c r="S536" i="1"/>
  <c r="S3545" i="1"/>
  <c r="S3834" i="1"/>
  <c r="S1300" i="1"/>
  <c r="S523" i="1"/>
  <c r="S286" i="1"/>
  <c r="S89" i="1"/>
  <c r="S3370" i="1"/>
  <c r="S2665" i="1"/>
  <c r="S3335" i="1"/>
  <c r="S121" i="1"/>
  <c r="S3823" i="1"/>
  <c r="S3333" i="1"/>
  <c r="S3306" i="1"/>
  <c r="S3722" i="1"/>
  <c r="S2994" i="1"/>
  <c r="S660" i="1"/>
  <c r="S2249" i="1"/>
  <c r="S1251" i="1"/>
  <c r="S2731" i="1"/>
  <c r="S808" i="1"/>
  <c r="S3382" i="1"/>
  <c r="S3352" i="1"/>
  <c r="S1278" i="1"/>
  <c r="S3509" i="1"/>
  <c r="S327" i="1"/>
  <c r="S1384" i="1"/>
  <c r="S3341" i="1"/>
  <c r="S3603" i="1"/>
  <c r="S3398" i="1"/>
  <c r="S844" i="1"/>
  <c r="S3247" i="1"/>
  <c r="S2733" i="1"/>
  <c r="S2797" i="1"/>
  <c r="S2531" i="1"/>
  <c r="S1261" i="1"/>
  <c r="S2606" i="1"/>
  <c r="S1618" i="1"/>
  <c r="S3440" i="1"/>
  <c r="S1209" i="1"/>
  <c r="S48" i="1"/>
  <c r="S3228" i="1"/>
  <c r="S312" i="1"/>
  <c r="S1189" i="1"/>
  <c r="S370" i="1"/>
  <c r="S2313" i="1"/>
  <c r="S313" i="1"/>
  <c r="S2292" i="1"/>
  <c r="S1352" i="1"/>
  <c r="S2318" i="1"/>
  <c r="S96" i="1"/>
  <c r="S114" i="1"/>
  <c r="S782" i="1"/>
  <c r="S813" i="1"/>
  <c r="S831" i="1"/>
  <c r="S1003" i="1"/>
  <c r="S1837" i="1"/>
  <c r="S1895" i="1"/>
  <c r="S2319" i="1"/>
  <c r="S2842" i="1"/>
  <c r="S3151" i="1"/>
  <c r="S3367" i="1"/>
  <c r="S3478" i="1"/>
  <c r="S3651" i="1"/>
  <c r="S3653" i="1"/>
  <c r="S3665" i="1"/>
  <c r="S3781" i="1"/>
  <c r="S367" i="1"/>
  <c r="S1195" i="1"/>
  <c r="S356" i="1"/>
  <c r="S399" i="1"/>
  <c r="S5" i="1"/>
  <c r="S3371" i="1"/>
  <c r="S793" i="1"/>
  <c r="S1473" i="1"/>
  <c r="S403" i="1"/>
  <c r="S1246" i="1"/>
  <c r="S1639" i="1"/>
  <c r="S2463" i="1"/>
  <c r="S3390" i="1"/>
  <c r="S811" i="1"/>
  <c r="S2537" i="1"/>
  <c r="S1222" i="1"/>
  <c r="S3507" i="1"/>
  <c r="S756" i="1"/>
  <c r="S2705" i="1"/>
  <c r="S3401" i="1"/>
  <c r="S2999" i="1"/>
  <c r="S247" i="1"/>
  <c r="S1372" i="1"/>
  <c r="S1631" i="1"/>
  <c r="S3381" i="1"/>
  <c r="S330" i="1"/>
  <c r="S2720" i="1"/>
  <c r="S3426" i="1"/>
  <c r="S1507" i="1"/>
  <c r="S2544" i="1"/>
  <c r="S3413" i="1"/>
  <c r="S1638" i="1"/>
  <c r="S2089" i="1"/>
  <c r="S3750" i="1"/>
  <c r="S1275" i="1"/>
  <c r="S3210" i="1"/>
  <c r="S3374" i="1"/>
  <c r="S3416" i="1"/>
  <c r="S3561" i="1"/>
  <c r="S3670" i="1"/>
  <c r="S1522" i="1"/>
  <c r="S3707" i="1"/>
  <c r="S857" i="1"/>
  <c r="S2666" i="1"/>
  <c r="S3223" i="1"/>
  <c r="S2542" i="1"/>
  <c r="S3280" i="1"/>
  <c r="S3304" i="1"/>
  <c r="S3465" i="1"/>
  <c r="S1521" i="1"/>
  <c r="S369" i="1"/>
  <c r="S3755" i="1"/>
  <c r="S116" i="1"/>
  <c r="S829" i="1"/>
  <c r="S1929" i="1"/>
  <c r="S2742" i="1"/>
  <c r="S2827" i="1"/>
  <c r="S62" i="1"/>
  <c r="S2993" i="1"/>
  <c r="S2487" i="1"/>
  <c r="S290" i="1"/>
  <c r="S3237" i="1"/>
  <c r="S2493" i="1"/>
  <c r="S2926" i="1"/>
  <c r="S3017" i="1"/>
  <c r="S3669" i="1"/>
  <c r="S2472" i="1"/>
  <c r="S3537" i="1"/>
  <c r="S1930" i="1"/>
  <c r="S1029" i="1"/>
  <c r="S406" i="1"/>
  <c r="S360" i="1"/>
  <c r="S3264" i="1"/>
  <c r="S3000" i="1"/>
  <c r="S3171" i="1"/>
  <c r="S350" i="1"/>
  <c r="S1833" i="1"/>
  <c r="S3025" i="1"/>
  <c r="S3175" i="1"/>
  <c r="S3266" i="1"/>
  <c r="S3282" i="1"/>
  <c r="S3467" i="1"/>
  <c r="S2049" i="1"/>
  <c r="S3360" i="1"/>
  <c r="S2176" i="1"/>
  <c r="S3427" i="1"/>
  <c r="S1206" i="1"/>
  <c r="S3246" i="1"/>
  <c r="S60" i="1"/>
  <c r="S3679" i="1"/>
  <c r="S1753" i="1"/>
  <c r="S2663" i="1"/>
  <c r="S2941" i="1"/>
  <c r="S1035" i="1"/>
  <c r="S3297" i="1"/>
  <c r="S90" i="1"/>
  <c r="S1687" i="1"/>
  <c r="S416" i="1"/>
  <c r="S3245" i="1"/>
  <c r="S1758" i="1"/>
  <c r="S2551" i="1"/>
  <c r="S3575" i="1"/>
  <c r="S795" i="1"/>
  <c r="S337" i="1"/>
  <c r="S2935" i="1"/>
  <c r="S1303" i="1"/>
  <c r="S3430" i="1"/>
  <c r="S2553" i="1"/>
  <c r="S2208" i="1"/>
  <c r="S1616" i="1"/>
  <c r="S358" i="1"/>
  <c r="S3517" i="1"/>
  <c r="S3627" i="1"/>
  <c r="S323" i="1"/>
  <c r="S3768" i="1"/>
  <c r="S3284" i="1"/>
  <c r="S2799" i="1"/>
  <c r="S1664" i="1"/>
  <c r="S1670" i="1"/>
  <c r="S2166" i="1"/>
  <c r="S1540" i="1"/>
  <c r="S3018" i="1"/>
  <c r="S1219" i="1"/>
  <c r="S1672" i="1"/>
  <c r="S2270" i="1"/>
  <c r="S2317" i="1"/>
  <c r="S3443" i="1"/>
  <c r="S3599" i="1"/>
  <c r="S245" i="1"/>
  <c r="S752" i="1"/>
  <c r="S1405" i="1"/>
  <c r="S3717" i="1"/>
  <c r="S3726" i="1"/>
  <c r="S1663" i="1"/>
  <c r="S85" i="1"/>
  <c r="S537" i="1"/>
  <c r="S786" i="1"/>
  <c r="S2076" i="1"/>
  <c r="S2790" i="1"/>
  <c r="S2793" i="1"/>
  <c r="S3680" i="1"/>
  <c r="S109" i="1"/>
  <c r="S2095" i="1"/>
  <c r="S1899" i="1"/>
  <c r="S1205" i="1"/>
  <c r="S2927" i="1"/>
  <c r="S1203" i="1"/>
  <c r="S3500" i="1"/>
  <c r="S2332" i="1"/>
  <c r="S2811" i="1"/>
  <c r="S3392" i="1"/>
  <c r="S3563" i="1"/>
  <c r="S1470" i="1"/>
  <c r="S1395" i="1"/>
  <c r="S3227" i="1"/>
  <c r="S3716" i="1"/>
  <c r="S3230" i="1"/>
  <c r="S3760" i="1"/>
  <c r="S3466" i="1"/>
  <c r="S746" i="1"/>
  <c r="S2459" i="1"/>
  <c r="S1345" i="1"/>
  <c r="S3548" i="1"/>
  <c r="S2337" i="1"/>
  <c r="S743" i="1"/>
  <c r="S2461" i="1"/>
  <c r="S3383" i="1"/>
  <c r="S2020" i="1"/>
  <c r="S2715" i="1"/>
  <c r="S3544" i="1"/>
  <c r="S1295" i="1"/>
  <c r="S1215" i="1"/>
  <c r="S1349" i="1"/>
  <c r="S3188" i="1"/>
  <c r="S3340" i="1"/>
  <c r="S417" i="1"/>
  <c r="S3216" i="1"/>
  <c r="S2529" i="1"/>
  <c r="S1856" i="1"/>
  <c r="S522" i="1"/>
  <c r="S1039" i="1"/>
  <c r="S3220" i="1"/>
  <c r="S3269" i="1"/>
  <c r="S3839" i="1"/>
  <c r="S35" i="1"/>
  <c r="S346" i="1"/>
  <c r="S1888" i="1"/>
  <c r="S2931" i="1"/>
  <c r="S2984" i="1"/>
  <c r="S3474" i="1"/>
  <c r="S3725" i="1"/>
  <c r="S3226" i="1"/>
  <c r="S3661" i="1"/>
  <c r="S345" i="1"/>
  <c r="S3307" i="1"/>
  <c r="S760" i="1"/>
  <c r="S2616" i="1"/>
  <c r="S2976" i="1"/>
  <c r="S3528" i="1"/>
  <c r="S3551" i="1"/>
  <c r="S1297" i="1"/>
  <c r="S2336" i="1"/>
  <c r="S3356" i="1"/>
  <c r="S761" i="1"/>
  <c r="S1765" i="1"/>
  <c r="S757" i="1"/>
  <c r="S3550" i="1"/>
  <c r="S59" i="1"/>
  <c r="S1855" i="1"/>
  <c r="S1350" i="1"/>
  <c r="S3403" i="1"/>
  <c r="S2550" i="1"/>
  <c r="S2804" i="1"/>
  <c r="S3553" i="1"/>
  <c r="S332" i="1"/>
  <c r="S3255" i="1"/>
  <c r="S3628" i="1"/>
  <c r="S3158" i="1"/>
  <c r="S1253" i="1"/>
  <c r="S1269" i="1"/>
  <c r="S1273" i="1"/>
  <c r="S3288" i="1"/>
  <c r="S1843" i="1"/>
  <c r="S3784" i="1"/>
  <c r="S3300" i="1"/>
  <c r="S2640" i="1"/>
  <c r="S1624" i="1"/>
  <c r="S302" i="1"/>
  <c r="S1897" i="1"/>
  <c r="S835" i="1"/>
  <c r="S2098" i="1"/>
  <c r="S3272" i="1"/>
  <c r="S3326" i="1"/>
  <c r="S3344" i="1"/>
  <c r="S1287" i="1"/>
  <c r="S1634" i="1"/>
  <c r="S2711" i="1"/>
  <c r="S326" i="1"/>
  <c r="S2210" i="1"/>
  <c r="S2526" i="1"/>
  <c r="S3286" i="1"/>
  <c r="S3526" i="1"/>
  <c r="S3252" i="1"/>
  <c r="S409" i="1"/>
  <c r="S2452" i="1"/>
  <c r="S1832" i="1"/>
  <c r="S3162" i="1"/>
  <c r="S3674" i="1"/>
  <c r="S1852" i="1"/>
  <c r="S3324" i="1"/>
  <c r="S294" i="1"/>
  <c r="S1615" i="1"/>
  <c r="S2221" i="1"/>
  <c r="S3271" i="1"/>
  <c r="S3508" i="1"/>
  <c r="S3715" i="1"/>
  <c r="S2605" i="1"/>
  <c r="S828" i="1"/>
  <c r="S1504" i="1"/>
  <c r="S3346" i="1"/>
  <c r="S410" i="1"/>
  <c r="S3688" i="1"/>
  <c r="S3664" i="1"/>
  <c r="S1683" i="1"/>
  <c r="S3365" i="1"/>
  <c r="S728" i="1"/>
  <c r="S1643" i="1"/>
  <c r="S1846" i="1"/>
  <c r="S2800" i="1"/>
  <c r="S2981" i="1"/>
  <c r="S3358" i="1"/>
  <c r="S295" i="1"/>
  <c r="S3362" i="1"/>
  <c r="S362" i="1"/>
  <c r="S2940" i="1"/>
  <c r="S3328" i="1"/>
  <c r="S42" i="1"/>
  <c r="S798" i="1"/>
  <c r="S3521" i="1"/>
  <c r="S365" i="1"/>
  <c r="S804" i="1"/>
  <c r="S250" i="1"/>
  <c r="S3577" i="1"/>
  <c r="S3276" i="1"/>
  <c r="S843" i="1"/>
  <c r="S1201" i="1"/>
  <c r="S368" i="1"/>
  <c r="S2310" i="1"/>
  <c r="S32" i="1"/>
  <c r="S2094" i="1"/>
  <c r="S1353" i="1"/>
  <c r="S3256" i="1"/>
  <c r="S1263" i="1"/>
  <c r="S1610" i="1"/>
  <c r="S1858" i="1"/>
  <c r="S2302" i="1"/>
  <c r="S3329" i="1"/>
  <c r="S3811" i="1"/>
  <c r="S3841" i="1"/>
  <c r="S317" i="1"/>
  <c r="S1463" i="1"/>
  <c r="S3453" i="1"/>
  <c r="S2307" i="1"/>
  <c r="S9" i="1"/>
  <c r="S3513" i="1"/>
  <c r="S2219" i="1"/>
  <c r="S336" i="1"/>
  <c r="S284" i="1"/>
  <c r="S1628" i="1"/>
  <c r="S339" i="1"/>
  <c r="S2791" i="1"/>
  <c r="S3005" i="1"/>
  <c r="S3010" i="1"/>
  <c r="S3530" i="1"/>
  <c r="S3423" i="1"/>
  <c r="S2340" i="1"/>
  <c r="S2222" i="1"/>
  <c r="S3176" i="1"/>
  <c r="S3758" i="1"/>
  <c r="S1213" i="1"/>
  <c r="S3353" i="1"/>
  <c r="S1625" i="1"/>
  <c r="S413" i="1"/>
  <c r="S3379" i="1"/>
  <c r="S1512" i="1"/>
  <c r="S2055" i="1"/>
  <c r="S3762" i="1"/>
  <c r="S2615" i="1"/>
  <c r="S2496" i="1"/>
  <c r="S1608" i="1"/>
  <c r="S56" i="1"/>
  <c r="S1286" i="1"/>
  <c r="S1828" i="1"/>
  <c r="S3152" i="1"/>
  <c r="S3159" i="1"/>
  <c r="S3322" i="1"/>
  <c r="S3359" i="1"/>
  <c r="S3439" i="1"/>
  <c r="S3469" i="1"/>
  <c r="S3476" i="1"/>
  <c r="S3620" i="1"/>
  <c r="S3815" i="1"/>
  <c r="S16" i="1"/>
  <c r="S838" i="1"/>
  <c r="S1630" i="1"/>
  <c r="S2932" i="1"/>
  <c r="S2118" i="1"/>
  <c r="S394" i="1"/>
  <c r="S1884" i="1"/>
  <c r="S2937" i="1"/>
  <c r="S3184" i="1"/>
  <c r="S2122" i="1"/>
  <c r="S3024" i="1"/>
  <c r="S3420" i="1"/>
  <c r="S1207" i="1"/>
  <c r="S3673" i="1"/>
  <c r="S2285" i="1"/>
  <c r="S529" i="1"/>
  <c r="S2552" i="1"/>
  <c r="S2456" i="1"/>
  <c r="S3222" i="1"/>
  <c r="S3840" i="1"/>
  <c r="S2546" i="1"/>
  <c r="S319" i="1"/>
  <c r="S3616" i="1"/>
  <c r="S3701" i="1"/>
  <c r="S3723" i="1"/>
  <c r="S3250" i="1"/>
  <c r="S2462" i="1"/>
  <c r="S3239" i="1"/>
  <c r="S1653" i="1"/>
  <c r="S2121" i="1"/>
  <c r="S3522" i="1"/>
  <c r="S3719" i="1"/>
  <c r="S3729" i="1"/>
  <c r="S3384" i="1"/>
  <c r="S255" i="1"/>
  <c r="S2713" i="1"/>
  <c r="S3020" i="1"/>
  <c r="S3456" i="1"/>
  <c r="S2966" i="1"/>
  <c r="S2306" i="1"/>
  <c r="S2088" i="1"/>
  <c r="S1607" i="1"/>
  <c r="S1531" i="1"/>
  <c r="S1673" i="1"/>
  <c r="S19" i="1"/>
  <c r="S1654" i="1"/>
  <c r="S3503" i="1"/>
  <c r="S3660" i="1"/>
  <c r="S1829" i="1"/>
  <c r="S3457" i="1"/>
  <c r="S541" i="1"/>
  <c r="S299" i="1"/>
  <c r="S420" i="1"/>
  <c r="S1949" i="1"/>
  <c r="S393" i="1"/>
  <c r="S834" i="1"/>
  <c r="S3487" i="1"/>
  <c r="S2299" i="1"/>
  <c r="S3238" i="1"/>
  <c r="S1651" i="1"/>
  <c r="S3022" i="1"/>
  <c r="S661" i="1"/>
  <c r="S3242" i="1"/>
  <c r="S3512" i="1"/>
  <c r="S653" i="1"/>
  <c r="S12" i="1"/>
  <c r="S108" i="1"/>
  <c r="S1636" i="1"/>
  <c r="S3040" i="1"/>
  <c r="S3566" i="1"/>
  <c r="S3590" i="1"/>
  <c r="S3655" i="1"/>
  <c r="S119" i="1"/>
  <c r="S3571" i="1"/>
  <c r="S1268" i="1"/>
  <c r="S654" i="1"/>
  <c r="S304" i="1"/>
  <c r="S3263" i="1"/>
  <c r="S3558" i="1"/>
  <c r="S1290" i="1"/>
  <c r="S3752" i="1"/>
  <c r="S794" i="1"/>
  <c r="S421" i="1"/>
  <c r="S827" i="1"/>
  <c r="S1745" i="1"/>
  <c r="S3402" i="1"/>
  <c r="S92" i="1"/>
  <c r="S2533" i="1"/>
  <c r="S3153" i="1"/>
  <c r="S3547" i="1"/>
  <c r="S3236" i="1"/>
  <c r="S3650" i="1"/>
  <c r="S2830" i="1"/>
  <c r="S344" i="1"/>
  <c r="S2986" i="1"/>
  <c r="S3217" i="1"/>
  <c r="S30" i="1"/>
  <c r="S727" i="1"/>
  <c r="S2112" i="1"/>
  <c r="S1658" i="1"/>
  <c r="S1851" i="1"/>
  <c r="S2100" i="1"/>
  <c r="S3703" i="1"/>
  <c r="S2527" i="1"/>
  <c r="S3337" i="1"/>
  <c r="S1931" i="1"/>
  <c r="S3408" i="1"/>
  <c r="S2995" i="1"/>
  <c r="S3350" i="1"/>
  <c r="S3789" i="1"/>
  <c r="S3277" i="1"/>
  <c r="S2813" i="1"/>
  <c r="S1367" i="1"/>
  <c r="S3290" i="1"/>
  <c r="S3435" i="1"/>
  <c r="S750" i="1"/>
  <c r="S2541" i="1"/>
  <c r="S3375" i="1"/>
  <c r="S3777" i="1"/>
  <c r="S419" i="1"/>
  <c r="S34" i="1"/>
  <c r="S3689" i="1"/>
  <c r="S2810" i="1"/>
  <c r="S18" i="1"/>
  <c r="S22" i="1"/>
  <c r="S535" i="1"/>
  <c r="S3831" i="1"/>
  <c r="S388" i="1"/>
  <c r="S1604" i="1"/>
  <c r="S1830" i="1"/>
  <c r="S2973" i="1"/>
  <c r="S1840" i="1"/>
  <c r="S61" i="1"/>
  <c r="S2977" i="1"/>
  <c r="S3697" i="1"/>
  <c r="S2179" i="1"/>
  <c r="S2248" i="1"/>
  <c r="S3215" i="1"/>
  <c r="S3221" i="1"/>
  <c r="S2290" i="1"/>
  <c r="S2484" i="1"/>
  <c r="S2562" i="1"/>
  <c r="S3624" i="1"/>
  <c r="S3318" i="1"/>
  <c r="S1853" i="1"/>
  <c r="S3312" i="1"/>
  <c r="S3299" i="1"/>
  <c r="S1826" i="1"/>
  <c r="S2288" i="1"/>
  <c r="S3592" i="1"/>
  <c r="S2489" i="1"/>
  <c r="S3218" i="1"/>
  <c r="S3604" i="1"/>
  <c r="S10" i="1"/>
  <c r="S749" i="1"/>
  <c r="S3314" i="1"/>
  <c r="S3559" i="1"/>
  <c r="S1605" i="1"/>
  <c r="S801" i="1"/>
  <c r="S3580" i="1"/>
  <c r="S84" i="1"/>
  <c r="S3378" i="1"/>
  <c r="S3386" i="1"/>
  <c r="S1028" i="1"/>
  <c r="S2476" i="1"/>
  <c r="S3817" i="1"/>
  <c r="S3419" i="1"/>
  <c r="S33" i="1"/>
  <c r="S43" i="1"/>
  <c r="S46" i="1"/>
  <c r="S51" i="1"/>
  <c r="S52" i="1"/>
  <c r="S75" i="1"/>
  <c r="S86" i="1"/>
  <c r="S102" i="1"/>
  <c r="S103" i="1"/>
  <c r="S141" i="1"/>
  <c r="S296" i="1"/>
  <c r="S392" i="1"/>
  <c r="S527" i="1"/>
  <c r="S533" i="1"/>
  <c r="S784" i="1"/>
  <c r="S806" i="1"/>
  <c r="S810" i="1"/>
  <c r="S823" i="1"/>
  <c r="S849" i="1"/>
  <c r="S850" i="1"/>
  <c r="S855" i="1"/>
  <c r="S859" i="1"/>
  <c r="S1304" i="1"/>
  <c r="S1365" i="1"/>
  <c r="S1635" i="1"/>
  <c r="S1641" i="1"/>
  <c r="S1644" i="1"/>
  <c r="S1691" i="1"/>
  <c r="S1824" i="1"/>
  <c r="S1847" i="1"/>
  <c r="S1859" i="1"/>
  <c r="S2097" i="1"/>
  <c r="S2099" i="1"/>
  <c r="S2114" i="1"/>
  <c r="S2171" i="1"/>
  <c r="S2174" i="1"/>
  <c r="S2209" i="1"/>
  <c r="S2468" i="1"/>
  <c r="S2475" i="1"/>
  <c r="S2482" i="1"/>
  <c r="S2498" i="1"/>
  <c r="S2524" i="1"/>
  <c r="S2532" i="1"/>
  <c r="S2637" i="1"/>
  <c r="S2823" i="1"/>
  <c r="S2824" i="1"/>
  <c r="S2832" i="1"/>
  <c r="S2839" i="1"/>
  <c r="S2924" i="1"/>
  <c r="S2925" i="1"/>
  <c r="S2930" i="1"/>
  <c r="S2990" i="1"/>
  <c r="S2992" i="1"/>
  <c r="S3002" i="1"/>
  <c r="S3033" i="1"/>
  <c r="S3187" i="1"/>
  <c r="S3289" i="1"/>
  <c r="S3334" i="1"/>
  <c r="S3338" i="1"/>
  <c r="S3343" i="1"/>
  <c r="S3377" i="1"/>
  <c r="S3387" i="1"/>
  <c r="S3394" i="1"/>
  <c r="S3405" i="1"/>
  <c r="S3414" i="1"/>
  <c r="S3417" i="1"/>
  <c r="S3429" i="1"/>
  <c r="S3433" i="1"/>
  <c r="S3444" i="1"/>
  <c r="S3447" i="1"/>
  <c r="S3475" i="1"/>
  <c r="S3495" i="1"/>
  <c r="S3496" i="1"/>
  <c r="S3506" i="1"/>
  <c r="S3514" i="1"/>
  <c r="S3518" i="1"/>
  <c r="S3519" i="1"/>
  <c r="S3524" i="1"/>
  <c r="S3532" i="1"/>
  <c r="S3546" i="1"/>
  <c r="S3554" i="1"/>
  <c r="S3557" i="1"/>
  <c r="S3574" i="1"/>
  <c r="S3578" i="1"/>
  <c r="S3581" i="1"/>
  <c r="S3583" i="1"/>
  <c r="S3610" i="1"/>
  <c r="S3615" i="1"/>
  <c r="S3629" i="1"/>
  <c r="S3652" i="1"/>
  <c r="S3662" i="1"/>
  <c r="S3668" i="1"/>
  <c r="S3676" i="1"/>
  <c r="S3763" i="1"/>
  <c r="S3765" i="1"/>
  <c r="S3766" i="1"/>
  <c r="S3771" i="1"/>
  <c r="S3772" i="1"/>
  <c r="S3776" i="1"/>
  <c r="S3810" i="1"/>
  <c r="S3830" i="1"/>
  <c r="S1064" i="1"/>
  <c r="S3799" i="1"/>
  <c r="S3939" i="1"/>
  <c r="S1338" i="1"/>
  <c r="S981" i="1"/>
  <c r="S701" i="1"/>
  <c r="S1006" i="1"/>
  <c r="S1587" i="1"/>
  <c r="S709" i="1"/>
  <c r="S3975" i="1"/>
  <c r="S3146" i="1"/>
  <c r="S1007" i="1"/>
  <c r="S887" i="1"/>
  <c r="S690" i="1"/>
  <c r="S1873" i="1"/>
  <c r="S4108" i="1"/>
  <c r="S1343" i="1"/>
  <c r="S776" i="1"/>
  <c r="S4024" i="1"/>
  <c r="S1730" i="1"/>
  <c r="S3125" i="1"/>
  <c r="S879" i="1"/>
  <c r="S1799" i="1"/>
  <c r="S3908" i="1"/>
  <c r="S3064" i="1"/>
  <c r="S1308" i="1"/>
  <c r="S1777" i="1"/>
  <c r="S1706" i="1"/>
  <c r="S3190" i="1"/>
  <c r="S454" i="1"/>
  <c r="S2676" i="1"/>
  <c r="S1078" i="1"/>
  <c r="S2902" i="1"/>
  <c r="S1794" i="1"/>
  <c r="S2917" i="1"/>
  <c r="S4069" i="1"/>
  <c r="S168" i="1"/>
  <c r="S4041" i="1"/>
  <c r="S3073" i="1"/>
  <c r="S3795" i="1"/>
  <c r="S2957" i="1"/>
  <c r="S1767" i="1"/>
  <c r="S1914" i="1"/>
  <c r="S3197" i="1"/>
  <c r="S1000" i="1"/>
  <c r="S203" i="1"/>
  <c r="S3124" i="1"/>
  <c r="S691" i="1"/>
  <c r="S3118" i="1"/>
  <c r="S4000" i="1"/>
  <c r="S1772" i="1"/>
  <c r="S980" i="1"/>
  <c r="S218" i="1"/>
  <c r="S3204" i="1"/>
  <c r="S4058" i="1"/>
  <c r="S3878" i="1"/>
  <c r="S1919" i="1"/>
  <c r="S1819" i="1"/>
  <c r="S3201" i="1"/>
  <c r="S2757" i="1"/>
  <c r="S3143" i="1"/>
  <c r="S778" i="1"/>
  <c r="S3633" i="1"/>
  <c r="S1243" i="1"/>
  <c r="S206" i="1"/>
  <c r="S2678" i="1"/>
  <c r="S485" i="1"/>
  <c r="S2857" i="1"/>
  <c r="S1339" i="1"/>
  <c r="S1554" i="1"/>
  <c r="S1816" i="1"/>
  <c r="S3904" i="1"/>
  <c r="S1804" i="1"/>
  <c r="S2325" i="1"/>
  <c r="S1694" i="1"/>
  <c r="S3978" i="1"/>
  <c r="S1788" i="1"/>
  <c r="S1921" i="1"/>
  <c r="S1021" i="1"/>
  <c r="S4038" i="1"/>
  <c r="S971" i="1"/>
  <c r="S1905" i="1"/>
  <c r="S699" i="1"/>
  <c r="S3209" i="1"/>
  <c r="S2703" i="1"/>
  <c r="S962" i="1"/>
  <c r="S972" i="1"/>
  <c r="S1776" i="1"/>
  <c r="S1769" i="1"/>
  <c r="S1558" i="1"/>
  <c r="S213" i="1"/>
  <c r="S1009" i="1"/>
  <c r="S1690" i="1"/>
  <c r="S3937" i="1"/>
  <c r="S956" i="1"/>
  <c r="S1922" i="1"/>
  <c r="S1866" i="1"/>
  <c r="S1908" i="1"/>
  <c r="S1719" i="1"/>
  <c r="S1989" i="1"/>
  <c r="S3107" i="1"/>
  <c r="S963" i="1"/>
  <c r="S2870" i="1"/>
  <c r="S198" i="1"/>
  <c r="S2856" i="1"/>
  <c r="S866" i="1"/>
  <c r="S3846" i="1"/>
  <c r="S1810" i="1"/>
  <c r="S771" i="1"/>
  <c r="S1572" i="1"/>
  <c r="S2408" i="1"/>
  <c r="S1108" i="1"/>
  <c r="S888" i="1"/>
  <c r="S878" i="1"/>
  <c r="S894" i="1"/>
  <c r="S1317" i="1"/>
  <c r="S236" i="1"/>
  <c r="S885" i="1"/>
  <c r="S179" i="1"/>
  <c r="S898" i="1"/>
  <c r="S954" i="1"/>
  <c r="S1786" i="1"/>
  <c r="S1782" i="1"/>
  <c r="S1306" i="1"/>
  <c r="S1139" i="1"/>
  <c r="S673" i="1"/>
  <c r="S1912" i="1"/>
  <c r="S444" i="1"/>
  <c r="S896" i="1"/>
  <c r="S2323" i="1"/>
  <c r="S3104" i="1"/>
  <c r="S2600" i="1"/>
  <c r="S961" i="1"/>
  <c r="S1797" i="1"/>
  <c r="S1071" i="1"/>
  <c r="S953" i="1"/>
  <c r="S932" i="1"/>
  <c r="S2875" i="1"/>
  <c r="S2891" i="1"/>
  <c r="S3989" i="1"/>
  <c r="S4003" i="1"/>
  <c r="S4054" i="1"/>
  <c r="S4046" i="1"/>
  <c r="S3913" i="1"/>
  <c r="S901" i="1"/>
  <c r="S4037" i="1"/>
  <c r="S556" i="1"/>
  <c r="S2913" i="1"/>
  <c r="S4096" i="1"/>
  <c r="S3637" i="1"/>
  <c r="S1807" i="1"/>
  <c r="S3916" i="1"/>
  <c r="S1781" i="1"/>
  <c r="S767" i="1"/>
  <c r="S185" i="1"/>
  <c r="S3945" i="1"/>
  <c r="S1114" i="1"/>
  <c r="S695" i="1"/>
  <c r="S3635" i="1"/>
  <c r="S1806" i="1"/>
  <c r="S3997" i="1"/>
  <c r="S3985" i="1"/>
  <c r="S974" i="1"/>
  <c r="S1015" i="1"/>
  <c r="S2704" i="1"/>
  <c r="S4071" i="1"/>
  <c r="S3853" i="1"/>
  <c r="S600" i="1"/>
  <c r="S1551" i="1"/>
  <c r="S713" i="1"/>
  <c r="S1728" i="1"/>
  <c r="S979" i="1"/>
  <c r="S2884" i="1"/>
  <c r="S2645" i="1"/>
  <c r="S1693" i="1"/>
  <c r="S182" i="1"/>
  <c r="S2674" i="1"/>
  <c r="S481" i="1"/>
  <c r="S3900" i="1"/>
  <c r="S2887" i="1"/>
  <c r="S3893" i="1"/>
  <c r="S3960" i="1"/>
  <c r="S3987" i="1"/>
  <c r="S1313" i="1"/>
  <c r="S2863" i="1"/>
  <c r="S3976" i="1"/>
  <c r="S1433" i="1"/>
  <c r="S2847" i="1"/>
  <c r="S1689" i="1"/>
  <c r="S4042" i="1"/>
  <c r="S1315" i="1"/>
  <c r="S923" i="1"/>
  <c r="S3639" i="1"/>
  <c r="S1492" i="1"/>
  <c r="S704" i="1"/>
  <c r="S1805" i="1"/>
  <c r="S881" i="1"/>
  <c r="S1016" i="1"/>
  <c r="S2147" i="1"/>
  <c r="S936" i="1"/>
  <c r="S3809" i="1"/>
  <c r="S205" i="1"/>
  <c r="S3106" i="1"/>
  <c r="S1004" i="1"/>
  <c r="S985" i="1"/>
  <c r="S1079" i="1"/>
  <c r="S1230" i="1"/>
  <c r="S672" i="1"/>
  <c r="S2744" i="1"/>
  <c r="S1593" i="1"/>
  <c r="S1548" i="1"/>
  <c r="S2129" i="1"/>
  <c r="S4077" i="1"/>
  <c r="S4112" i="1"/>
  <c r="S2364" i="1"/>
  <c r="S964" i="1"/>
  <c r="S3736" i="1"/>
  <c r="S2139" i="1"/>
  <c r="S2684" i="1"/>
  <c r="S2159" i="1"/>
  <c r="S4030" i="1"/>
  <c r="S952" i="1"/>
  <c r="S2749" i="1"/>
  <c r="S687" i="1"/>
  <c r="S146" i="1"/>
  <c r="S2675" i="1"/>
  <c r="S4104" i="1"/>
  <c r="S547" i="1"/>
  <c r="S2920" i="1"/>
  <c r="S3890" i="1"/>
  <c r="S467" i="1"/>
  <c r="S3867" i="1"/>
  <c r="S1439" i="1"/>
  <c r="S2922" i="1"/>
  <c r="S4076" i="1"/>
  <c r="S2748" i="1"/>
  <c r="S3113" i="1"/>
  <c r="S703" i="1"/>
  <c r="S2699" i="1"/>
  <c r="S2000" i="1"/>
  <c r="S202" i="1"/>
  <c r="S1702" i="1"/>
  <c r="S1069" i="1"/>
  <c r="S1307" i="1"/>
  <c r="S682" i="1"/>
  <c r="S1783" i="1"/>
  <c r="S4035" i="1"/>
  <c r="S679" i="1"/>
  <c r="S2780" i="1"/>
  <c r="S517" i="1"/>
  <c r="S1692" i="1"/>
  <c r="S2409" i="1"/>
  <c r="S212" i="1"/>
  <c r="S995" i="1"/>
  <c r="S1502" i="1"/>
  <c r="S3111" i="1"/>
  <c r="S241" i="1"/>
  <c r="S3205" i="1"/>
  <c r="S876" i="1"/>
  <c r="S3961" i="1"/>
  <c r="S3957" i="1"/>
  <c r="S4012" i="1"/>
  <c r="S3969" i="1"/>
  <c r="S869" i="1"/>
  <c r="S1785" i="1"/>
  <c r="S3053" i="1"/>
  <c r="S2598" i="1"/>
  <c r="S3091" i="1"/>
  <c r="S2882" i="1"/>
  <c r="S152" i="1"/>
  <c r="S595" i="1"/>
  <c r="S1577" i="1"/>
  <c r="S521" i="1"/>
  <c r="S1019" i="1"/>
  <c r="S3095" i="1"/>
  <c r="S2407" i="1"/>
  <c r="S3136" i="1"/>
  <c r="S1332" i="1"/>
  <c r="S171" i="1"/>
  <c r="S912" i="1"/>
  <c r="S4059" i="1"/>
  <c r="S710" i="1"/>
  <c r="S1798" i="1"/>
  <c r="S4055" i="1"/>
  <c r="S3844" i="1"/>
  <c r="S487" i="1"/>
  <c r="S2747" i="1"/>
  <c r="S2919" i="1"/>
  <c r="S1685" i="1"/>
  <c r="S4085" i="1"/>
  <c r="S674" i="1"/>
  <c r="S469" i="1"/>
  <c r="S3895" i="1"/>
  <c r="S671" i="1"/>
  <c r="S3739" i="1"/>
  <c r="S4106" i="1"/>
  <c r="S615" i="1"/>
  <c r="S1773" i="1"/>
  <c r="S3845" i="1"/>
  <c r="S1568" i="1"/>
  <c r="S1739" i="1"/>
  <c r="S1986" i="1"/>
  <c r="S3974" i="1"/>
  <c r="S183" i="1"/>
  <c r="S924" i="1"/>
  <c r="S2657" i="1"/>
  <c r="S3137" i="1"/>
  <c r="S2898" i="1"/>
  <c r="S2326" i="1"/>
  <c r="S1167" i="1"/>
  <c r="S1596" i="1"/>
  <c r="S1802" i="1"/>
  <c r="S2944" i="1"/>
  <c r="S1426" i="1"/>
  <c r="S1787" i="1"/>
  <c r="S1699" i="1"/>
  <c r="S2869" i="1"/>
  <c r="S884" i="1"/>
  <c r="S3741" i="1"/>
  <c r="S1882" i="1"/>
  <c r="S181" i="1"/>
  <c r="S3634" i="1"/>
  <c r="S3984" i="1"/>
  <c r="S3993" i="1"/>
  <c r="S3109" i="1"/>
  <c r="S1337" i="1"/>
  <c r="S2859" i="1"/>
  <c r="S3805" i="1"/>
  <c r="S1766" i="1"/>
  <c r="S3065" i="1"/>
  <c r="S482" i="1"/>
  <c r="S4066" i="1"/>
  <c r="S1168" i="1"/>
  <c r="S2885" i="1"/>
  <c r="S2755" i="1"/>
  <c r="S2659" i="1"/>
  <c r="S667" i="1"/>
  <c r="S2517" i="1"/>
  <c r="S1096" i="1"/>
  <c r="S868" i="1"/>
  <c r="S1417" i="1"/>
  <c r="S862" i="1"/>
  <c r="S3740" i="1"/>
  <c r="S3982" i="1"/>
  <c r="S1098" i="1"/>
  <c r="S3742" i="1"/>
  <c r="S969" i="1"/>
  <c r="S1240" i="1"/>
  <c r="S2907" i="1"/>
  <c r="S3862" i="1"/>
  <c r="S4050" i="1"/>
  <c r="S221" i="1"/>
  <c r="S474" i="1"/>
  <c r="S4057" i="1"/>
  <c r="S3899" i="1"/>
  <c r="S2679" i="1"/>
  <c r="S628" i="1"/>
  <c r="S942" i="1"/>
  <c r="S3099" i="1"/>
  <c r="S1992" i="1"/>
  <c r="S2405" i="1"/>
  <c r="S3892" i="1"/>
  <c r="S991" i="1"/>
  <c r="S2958" i="1"/>
  <c r="S4022" i="1"/>
  <c r="S3998" i="1"/>
  <c r="S4001" i="1"/>
  <c r="S4072" i="1"/>
  <c r="S3646" i="1"/>
  <c r="S3850" i="1"/>
  <c r="S3856" i="1"/>
  <c r="S207" i="1"/>
  <c r="S3849" i="1"/>
  <c r="S1005" i="1"/>
  <c r="S189" i="1"/>
  <c r="S4032" i="1"/>
  <c r="S3093" i="1"/>
  <c r="S3951" i="1"/>
  <c r="S3935" i="1"/>
  <c r="S4083" i="1"/>
  <c r="S3133" i="1"/>
  <c r="S1774" i="1"/>
  <c r="S164" i="1"/>
  <c r="S1312" i="1"/>
  <c r="S1784" i="1"/>
  <c r="S681" i="1"/>
  <c r="S3734" i="1"/>
  <c r="S700" i="1"/>
  <c r="S1789" i="1"/>
  <c r="S1320" i="1"/>
  <c r="S3909" i="1"/>
  <c r="S3926" i="1"/>
  <c r="S3102" i="1"/>
  <c r="S209" i="1"/>
  <c r="S1321" i="1"/>
  <c r="S3078" i="1"/>
  <c r="S2872" i="1"/>
  <c r="S3872" i="1"/>
  <c r="S716" i="1"/>
  <c r="S982" i="1"/>
  <c r="S677" i="1"/>
  <c r="S2422" i="1"/>
  <c r="S968" i="1"/>
  <c r="S2361" i="1"/>
  <c r="S934" i="1"/>
  <c r="S1134" i="1"/>
  <c r="S2770" i="1"/>
  <c r="S2776" i="1"/>
  <c r="S3967" i="1"/>
  <c r="S1090" i="1"/>
  <c r="S1911" i="1"/>
  <c r="S3071" i="1"/>
  <c r="S1245" i="1"/>
  <c r="S1095" i="1"/>
  <c r="S2914" i="1"/>
  <c r="S127" i="1"/>
  <c r="S4018" i="1"/>
  <c r="S515" i="1"/>
  <c r="S3101" i="1"/>
  <c r="S1803" i="1"/>
  <c r="S433" i="1"/>
  <c r="S1570" i="1"/>
  <c r="S1800" i="1"/>
  <c r="S1779" i="1"/>
  <c r="S1552" i="1"/>
  <c r="S137" i="1"/>
  <c r="S3737" i="1"/>
  <c r="S946" i="1"/>
  <c r="S1814" i="1"/>
  <c r="S989" i="1"/>
  <c r="S1011" i="1"/>
  <c r="S3882" i="1"/>
  <c r="S3930" i="1"/>
  <c r="S224" i="1"/>
  <c r="S1578" i="1"/>
  <c r="S2140" i="1"/>
  <c r="S988" i="1"/>
  <c r="S4093" i="1"/>
  <c r="S3869" i="1"/>
  <c r="S1093" i="1"/>
  <c r="S2002" i="1"/>
  <c r="S635" i="1"/>
  <c r="S692" i="1"/>
  <c r="S3191" i="1"/>
  <c r="S3940" i="1"/>
  <c r="S2597" i="1"/>
  <c r="S4040" i="1"/>
  <c r="S3925" i="1"/>
  <c r="S950" i="1"/>
  <c r="S3103" i="1"/>
  <c r="S3068" i="1"/>
  <c r="S219" i="1"/>
  <c r="S473" i="1"/>
  <c r="S871" i="1"/>
  <c r="S2131" i="1"/>
  <c r="S1182" i="1"/>
  <c r="S3195" i="1"/>
  <c r="S1697" i="1"/>
  <c r="S2760" i="1"/>
  <c r="S1235" i="1"/>
  <c r="S3086" i="1"/>
  <c r="S3907" i="1"/>
  <c r="S2655" i="1"/>
  <c r="S1309" i="1"/>
  <c r="S2754" i="1"/>
  <c r="S3199" i="1"/>
  <c r="S2658" i="1"/>
  <c r="S4039" i="1"/>
  <c r="S4098" i="1"/>
  <c r="S1310" i="1"/>
  <c r="S2673" i="1"/>
  <c r="S960" i="1"/>
  <c r="S3066" i="1"/>
  <c r="S3733" i="1"/>
  <c r="S2145" i="1"/>
  <c r="S1796" i="1"/>
  <c r="S1809" i="1"/>
  <c r="S1737" i="1"/>
  <c r="S3936" i="1"/>
  <c r="S926" i="1"/>
  <c r="S2378" i="1"/>
  <c r="S930" i="1"/>
  <c r="S1811" i="1"/>
  <c r="S2879" i="1"/>
  <c r="S1580" i="1"/>
  <c r="S4090" i="1"/>
  <c r="S143" i="1"/>
  <c r="S1336" i="1"/>
  <c r="S2692" i="1"/>
  <c r="S3980" i="1"/>
  <c r="S3898" i="1"/>
  <c r="S2583" i="1"/>
  <c r="S3970" i="1"/>
  <c r="S2707" i="1"/>
  <c r="S2368" i="1"/>
  <c r="S1457" i="1"/>
  <c r="S1713" i="1"/>
  <c r="S2647" i="1"/>
  <c r="S2761" i="1"/>
  <c r="S3148" i="1"/>
  <c r="S199" i="1"/>
  <c r="S2758" i="1"/>
  <c r="S2126" i="1"/>
  <c r="S2772" i="1"/>
  <c r="S1872" i="1"/>
  <c r="S718" i="1"/>
  <c r="S1727" i="1"/>
  <c r="S1152" i="1"/>
  <c r="S4005" i="1"/>
  <c r="S669" i="1"/>
  <c r="S895" i="1"/>
  <c r="S2125" i="1"/>
  <c r="S3732" i="1"/>
  <c r="S3747" i="1"/>
  <c r="S3915" i="1"/>
  <c r="S3927" i="1"/>
  <c r="S4105" i="1"/>
  <c r="S1436" i="1"/>
  <c r="S1326" i="1"/>
  <c r="S2519" i="1"/>
  <c r="S3988" i="1"/>
  <c r="S1709" i="1"/>
  <c r="S945" i="1"/>
  <c r="S134" i="1"/>
  <c r="S2137" i="1"/>
  <c r="S501" i="1"/>
  <c r="S434" i="1"/>
  <c r="S891" i="1"/>
  <c r="S2908" i="1"/>
  <c r="S440" i="1"/>
  <c r="S1695" i="1"/>
  <c r="S3730" i="1"/>
  <c r="S1584" i="1"/>
  <c r="S1082" i="1"/>
  <c r="S2894" i="1"/>
  <c r="S589" i="1"/>
  <c r="S1916" i="1"/>
  <c r="S1066" i="1"/>
  <c r="S944" i="1"/>
  <c r="S1496" i="1"/>
  <c r="S4079" i="1"/>
  <c r="S1325" i="1"/>
  <c r="S1148" i="1"/>
  <c r="S3843" i="1"/>
  <c r="S3910" i="1"/>
  <c r="S4020" i="1"/>
  <c r="S3077" i="1"/>
  <c r="S1550" i="1"/>
  <c r="S1045" i="1"/>
  <c r="S3803" i="1"/>
  <c r="S2921" i="1"/>
  <c r="S2648" i="1"/>
  <c r="S1429" i="1"/>
  <c r="S1493" i="1"/>
  <c r="S1119" i="1"/>
  <c r="S4048" i="1"/>
  <c r="S460" i="1"/>
  <c r="S3924" i="1"/>
  <c r="S1864" i="1"/>
  <c r="S1432" i="1"/>
  <c r="S2954" i="1"/>
  <c r="S2327" i="1"/>
  <c r="S2778" i="1"/>
  <c r="S1716" i="1"/>
  <c r="S2918" i="1"/>
  <c r="S1091" i="1"/>
  <c r="S1997" i="1"/>
  <c r="S1001" i="1"/>
  <c r="S4013" i="1"/>
  <c r="S2677" i="1"/>
  <c r="S666" i="1"/>
  <c r="S147" i="1"/>
  <c r="S1080" i="1"/>
  <c r="S1718" i="1"/>
  <c r="S686" i="1"/>
  <c r="S3971" i="1"/>
  <c r="S1602" i="1"/>
  <c r="S448" i="1"/>
  <c r="S997" i="1"/>
  <c r="S3731" i="1"/>
  <c r="S1100" i="1"/>
  <c r="S890" i="1"/>
  <c r="S1410" i="1"/>
  <c r="S4029" i="1"/>
  <c r="S1226" i="1"/>
  <c r="S1421" i="1"/>
  <c r="S3851" i="1"/>
  <c r="S1993" i="1"/>
  <c r="S4107" i="1"/>
  <c r="S2602" i="1"/>
  <c r="S4034" i="1"/>
  <c r="S426" i="1"/>
  <c r="S1435" i="1"/>
  <c r="S1778" i="1"/>
  <c r="S2862" i="1"/>
  <c r="S1341" i="1"/>
  <c r="S915" i="1"/>
  <c r="S1441" i="1"/>
  <c r="S2160" i="1"/>
  <c r="S1822" i="1"/>
  <c r="S933" i="1"/>
  <c r="S3640" i="1"/>
  <c r="S694" i="1"/>
  <c r="S1156" i="1"/>
  <c r="S1725" i="1"/>
  <c r="S177" i="1"/>
  <c r="S1138" i="1"/>
  <c r="S2672" i="1"/>
  <c r="S3986" i="1"/>
  <c r="S1076" i="1"/>
  <c r="S3966" i="1"/>
  <c r="S987" i="1"/>
  <c r="S1775" i="1"/>
  <c r="S483" i="1"/>
  <c r="S2706" i="1"/>
  <c r="S935" i="1"/>
  <c r="S3649" i="1"/>
  <c r="S4010" i="1"/>
  <c r="S1176" i="1"/>
  <c r="S1008" i="1"/>
  <c r="S917" i="1"/>
  <c r="S1319" i="1"/>
  <c r="S2144" i="1"/>
  <c r="S1154" i="1"/>
  <c r="S624" i="1"/>
  <c r="S1170" i="1"/>
  <c r="S2599" i="1"/>
  <c r="S957" i="1"/>
  <c r="S2698" i="1"/>
  <c r="S430" i="1"/>
  <c r="S1722" i="1"/>
  <c r="S705" i="1"/>
  <c r="S128" i="1"/>
  <c r="S187" i="1"/>
  <c r="S3642" i="1"/>
  <c r="S2846" i="1"/>
  <c r="S2141" i="1"/>
  <c r="S2876" i="1"/>
  <c r="S873" i="1"/>
  <c r="S3994" i="1"/>
  <c r="S3141" i="1"/>
  <c r="S3902" i="1"/>
  <c r="S3922" i="1"/>
  <c r="S1181" i="1"/>
  <c r="S1104" i="1"/>
  <c r="S2746" i="1"/>
  <c r="S3859" i="1"/>
  <c r="S158" i="1"/>
  <c r="S3092" i="1"/>
  <c r="S1983" i="1"/>
  <c r="S1576" i="1"/>
  <c r="S717" i="1"/>
  <c r="S553" i="1"/>
  <c r="S1097" i="1"/>
  <c r="S920" i="1"/>
  <c r="S193" i="1"/>
  <c r="S436" i="1"/>
  <c r="S446" i="1"/>
  <c r="S1137" i="1"/>
  <c r="S1415" i="1"/>
  <c r="S1574" i="1"/>
  <c r="S2133" i="1"/>
  <c r="S2888" i="1"/>
  <c r="S2906" i="1"/>
  <c r="S3863" i="1"/>
  <c r="S3883" i="1"/>
  <c r="S3897" i="1"/>
  <c r="S4027" i="1"/>
  <c r="S3879" i="1"/>
  <c r="S1792" i="1"/>
  <c r="S1106" i="1"/>
  <c r="S1870" i="1"/>
  <c r="S2858" i="1"/>
  <c r="S1711" i="1"/>
  <c r="S3648" i="1"/>
  <c r="S4091" i="1"/>
  <c r="S3114" i="1"/>
  <c r="S763" i="1"/>
  <c r="S4088" i="1"/>
  <c r="S2873" i="1"/>
  <c r="S1560" i="1"/>
  <c r="S2897" i="1"/>
  <c r="S500" i="1"/>
  <c r="S2899" i="1"/>
  <c r="S1414" i="1"/>
  <c r="S670" i="1"/>
  <c r="S865" i="1"/>
  <c r="S1077" i="1"/>
  <c r="S1430" i="1"/>
  <c r="S592" i="1"/>
  <c r="S1227" i="1"/>
  <c r="S2385" i="1"/>
  <c r="S1985" i="1"/>
  <c r="S2949" i="1"/>
  <c r="S3636" i="1"/>
  <c r="S3115" i="1"/>
  <c r="S993" i="1"/>
  <c r="S1701" i="1"/>
  <c r="S2900" i="1"/>
  <c r="S1184" i="1"/>
  <c r="S3992" i="1"/>
  <c r="S892" i="1"/>
  <c r="S3128" i="1"/>
  <c r="S1569" i="1"/>
  <c r="S3108" i="1"/>
  <c r="S3983" i="1"/>
  <c r="S170" i="1"/>
  <c r="S3193" i="1"/>
  <c r="S3801" i="1"/>
  <c r="S3802" i="1"/>
  <c r="S1185" i="1"/>
  <c r="S1544" i="1"/>
  <c r="S1559" i="1"/>
  <c r="S3098" i="1"/>
  <c r="S605" i="1"/>
  <c r="S2852" i="1"/>
  <c r="S4011" i="1"/>
  <c r="S2590" i="1"/>
  <c r="S1228" i="1"/>
  <c r="S1162" i="1"/>
  <c r="S680" i="1"/>
  <c r="S3852" i="1"/>
  <c r="S1562" i="1"/>
  <c r="S3132" i="1"/>
  <c r="S1770" i="1"/>
  <c r="S3100" i="1"/>
  <c r="S1793" i="1"/>
  <c r="S1329" i="1"/>
  <c r="S689" i="1"/>
  <c r="S769" i="1"/>
  <c r="S3896" i="1"/>
  <c r="S3871" i="1"/>
  <c r="S1087" i="1"/>
  <c r="S3207" i="1"/>
  <c r="S186" i="1"/>
  <c r="S1068" i="1"/>
  <c r="S3949" i="1"/>
  <c r="S590" i="1"/>
  <c r="S3072" i="1"/>
  <c r="S516" i="1"/>
  <c r="S594" i="1"/>
  <c r="S774" i="1"/>
  <c r="S1812" i="1"/>
  <c r="S3139" i="1"/>
  <c r="S502" i="1"/>
  <c r="S1340" i="1"/>
  <c r="S450" i="1"/>
  <c r="S2374" i="1"/>
  <c r="S3791" i="1"/>
  <c r="S172" i="1"/>
  <c r="S893" i="1"/>
  <c r="S911" i="1"/>
  <c r="S3948" i="1"/>
  <c r="S3964" i="1"/>
  <c r="S509" i="1"/>
  <c r="S905" i="1"/>
  <c r="S4092" i="1"/>
  <c r="S1987" i="1"/>
  <c r="S2324" i="1"/>
  <c r="S140" i="1"/>
  <c r="S4113" i="1"/>
  <c r="S1020" i="1"/>
  <c r="S3912" i="1"/>
  <c r="S2416" i="1"/>
  <c r="S662" i="1"/>
  <c r="S907" i="1"/>
  <c r="S1242" i="1"/>
  <c r="S3061" i="1"/>
  <c r="S513" i="1"/>
  <c r="S619" i="1"/>
  <c r="S1440" i="1"/>
  <c r="S2345" i="1"/>
  <c r="S2777" i="1"/>
  <c r="S3117" i="1"/>
  <c r="S882" i="1"/>
  <c r="S1808" i="1"/>
  <c r="S1110" i="1"/>
  <c r="S1177" i="1"/>
  <c r="S1458" i="1"/>
  <c r="S475" i="1"/>
  <c r="S4062" i="1"/>
  <c r="S1018" i="1"/>
  <c r="S900" i="1"/>
  <c r="S1237" i="1"/>
  <c r="S234" i="1"/>
  <c r="S2910" i="1"/>
  <c r="S2893" i="1"/>
  <c r="S1422" i="1"/>
  <c r="S2661" i="1"/>
  <c r="S551" i="1"/>
  <c r="S1771" i="1"/>
  <c r="S1067" i="1"/>
  <c r="S3848" i="1"/>
  <c r="S1903" i="1"/>
  <c r="S702" i="1"/>
  <c r="S156" i="1"/>
  <c r="S781" i="1"/>
  <c r="S927" i="1"/>
  <c r="S1017" i="1"/>
  <c r="S3873" i="1"/>
  <c r="S4097" i="1"/>
  <c r="S2158" i="1"/>
  <c r="S1047" i="1"/>
  <c r="S607" i="1"/>
  <c r="S1081" i="1"/>
  <c r="S977" i="1"/>
  <c r="S2503" i="1"/>
  <c r="S4060" i="1"/>
  <c r="S558" i="1"/>
  <c r="S1102" i="1"/>
  <c r="S1567" i="1"/>
  <c r="S2384" i="1"/>
  <c r="S2951" i="1"/>
  <c r="S3069" i="1"/>
  <c r="S3857" i="1"/>
  <c r="S4061" i="1"/>
  <c r="S947" i="1"/>
  <c r="S1575" i="1"/>
  <c r="S4064" i="1"/>
  <c r="S3087" i="1"/>
  <c r="S897" i="1"/>
  <c r="S2589" i="1"/>
  <c r="S1327" i="1"/>
  <c r="S1120" i="1"/>
  <c r="S432" i="1"/>
  <c r="S1490" i="1"/>
  <c r="S4095" i="1"/>
  <c r="S3748" i="1"/>
  <c r="S129" i="1"/>
  <c r="S996" i="1"/>
  <c r="S1330" i="1"/>
  <c r="S943" i="1"/>
  <c r="S1598" i="1"/>
  <c r="S2157" i="1"/>
  <c r="S465" i="1"/>
  <c r="S3931" i="1"/>
  <c r="S451" i="1"/>
  <c r="S863" i="1"/>
  <c r="S1487" i="1"/>
  <c r="S2571" i="1"/>
  <c r="S478" i="1"/>
  <c r="S1002" i="1"/>
  <c r="S925" i="1"/>
  <c r="S4049" i="1"/>
  <c r="S2953" i="1"/>
  <c r="S3644" i="1"/>
  <c r="S3990" i="1"/>
  <c r="S2781" i="1"/>
  <c r="S2134" i="1"/>
  <c r="S3847" i="1"/>
  <c r="S1483" i="1"/>
  <c r="S2880" i="1"/>
  <c r="S1821" i="1"/>
  <c r="S975" i="1"/>
  <c r="S2646" i="1"/>
  <c r="S4109" i="1"/>
  <c r="S867" i="1"/>
  <c r="S1818" i="1"/>
  <c r="S423" i="1"/>
  <c r="S220" i="1"/>
  <c r="S602" i="1"/>
  <c r="S2150" i="1"/>
  <c r="S2768" i="1"/>
  <c r="S3744" i="1"/>
  <c r="S3860" i="1"/>
  <c r="S4084" i="1"/>
  <c r="S1780" i="1"/>
  <c r="S4110" i="1"/>
  <c r="S959" i="1"/>
  <c r="S978" i="1"/>
  <c r="S948" i="1"/>
  <c r="S1500" i="1"/>
  <c r="S2854" i="1"/>
  <c r="S2653" i="1"/>
  <c r="S130" i="1"/>
  <c r="S2959" i="1"/>
  <c r="S2411" i="1"/>
  <c r="S4004" i="1"/>
  <c r="S3981" i="1"/>
  <c r="S2383" i="1"/>
  <c r="S3921" i="1"/>
  <c r="S505" i="1"/>
  <c r="S2516" i="1"/>
  <c r="S2861" i="1"/>
  <c r="S3889" i="1"/>
  <c r="S1801" i="1"/>
  <c r="S2136" i="1"/>
  <c r="S2593" i="1"/>
  <c r="S1910" i="1"/>
  <c r="S958" i="1"/>
  <c r="S2146" i="1"/>
  <c r="S777" i="1"/>
  <c r="S1592" i="1"/>
  <c r="S1129" i="1"/>
  <c r="S1715" i="1"/>
  <c r="S3797" i="1"/>
  <c r="S1406" i="1"/>
  <c r="S3144" i="1"/>
  <c r="S1169" i="1"/>
  <c r="S998" i="1"/>
  <c r="S1105" i="1"/>
  <c r="S1917" i="1"/>
  <c r="S2135" i="1"/>
  <c r="S2866" i="1"/>
  <c r="S1044" i="1"/>
  <c r="S1159" i="1"/>
  <c r="S2349" i="1"/>
  <c r="S3962" i="1"/>
  <c r="S4036" i="1"/>
  <c r="S3891" i="1"/>
  <c r="S678" i="1"/>
  <c r="S3800" i="1"/>
  <c r="S581" i="1"/>
  <c r="S941" i="1"/>
  <c r="S3979" i="1"/>
  <c r="S2649" i="1"/>
  <c r="S2431" i="1"/>
  <c r="S937" i="1"/>
  <c r="S4065" i="1"/>
  <c r="S2127" i="1"/>
  <c r="S1565" i="1"/>
  <c r="S1050" i="1"/>
  <c r="S603" i="1"/>
  <c r="S1790" i="1"/>
  <c r="S633" i="1"/>
  <c r="S506" i="1"/>
  <c r="S1333" i="1"/>
  <c r="S519" i="1"/>
  <c r="S951" i="1"/>
  <c r="S2369" i="1"/>
  <c r="S1075" i="1"/>
  <c r="S1795" i="1"/>
  <c r="S4007" i="1"/>
  <c r="S428" i="1"/>
  <c r="S1915" i="1"/>
  <c r="S970" i="1"/>
  <c r="S1323" i="1"/>
  <c r="S880" i="1"/>
  <c r="S999" i="1"/>
  <c r="S4015" i="1"/>
  <c r="S721" i="1"/>
  <c r="S875" i="1"/>
  <c r="S2390" i="1"/>
  <c r="S3203" i="1"/>
  <c r="S3901" i="1"/>
  <c r="S4026" i="1"/>
  <c r="S2426" i="1"/>
  <c r="S1419" i="1"/>
  <c r="S2387" i="1"/>
  <c r="S546" i="1"/>
  <c r="S1904" i="1"/>
  <c r="S3866" i="1"/>
  <c r="S967" i="1"/>
  <c r="S3094" i="1"/>
  <c r="S504" i="1"/>
  <c r="S939" i="1"/>
  <c r="S2686" i="1"/>
  <c r="S1328" i="1"/>
  <c r="S1316" i="1"/>
  <c r="S2766" i="1"/>
  <c r="S1443" i="1"/>
  <c r="S200" i="1"/>
  <c r="S4101" i="1"/>
  <c r="S2751" i="1"/>
  <c r="S965" i="1"/>
  <c r="S424" i="1"/>
  <c r="S697" i="1"/>
  <c r="S986" i="1"/>
  <c r="S1874" i="1"/>
  <c r="S2750" i="1"/>
  <c r="S4075" i="1"/>
  <c r="S2511" i="1"/>
  <c r="S1094" i="1"/>
  <c r="S2892" i="1"/>
  <c r="S4019" i="1"/>
  <c r="S623" i="1"/>
  <c r="S1920" i="1"/>
  <c r="S472" i="1"/>
  <c r="S1705" i="1"/>
  <c r="S3194" i="1"/>
  <c r="S570" i="1"/>
  <c r="S586" i="1"/>
  <c r="S622" i="1"/>
  <c r="S886" i="1"/>
  <c r="S1055" i="1"/>
  <c r="S1062" i="1"/>
  <c r="S1991" i="1"/>
  <c r="S2567" i="1"/>
  <c r="S2643" i="1"/>
  <c r="S2843" i="1"/>
  <c r="S2851" i="1"/>
  <c r="S2946" i="1"/>
  <c r="S3749" i="1"/>
  <c r="S3796" i="1"/>
  <c r="S3929" i="1"/>
  <c r="S4070" i="1"/>
  <c r="S2601" i="1"/>
  <c r="S707" i="1"/>
  <c r="S610" i="1"/>
  <c r="S3973" i="1"/>
  <c r="S3142" i="1"/>
  <c r="S663" i="1"/>
  <c r="S151" i="1"/>
  <c r="S559" i="1"/>
  <c r="S1231" i="1"/>
  <c r="S3943" i="1"/>
  <c r="S2868" i="1"/>
  <c r="S2654" i="1"/>
  <c r="S2871" i="1"/>
  <c r="S2650" i="1"/>
  <c r="S1721" i="1"/>
  <c r="S706" i="1"/>
  <c r="S2682" i="1"/>
  <c r="S228" i="1"/>
  <c r="S914" i="1"/>
  <c r="S1456" i="1"/>
  <c r="S685" i="1"/>
  <c r="S775" i="1"/>
  <c r="S2162" i="1"/>
  <c r="S2769" i="1"/>
  <c r="S2572" i="1"/>
  <c r="S3081" i="1"/>
  <c r="S1581" i="1"/>
  <c r="S955" i="1"/>
  <c r="S2415" i="1"/>
  <c r="S3903" i="1"/>
  <c r="S4023" i="1"/>
  <c r="S4021" i="1"/>
  <c r="S456" i="1"/>
  <c r="S1085" i="1"/>
  <c r="S1331" i="1"/>
  <c r="S874" i="1"/>
  <c r="S2152" i="1"/>
  <c r="S510" i="1"/>
  <c r="S571" i="1"/>
  <c r="S883" i="1"/>
  <c r="S1234" i="1"/>
  <c r="S2156" i="1"/>
  <c r="S2386" i="1"/>
  <c r="S2695" i="1"/>
  <c r="S2903" i="1"/>
  <c r="S3131" i="1"/>
  <c r="S966" i="1"/>
  <c r="S715" i="1"/>
  <c r="S452" i="1"/>
  <c r="S2905" i="1"/>
  <c r="S1438" i="1"/>
  <c r="S2764" i="1"/>
  <c r="S425" i="1"/>
  <c r="S2001" i="1"/>
  <c r="S468" i="1"/>
  <c r="S1157" i="1"/>
  <c r="S720" i="1"/>
  <c r="S1494" i="1"/>
  <c r="S2564" i="1"/>
  <c r="S1738" i="1"/>
  <c r="S2161" i="1"/>
  <c r="S222" i="1"/>
  <c r="S2328" i="1"/>
  <c r="S2763" i="1"/>
  <c r="S155" i="1"/>
  <c r="S2403" i="1"/>
  <c r="S576" i="1"/>
  <c r="S1485" i="1"/>
  <c r="S2694" i="1"/>
  <c r="S2702" i="1"/>
  <c r="S552" i="1"/>
  <c r="S779" i="1"/>
  <c r="S1072" i="1"/>
  <c r="S2432" i="1"/>
  <c r="S2149" i="1"/>
  <c r="S2357" i="1"/>
  <c r="S2683" i="1"/>
  <c r="S458" i="1"/>
  <c r="S2389" i="1"/>
  <c r="S1712" i="1"/>
  <c r="S4067" i="1"/>
  <c r="S1563" i="1"/>
  <c r="S499" i="1"/>
  <c r="S1135" i="1"/>
  <c r="S2759" i="1"/>
  <c r="S3123" i="1"/>
  <c r="S3738" i="1"/>
  <c r="S3790" i="1"/>
  <c r="S1573" i="1"/>
  <c r="S611" i="1"/>
  <c r="S1155" i="1"/>
  <c r="S3089" i="1"/>
  <c r="S3952" i="1"/>
  <c r="S1314" i="1"/>
  <c r="S2413" i="1"/>
  <c r="S919" i="1"/>
  <c r="S2508" i="1"/>
  <c r="S2582" i="1"/>
  <c r="S3968" i="1"/>
  <c r="S2652" i="1"/>
  <c r="S1726" i="1"/>
  <c r="S148" i="1"/>
  <c r="S2353" i="1"/>
  <c r="S2123" i="1"/>
  <c r="S588" i="1"/>
  <c r="S976" i="1"/>
  <c r="S1084" i="1"/>
  <c r="S2417" i="1"/>
  <c r="S543" i="1"/>
  <c r="S1579" i="1"/>
  <c r="S3868" i="1"/>
  <c r="S1244" i="1"/>
  <c r="S166" i="1"/>
  <c r="S693" i="1"/>
  <c r="S1112" i="1"/>
  <c r="S1877" i="1"/>
  <c r="S1918" i="1"/>
  <c r="S1322" i="1"/>
  <c r="S921" i="1"/>
  <c r="S1101" i="1"/>
  <c r="S1115" i="1"/>
  <c r="S1128" i="1"/>
  <c r="S1409" i="1"/>
  <c r="S1583" i="1"/>
  <c r="S1791" i="1"/>
  <c r="S1868" i="1"/>
  <c r="S2570" i="1"/>
  <c r="S2585" i="1"/>
  <c r="S2895" i="1"/>
  <c r="S555" i="1"/>
  <c r="S2437" i="1"/>
  <c r="S1150" i="1"/>
  <c r="S3079" i="1"/>
  <c r="S2697" i="1"/>
  <c r="S1126" i="1"/>
  <c r="S994" i="1"/>
  <c r="S1160" i="1"/>
  <c r="S1111" i="1"/>
  <c r="S1875" i="1"/>
  <c r="S1545" i="1"/>
  <c r="S422" i="1"/>
  <c r="S2743" i="1"/>
  <c r="S507" i="1"/>
  <c r="S2404" i="1"/>
  <c r="S2864" i="1"/>
  <c r="S577" i="1"/>
  <c r="S597" i="1"/>
  <c r="S573" i="1"/>
  <c r="S902" i="1"/>
  <c r="S1407" i="1"/>
  <c r="S3963" i="1"/>
  <c r="S4043" i="1"/>
  <c r="S192" i="1"/>
  <c r="S1990" i="1"/>
  <c r="S1145" i="1"/>
  <c r="S2886" i="1"/>
  <c r="S711" i="1"/>
  <c r="S232" i="1"/>
  <c r="S664" i="1"/>
  <c r="S780" i="1"/>
  <c r="S1172" i="1"/>
  <c r="S1740" i="1"/>
  <c r="S1865" i="1"/>
  <c r="S3055" i="1"/>
  <c r="S4074" i="1"/>
  <c r="S696" i="1"/>
  <c r="S575" i="1"/>
  <c r="S2124" i="1"/>
  <c r="S2350" i="1"/>
  <c r="S1013" i="1"/>
  <c r="S563" i="1"/>
  <c r="S2382" i="1"/>
  <c r="S3200" i="1"/>
  <c r="S1688" i="1"/>
  <c r="S940" i="1"/>
  <c r="S1140" i="1"/>
  <c r="S665" i="1"/>
  <c r="S864" i="1"/>
  <c r="S3097" i="1"/>
  <c r="S144" i="1"/>
  <c r="S239" i="1"/>
  <c r="S1425" i="1"/>
  <c r="S1561" i="1"/>
  <c r="S2440" i="1"/>
  <c r="S2779" i="1"/>
  <c r="S3917" i="1"/>
  <c r="S4086" i="1"/>
  <c r="S2681" i="1"/>
  <c r="S2372" i="1"/>
  <c r="S2700" i="1"/>
  <c r="S545" i="1"/>
  <c r="S872" i="1"/>
  <c r="S3120" i="1"/>
  <c r="S719" i="1"/>
  <c r="S1324" i="1"/>
  <c r="S906" i="1"/>
  <c r="S904" i="1"/>
  <c r="S3928" i="1"/>
  <c r="S462" i="1"/>
  <c r="S1042" i="1"/>
  <c r="S491" i="1"/>
  <c r="S3919" i="1"/>
  <c r="S4087" i="1"/>
  <c r="S1909" i="1"/>
  <c r="S1597" i="1"/>
  <c r="S3085" i="1"/>
  <c r="S3794" i="1"/>
  <c r="S125" i="1"/>
  <c r="S3105" i="1"/>
  <c r="S1010" i="1"/>
  <c r="S159" i="1"/>
  <c r="S599" i="1"/>
  <c r="S2569" i="1"/>
  <c r="S2153" i="1"/>
  <c r="S2881" i="1"/>
  <c r="S1501" i="1"/>
  <c r="S2370" i="1"/>
  <c r="S2573" i="1"/>
  <c r="S2771" i="1"/>
  <c r="S3088" i="1"/>
  <c r="S3947" i="1"/>
  <c r="S3996" i="1"/>
  <c r="S4009" i="1"/>
  <c r="S1488" i="1"/>
  <c r="S2685" i="1"/>
  <c r="S1121" i="1"/>
  <c r="S1413" i="1"/>
  <c r="S2765" i="1"/>
  <c r="S217" i="1"/>
  <c r="S973" i="1"/>
  <c r="S3911" i="1"/>
  <c r="S1125" i="1"/>
  <c r="S1132" i="1"/>
  <c r="S1717" i="1"/>
  <c r="S3942" i="1"/>
  <c r="S714" i="1"/>
  <c r="S1720" i="1"/>
  <c r="S3083" i="1"/>
  <c r="S4044" i="1"/>
  <c r="S675" i="1"/>
  <c r="S2132" i="1"/>
  <c r="S511" i="1"/>
  <c r="S579" i="1"/>
  <c r="S608" i="1"/>
  <c r="S638" i="1"/>
  <c r="S1344" i="1"/>
  <c r="S1416" i="1"/>
  <c r="S1420" i="1"/>
  <c r="S2398" i="1"/>
  <c r="S2410" i="1"/>
  <c r="S2424" i="1"/>
  <c r="S2442" i="1"/>
  <c r="S2850" i="1"/>
  <c r="S3854" i="1"/>
  <c r="S3870" i="1"/>
  <c r="S3920" i="1"/>
  <c r="S4006" i="1"/>
  <c r="S4115" i="1"/>
  <c r="S1703" i="1"/>
  <c r="S3090" i="1"/>
  <c r="S1012" i="1"/>
  <c r="S2775" i="1"/>
  <c r="S2391" i="1"/>
  <c r="S486" i="1"/>
  <c r="S631" i="1"/>
  <c r="S1171" i="1"/>
  <c r="S1907" i="1"/>
  <c r="S572" i="1"/>
  <c r="S1116" i="1"/>
  <c r="S2130" i="1"/>
  <c r="S2154" i="1"/>
  <c r="S2587" i="1"/>
  <c r="S2588" i="1"/>
  <c r="S2594" i="1"/>
  <c r="S2889" i="1"/>
  <c r="S4068" i="1"/>
  <c r="S4081" i="1"/>
  <c r="S1107" i="1"/>
  <c r="S496" i="1"/>
  <c r="S3062" i="1"/>
  <c r="S2955" i="1"/>
  <c r="S1070" i="1"/>
  <c r="S1151" i="1"/>
  <c r="S2512" i="1"/>
  <c r="S3054" i="1"/>
  <c r="S2690" i="1"/>
  <c r="S2581" i="1"/>
  <c r="S514" i="1"/>
  <c r="S1994" i="1"/>
  <c r="S1117" i="1"/>
  <c r="S2436" i="1"/>
  <c r="S508" i="1"/>
  <c r="S1147" i="1"/>
  <c r="S1408" i="1"/>
  <c r="S1600" i="1"/>
  <c r="S2393" i="1"/>
  <c r="S4002" i="1"/>
  <c r="S196" i="1"/>
  <c r="S1881" i="1"/>
  <c r="S3080" i="1"/>
  <c r="S765" i="1"/>
  <c r="S2142" i="1"/>
  <c r="S870" i="1"/>
  <c r="S684" i="1"/>
  <c r="S1131" i="1"/>
  <c r="S596" i="1"/>
  <c r="S992" i="1"/>
  <c r="S1424" i="1"/>
  <c r="S442" i="1"/>
  <c r="S445" i="1"/>
  <c r="S484" i="1"/>
  <c r="S1130" i="1"/>
  <c r="S1173" i="1"/>
  <c r="S1423" i="1"/>
  <c r="S1437" i="1"/>
  <c r="S1484" i="1"/>
  <c r="S1566" i="1"/>
  <c r="S1741" i="1"/>
  <c r="S1906" i="1"/>
  <c r="S2346" i="1"/>
  <c r="S2948" i="1"/>
  <c r="S3119" i="1"/>
  <c r="S3647" i="1"/>
  <c r="S3941" i="1"/>
  <c r="S2651" i="1"/>
  <c r="S466" i="1"/>
  <c r="S3954" i="1"/>
  <c r="S2662" i="1"/>
  <c r="S2660" i="1"/>
  <c r="S565" i="1"/>
  <c r="S550" i="1"/>
  <c r="S3076" i="1"/>
  <c r="S548" i="1"/>
  <c r="S1046" i="1"/>
  <c r="S632" i="1"/>
  <c r="S1088" i="1"/>
  <c r="S150" i="1"/>
  <c r="S2909" i="1"/>
  <c r="S4051" i="1"/>
  <c r="S2504" i="1"/>
  <c r="S1585" i="1"/>
  <c r="S1813" i="1"/>
  <c r="S3972" i="1"/>
  <c r="S2356" i="1"/>
  <c r="S3070" i="1"/>
  <c r="S457" i="1"/>
  <c r="S191" i="1"/>
  <c r="S1074" i="1"/>
  <c r="S3808" i="1"/>
  <c r="S4052" i="1"/>
  <c r="S2348" i="1"/>
  <c r="S461" i="1"/>
  <c r="S1141" i="1"/>
  <c r="S601" i="1"/>
  <c r="S593" i="1"/>
  <c r="S2396" i="1"/>
  <c r="S3198" i="1"/>
  <c r="S2138" i="1"/>
  <c r="S1164" i="1"/>
  <c r="S153" i="1"/>
  <c r="S3880" i="1"/>
  <c r="S2693" i="1"/>
  <c r="S3110" i="1"/>
  <c r="S2656" i="1"/>
  <c r="S1049" i="1"/>
  <c r="S1696" i="1"/>
  <c r="S1869" i="1"/>
  <c r="S1988" i="1"/>
  <c r="S2128" i="1"/>
  <c r="S2395" i="1"/>
  <c r="S3121" i="1"/>
  <c r="S1099" i="1"/>
  <c r="S2376" i="1"/>
  <c r="S2521" i="1"/>
  <c r="S1103" i="1"/>
  <c r="S215" i="1"/>
  <c r="S683" i="1"/>
  <c r="S1113" i="1"/>
  <c r="S2362" i="1"/>
  <c r="S2865" i="1"/>
  <c r="S3067" i="1"/>
  <c r="S3112" i="1"/>
  <c r="S3861" i="1"/>
  <c r="S4114" i="1"/>
  <c r="S1092" i="1"/>
  <c r="S2438" i="1"/>
  <c r="S1118" i="1"/>
  <c r="S2877" i="1"/>
  <c r="S1724" i="1"/>
  <c r="S123" i="1"/>
  <c r="S582" i="1"/>
  <c r="S1543" i="1"/>
  <c r="S1547" i="1"/>
  <c r="S1729" i="1"/>
  <c r="S3134" i="1"/>
  <c r="S3632" i="1"/>
  <c r="S476" i="1"/>
  <c r="S598" i="1"/>
  <c r="S676" i="1"/>
  <c r="S3906" i="1"/>
  <c r="S2427" i="1"/>
  <c r="S455" i="1"/>
  <c r="S773" i="1"/>
  <c r="S3855" i="1"/>
  <c r="S2418" i="1"/>
  <c r="S3096" i="1"/>
  <c r="S3959" i="1"/>
  <c r="S1175" i="1"/>
  <c r="S1913" i="1"/>
  <c r="S3075" i="1"/>
  <c r="S1736" i="1"/>
  <c r="S561" i="1"/>
  <c r="S568" i="1"/>
  <c r="S629" i="1"/>
  <c r="S636" i="1"/>
  <c r="S2148" i="1"/>
  <c r="S2420" i="1"/>
  <c r="S2687" i="1"/>
  <c r="S2915" i="1"/>
  <c r="S3858" i="1"/>
  <c r="S4047" i="1"/>
  <c r="S3082" i="1"/>
  <c r="S4094" i="1"/>
  <c r="S1083" i="1"/>
  <c r="S984" i="1"/>
  <c r="S449" i="1"/>
  <c r="S1412" i="1"/>
  <c r="S2423" i="1"/>
  <c r="S2904" i="1"/>
  <c r="S3060" i="1"/>
  <c r="S3074" i="1"/>
  <c r="S1876" i="1"/>
  <c r="S214" i="1"/>
  <c r="S1449" i="1"/>
  <c r="S122" i="1"/>
  <c r="S2434" i="1"/>
  <c r="S4017" i="1"/>
  <c r="S2680" i="1"/>
  <c r="S1595" i="1"/>
  <c r="S591" i="1"/>
  <c r="S1589" i="1"/>
  <c r="S2425" i="1"/>
  <c r="S3864" i="1"/>
  <c r="S983" i="1"/>
  <c r="S427" i="1"/>
  <c r="S562" i="1"/>
  <c r="S1123" i="1"/>
  <c r="S580" i="1"/>
  <c r="S585" i="1"/>
  <c r="S2911" i="1"/>
  <c r="S1453" i="1"/>
  <c r="S163" i="1"/>
  <c r="S169" i="1"/>
  <c r="S2591" i="1"/>
  <c r="S3122" i="1"/>
  <c r="S2155" i="1"/>
  <c r="S488" i="1"/>
  <c r="S640" i="1"/>
  <c r="S3934" i="1"/>
  <c r="S216" i="1"/>
  <c r="S637" i="1"/>
  <c r="S1183" i="1"/>
  <c r="S154" i="1"/>
  <c r="S1442" i="1"/>
  <c r="S542" i="1"/>
  <c r="S1180" i="1"/>
  <c r="S1499" i="1"/>
  <c r="S3914" i="1"/>
  <c r="S4008" i="1"/>
  <c r="S1704" i="1"/>
  <c r="S157" i="1"/>
  <c r="S3995" i="1"/>
  <c r="S2375" i="1"/>
  <c r="S1178" i="1"/>
  <c r="S566" i="1"/>
  <c r="S3057" i="1"/>
  <c r="S2950" i="1"/>
  <c r="S3798" i="1"/>
  <c r="S668" i="1"/>
  <c r="S1136" i="1"/>
  <c r="S2916" i="1"/>
  <c r="S2943" i="1"/>
  <c r="S3641" i="1"/>
  <c r="S1867" i="1"/>
  <c r="S447" i="1"/>
  <c r="S2696" i="1"/>
  <c r="S2912" i="1"/>
  <c r="S3126" i="1"/>
  <c r="S2430" i="1"/>
  <c r="S2691" i="1"/>
  <c r="S437" i="1"/>
  <c r="S161" i="1"/>
  <c r="S173" i="1"/>
  <c r="S2429" i="1"/>
  <c r="S2433" i="1"/>
  <c r="S3202" i="1"/>
  <c r="S3807" i="1"/>
  <c r="S194" i="1"/>
  <c r="S498" i="1"/>
  <c r="S1318" i="1"/>
  <c r="S578" i="1"/>
  <c r="S2596" i="1"/>
  <c r="S2584" i="1"/>
  <c r="S1452" i="1"/>
  <c r="S698" i="1"/>
  <c r="S3953" i="1"/>
  <c r="S544" i="1"/>
  <c r="S3631" i="1"/>
  <c r="S641" i="1"/>
  <c r="S621" i="1"/>
  <c r="S124" i="1"/>
  <c r="S126" i="1"/>
  <c r="S131" i="1"/>
  <c r="S132" i="1"/>
  <c r="S133" i="1"/>
  <c r="S135" i="1"/>
  <c r="S136" i="1"/>
  <c r="S138" i="1"/>
  <c r="S139" i="1"/>
  <c r="S142" i="1"/>
  <c r="S145" i="1"/>
  <c r="S149" i="1"/>
  <c r="S160" i="1"/>
  <c r="S162" i="1"/>
  <c r="S165" i="1"/>
  <c r="S167" i="1"/>
  <c r="S174" i="1"/>
  <c r="S175" i="1"/>
  <c r="S176" i="1"/>
  <c r="S178" i="1"/>
  <c r="S180" i="1"/>
  <c r="S184" i="1"/>
  <c r="S188" i="1"/>
  <c r="S190" i="1"/>
  <c r="S195" i="1"/>
  <c r="S197" i="1"/>
  <c r="S201" i="1"/>
  <c r="S204" i="1"/>
  <c r="S208" i="1"/>
  <c r="S210" i="1"/>
  <c r="S211" i="1"/>
  <c r="S223" i="1"/>
  <c r="S225" i="1"/>
  <c r="S226" i="1"/>
  <c r="S227" i="1"/>
  <c r="S229" i="1"/>
  <c r="S230" i="1"/>
  <c r="S231" i="1"/>
  <c r="S233" i="1"/>
  <c r="S235" i="1"/>
  <c r="S237" i="1"/>
  <c r="S238" i="1"/>
  <c r="S240" i="1"/>
  <c r="S429" i="1"/>
  <c r="S431" i="1"/>
  <c r="S435" i="1"/>
  <c r="S438" i="1"/>
  <c r="S439" i="1"/>
  <c r="S441" i="1"/>
  <c r="S443" i="1"/>
  <c r="S453" i="1"/>
  <c r="S459" i="1"/>
  <c r="S463" i="1"/>
  <c r="S464" i="1"/>
  <c r="S470" i="1"/>
  <c r="S471" i="1"/>
  <c r="S477" i="1"/>
  <c r="S479" i="1"/>
  <c r="S480" i="1"/>
  <c r="S489" i="1"/>
  <c r="S490" i="1"/>
  <c r="S492" i="1"/>
  <c r="S493" i="1"/>
  <c r="S494" i="1"/>
  <c r="S495" i="1"/>
  <c r="S497" i="1"/>
  <c r="S503" i="1"/>
  <c r="S512" i="1"/>
  <c r="S518" i="1"/>
  <c r="S520" i="1"/>
  <c r="S549" i="1"/>
  <c r="S554" i="1"/>
  <c r="S557" i="1"/>
  <c r="S560" i="1"/>
  <c r="S564" i="1"/>
  <c r="S567" i="1"/>
  <c r="S569" i="1"/>
  <c r="S574" i="1"/>
  <c r="S583" i="1"/>
  <c r="S584" i="1"/>
  <c r="S587" i="1"/>
  <c r="S604" i="1"/>
  <c r="S606" i="1"/>
  <c r="S609" i="1"/>
  <c r="S612" i="1"/>
  <c r="S613" i="1"/>
  <c r="S614" i="1"/>
  <c r="S616" i="1"/>
  <c r="S617" i="1"/>
  <c r="S618" i="1"/>
  <c r="S620" i="1"/>
  <c r="S625" i="1"/>
  <c r="S626" i="1"/>
  <c r="S627" i="1"/>
  <c r="S630" i="1"/>
  <c r="S634" i="1"/>
  <c r="S639" i="1"/>
  <c r="S688" i="1"/>
  <c r="S708" i="1"/>
  <c r="S712" i="1"/>
  <c r="S762" i="1"/>
  <c r="S764" i="1"/>
  <c r="S766" i="1"/>
  <c r="S768" i="1"/>
  <c r="S770" i="1"/>
  <c r="S772" i="1"/>
  <c r="S877" i="1"/>
  <c r="S889" i="1"/>
  <c r="S899" i="1"/>
  <c r="S903" i="1"/>
  <c r="S908" i="1"/>
  <c r="S909" i="1"/>
  <c r="S910" i="1"/>
  <c r="S913" i="1"/>
  <c r="S916" i="1"/>
  <c r="S918" i="1"/>
  <c r="S922" i="1"/>
  <c r="S928" i="1"/>
  <c r="S929" i="1"/>
  <c r="S931" i="1"/>
  <c r="S938" i="1"/>
  <c r="S949" i="1"/>
  <c r="S990" i="1"/>
  <c r="S1043" i="1"/>
  <c r="S1048" i="1"/>
  <c r="S1051" i="1"/>
  <c r="S1052" i="1"/>
  <c r="S1053" i="1"/>
  <c r="S1054" i="1"/>
  <c r="S1056" i="1"/>
  <c r="S1057" i="1"/>
  <c r="S1058" i="1"/>
  <c r="S1059" i="1"/>
  <c r="S1060" i="1"/>
  <c r="S1061" i="1"/>
  <c r="S1063" i="1"/>
  <c r="S1065" i="1"/>
  <c r="S1073" i="1"/>
  <c r="S1086" i="1"/>
  <c r="S1089" i="1"/>
  <c r="S1109" i="1"/>
  <c r="S1122" i="1"/>
  <c r="S1124" i="1"/>
  <c r="S1127" i="1"/>
  <c r="S1133" i="1"/>
  <c r="S1142" i="1"/>
  <c r="S1143" i="1"/>
  <c r="S1144" i="1"/>
  <c r="S1146" i="1"/>
  <c r="S1149" i="1"/>
  <c r="S1153" i="1"/>
  <c r="S1158" i="1"/>
  <c r="S1161" i="1"/>
  <c r="S1163" i="1"/>
  <c r="S1165" i="1"/>
  <c r="S1166" i="1"/>
  <c r="S1174" i="1"/>
  <c r="S1179" i="1"/>
  <c r="S1229" i="1"/>
  <c r="S1232" i="1"/>
  <c r="S1233" i="1"/>
  <c r="S1236" i="1"/>
  <c r="S1238" i="1"/>
  <c r="S1239" i="1"/>
  <c r="S1241" i="1"/>
  <c r="S1334" i="1"/>
  <c r="S1335" i="1"/>
  <c r="S1342" i="1"/>
  <c r="S1411" i="1"/>
  <c r="S1418" i="1"/>
  <c r="S1427" i="1"/>
  <c r="S1428" i="1"/>
  <c r="S1431" i="1"/>
  <c r="S1434" i="1"/>
  <c r="S1444" i="1"/>
  <c r="S1445" i="1"/>
  <c r="S1446" i="1"/>
  <c r="S1447" i="1"/>
  <c r="S1448" i="1"/>
  <c r="S1450" i="1"/>
  <c r="S1451" i="1"/>
  <c r="S1454" i="1"/>
  <c r="S1455" i="1"/>
  <c r="S1459" i="1"/>
  <c r="S1460" i="1"/>
  <c r="S1461" i="1"/>
  <c r="S1462" i="1"/>
  <c r="S1486" i="1"/>
  <c r="S1489" i="1"/>
  <c r="S1491" i="1"/>
  <c r="S1495" i="1"/>
  <c r="S1497" i="1"/>
  <c r="S1498" i="1"/>
  <c r="S1546" i="1"/>
  <c r="S1549" i="1"/>
  <c r="S1553" i="1"/>
  <c r="S1555" i="1"/>
  <c r="S1556" i="1"/>
  <c r="S1557" i="1"/>
  <c r="S1564" i="1"/>
  <c r="S1571" i="1"/>
  <c r="S1582" i="1"/>
  <c r="S1586" i="1"/>
  <c r="S1588" i="1"/>
  <c r="S1590" i="1"/>
  <c r="S1591" i="1"/>
  <c r="S1594" i="1"/>
  <c r="S1599" i="1"/>
  <c r="S1601" i="1"/>
  <c r="S1684" i="1"/>
  <c r="S1698" i="1"/>
  <c r="S1700" i="1"/>
  <c r="S1707" i="1"/>
  <c r="S1708" i="1"/>
  <c r="S1710" i="1"/>
  <c r="S1714" i="1"/>
  <c r="S1723" i="1"/>
  <c r="S1731" i="1"/>
  <c r="S1732" i="1"/>
  <c r="S1733" i="1"/>
  <c r="S1734" i="1"/>
  <c r="S1735" i="1"/>
  <c r="S1742" i="1"/>
  <c r="S1768" i="1"/>
  <c r="S1815" i="1"/>
  <c r="S1817" i="1"/>
  <c r="S1820" i="1"/>
  <c r="S1863" i="1"/>
  <c r="S1871" i="1"/>
  <c r="S1878" i="1"/>
  <c r="S1879" i="1"/>
  <c r="S1880" i="1"/>
  <c r="S1984" i="1"/>
  <c r="S1995" i="1"/>
  <c r="S1996" i="1"/>
  <c r="S1998" i="1"/>
  <c r="S1999" i="1"/>
  <c r="S2143" i="1"/>
  <c r="S2151" i="1"/>
  <c r="S2343" i="1"/>
  <c r="S2344" i="1"/>
  <c r="S2347" i="1"/>
  <c r="S2351" i="1"/>
  <c r="S2352" i="1"/>
  <c r="S2354" i="1"/>
  <c r="S2355" i="1"/>
  <c r="S2358" i="1"/>
  <c r="S2359" i="1"/>
  <c r="S2360" i="1"/>
  <c r="S2363" i="1"/>
  <c r="S2365" i="1"/>
  <c r="S2366" i="1"/>
  <c r="S2367" i="1"/>
  <c r="S2371" i="1"/>
  <c r="S2373" i="1"/>
  <c r="S2377" i="1"/>
  <c r="S2379" i="1"/>
  <c r="S2380" i="1"/>
  <c r="S2381" i="1"/>
  <c r="S2388" i="1"/>
  <c r="S2392" i="1"/>
  <c r="S2394" i="1"/>
  <c r="S2397" i="1"/>
  <c r="S2399" i="1"/>
  <c r="S2400" i="1"/>
  <c r="S2401" i="1"/>
  <c r="S2402" i="1"/>
  <c r="S2406" i="1"/>
  <c r="S2412" i="1"/>
  <c r="S2414" i="1"/>
  <c r="S2419" i="1"/>
  <c r="S2421" i="1"/>
  <c r="S2428" i="1"/>
  <c r="S2435" i="1"/>
  <c r="S2439" i="1"/>
  <c r="S2441" i="1"/>
  <c r="S2505" i="1"/>
  <c r="S2506" i="1"/>
  <c r="S2507" i="1"/>
  <c r="S2509" i="1"/>
  <c r="S2510" i="1"/>
  <c r="S2513" i="1"/>
  <c r="S2514" i="1"/>
  <c r="S2515" i="1"/>
  <c r="S2518" i="1"/>
  <c r="S2520" i="1"/>
  <c r="S2522" i="1"/>
  <c r="S2563" i="1"/>
  <c r="S2565" i="1"/>
  <c r="S2566" i="1"/>
  <c r="S2568" i="1"/>
  <c r="S2574" i="1"/>
  <c r="S2575" i="1"/>
  <c r="S2576" i="1"/>
  <c r="S2577" i="1"/>
  <c r="S2578" i="1"/>
  <c r="S2579" i="1"/>
  <c r="S2580" i="1"/>
  <c r="S2586" i="1"/>
  <c r="S2592" i="1"/>
  <c r="S2595" i="1"/>
  <c r="S2644" i="1"/>
  <c r="S2688" i="1"/>
  <c r="S2689" i="1"/>
  <c r="S2701" i="1"/>
  <c r="S2745" i="1"/>
  <c r="S2752" i="1"/>
  <c r="S2753" i="1"/>
  <c r="S2756" i="1"/>
  <c r="S2762" i="1"/>
  <c r="S2767" i="1"/>
  <c r="S2773" i="1"/>
  <c r="S2774" i="1"/>
  <c r="S2782" i="1"/>
  <c r="S2844" i="1"/>
  <c r="S2845" i="1"/>
  <c r="S2848" i="1"/>
  <c r="S2849" i="1"/>
  <c r="S2853" i="1"/>
  <c r="S2855" i="1"/>
  <c r="S2860" i="1"/>
  <c r="S2867" i="1"/>
  <c r="S2874" i="1"/>
  <c r="S2878" i="1"/>
  <c r="S2883" i="1"/>
  <c r="S2890" i="1"/>
  <c r="S2896" i="1"/>
  <c r="S2901" i="1"/>
  <c r="S2945" i="1"/>
  <c r="S2947" i="1"/>
  <c r="S2952" i="1"/>
  <c r="S2956" i="1"/>
  <c r="S2960" i="1"/>
  <c r="S2961" i="1"/>
  <c r="S2962" i="1"/>
  <c r="S3056" i="1"/>
  <c r="S3058" i="1"/>
  <c r="S3059" i="1"/>
  <c r="S3063" i="1"/>
  <c r="S3084" i="1"/>
  <c r="S3116" i="1"/>
  <c r="S3127" i="1"/>
  <c r="S3129" i="1"/>
  <c r="S3140" i="1"/>
  <c r="S3145" i="1"/>
  <c r="S3147" i="1"/>
  <c r="S3192" i="1"/>
  <c r="S3196" i="1"/>
  <c r="S3206" i="1"/>
  <c r="S3208" i="1"/>
  <c r="S3630" i="1"/>
  <c r="S3638" i="1"/>
  <c r="S3643" i="1"/>
  <c r="S3645" i="1"/>
  <c r="S3735" i="1"/>
  <c r="S3743" i="1"/>
  <c r="S3745" i="1"/>
  <c r="S3746" i="1"/>
  <c r="S3792" i="1"/>
  <c r="S3793" i="1"/>
  <c r="S3804" i="1"/>
  <c r="S3806" i="1"/>
  <c r="S3865" i="1"/>
  <c r="S3874" i="1"/>
  <c r="S3875" i="1"/>
  <c r="S3876" i="1"/>
  <c r="S3877" i="1"/>
  <c r="S3881" i="1"/>
  <c r="S3884" i="1"/>
  <c r="S3885" i="1"/>
  <c r="S3886" i="1"/>
  <c r="S3887" i="1"/>
  <c r="S3888" i="1"/>
  <c r="S3894" i="1"/>
  <c r="S3905" i="1"/>
  <c r="S3918" i="1"/>
  <c r="S3923" i="1"/>
  <c r="S3932" i="1"/>
  <c r="S3933" i="1"/>
  <c r="S3938" i="1"/>
  <c r="S3944" i="1"/>
  <c r="S3946" i="1"/>
  <c r="S3950" i="1"/>
  <c r="S3955" i="1"/>
  <c r="S3956" i="1"/>
  <c r="S3958" i="1"/>
  <c r="S3965" i="1"/>
  <c r="S3977" i="1"/>
  <c r="S3991" i="1"/>
  <c r="S3999" i="1"/>
  <c r="S4014" i="1"/>
  <c r="S4016" i="1"/>
  <c r="S4025" i="1"/>
  <c r="S4028" i="1"/>
  <c r="S4031" i="1"/>
  <c r="S4033" i="1"/>
  <c r="S4045" i="1"/>
  <c r="S4053" i="1"/>
  <c r="S4056" i="1"/>
  <c r="S4063" i="1"/>
  <c r="S4073" i="1"/>
  <c r="S4078" i="1"/>
  <c r="S4080" i="1"/>
  <c r="S4082" i="1"/>
  <c r="S4089" i="1"/>
  <c r="S4099" i="1"/>
  <c r="S4100" i="1"/>
  <c r="S4102" i="1"/>
  <c r="S4103" i="1"/>
  <c r="S4111" i="1"/>
  <c r="S2736" i="1"/>
  <c r="C2" i="8"/>
  <c r="G9" i="5"/>
  <c r="G17" i="5"/>
  <c r="G10" i="5"/>
  <c r="G11" i="5"/>
  <c r="G12" i="5"/>
  <c r="G13" i="5"/>
  <c r="G14" i="5"/>
  <c r="G15" i="5"/>
  <c r="G16" i="5"/>
  <c r="G8" i="5"/>
  <c r="G7" i="5"/>
  <c r="G6" i="5"/>
  <c r="E10" i="8" l="1"/>
  <c r="H10" i="8" s="1"/>
  <c r="E4" i="8"/>
  <c r="H4" i="8" s="1"/>
  <c r="E3" i="8"/>
  <c r="F3" i="8" s="1"/>
  <c r="E12" i="8"/>
  <c r="F12" i="8" s="1"/>
  <c r="G11" i="8"/>
  <c r="G3" i="8"/>
  <c r="H11" i="8"/>
  <c r="E8" i="8"/>
  <c r="F8" i="8" s="1"/>
  <c r="F11" i="8"/>
  <c r="E9" i="8"/>
  <c r="G9" i="8" s="1"/>
  <c r="E7" i="8"/>
  <c r="G7" i="8" s="1"/>
  <c r="F10" i="8"/>
  <c r="E6" i="8"/>
  <c r="H6" i="8" s="1"/>
  <c r="E13" i="8"/>
  <c r="G13" i="8" s="1"/>
  <c r="E5" i="8"/>
  <c r="H5" i="8" s="1"/>
  <c r="E2" i="8"/>
  <c r="O2736" i="1"/>
  <c r="O2245" i="1"/>
  <c r="O1255" i="1"/>
  <c r="O1014" i="1"/>
  <c r="O2016" i="1"/>
  <c r="O3842" i="1"/>
  <c r="O2613" i="1"/>
  <c r="O80" i="1"/>
  <c r="O2247" i="1"/>
  <c r="O2261" i="1"/>
  <c r="O2187" i="1"/>
  <c r="O2271" i="1"/>
  <c r="O1945" i="1"/>
  <c r="O2077" i="1"/>
  <c r="O2723" i="1"/>
  <c r="O644" i="1"/>
  <c r="O1960" i="1"/>
  <c r="O2626" i="1"/>
  <c r="O2244" i="1"/>
  <c r="O2274" i="1"/>
  <c r="O1662" i="1"/>
  <c r="O2233" i="1"/>
  <c r="O1480" i="1"/>
  <c r="O2230" i="1"/>
  <c r="O2236" i="1"/>
  <c r="O1972" i="1"/>
  <c r="O1963" i="1"/>
  <c r="O2194" i="1"/>
  <c r="O1980" i="1"/>
  <c r="O2189" i="1"/>
  <c r="O2737" i="1"/>
  <c r="O2252" i="1"/>
  <c r="O2627" i="1"/>
  <c r="O2199" i="1"/>
  <c r="O2227" i="1"/>
  <c r="O2018" i="1"/>
  <c r="O1764" i="1"/>
  <c r="O2619" i="1"/>
  <c r="O2013" i="1"/>
  <c r="O2047" i="1"/>
  <c r="O2243" i="1"/>
  <c r="O1950" i="1"/>
  <c r="O1946" i="1"/>
  <c r="O1217" i="1"/>
  <c r="O2263" i="1"/>
  <c r="O2272" i="1"/>
  <c r="O2204" i="1"/>
  <c r="O1956" i="1"/>
  <c r="O1974" i="1"/>
  <c r="O1478" i="1"/>
  <c r="O2603" i="1"/>
  <c r="O2629" i="1"/>
  <c r="O2259" i="1"/>
  <c r="O2026" i="1"/>
  <c r="O1971" i="1"/>
  <c r="O1514" i="1"/>
  <c r="O2078" i="1"/>
  <c r="O2202" i="1"/>
  <c r="O2196" i="1"/>
  <c r="O2238" i="1"/>
  <c r="O2329" i="1"/>
  <c r="O2184" i="1"/>
  <c r="O2338" i="1"/>
  <c r="O2082" i="1"/>
  <c r="O2045" i="1"/>
  <c r="O2191" i="1"/>
  <c r="O1403" i="1"/>
  <c r="O2234" i="1"/>
  <c r="O2015" i="1"/>
  <c r="O2729" i="1"/>
  <c r="O2185" i="1"/>
  <c r="O2021" i="1"/>
  <c r="O1534" i="1"/>
  <c r="O2052" i="1"/>
  <c r="O2256" i="1"/>
  <c r="O2996" i="1"/>
  <c r="O1467" i="1"/>
  <c r="O2195" i="1"/>
  <c r="O2312" i="1"/>
  <c r="O2449" i="1"/>
  <c r="O1382" i="1"/>
  <c r="O2040" i="1"/>
  <c r="O1536" i="1"/>
  <c r="O2190" i="1"/>
  <c r="O2277" i="1"/>
  <c r="O2609" i="1"/>
  <c r="O2282" i="1"/>
  <c r="O1979" i="1"/>
  <c r="O1957" i="1"/>
  <c r="O79" i="1"/>
  <c r="O2036" i="1"/>
  <c r="O316" i="1"/>
  <c r="O2741" i="1"/>
  <c r="O2203" i="1"/>
  <c r="O2003" i="1"/>
  <c r="O2269" i="1"/>
  <c r="O1346" i="1"/>
  <c r="O2246" i="1"/>
  <c r="O1976" i="1"/>
  <c r="O1969" i="1"/>
  <c r="O2031" i="1"/>
  <c r="O1982" i="1"/>
  <c r="O2635" i="1"/>
  <c r="O2054" i="1"/>
  <c r="O2239" i="1"/>
  <c r="O1023" i="1"/>
  <c r="O2709" i="1"/>
  <c r="O2301" i="1"/>
  <c r="O1947" i="1"/>
  <c r="O1978" i="1"/>
  <c r="O1032" i="1"/>
  <c r="O3728" i="1"/>
  <c r="O3155" i="1"/>
  <c r="O2235" i="1"/>
  <c r="O3813" i="1"/>
  <c r="O2262" i="1"/>
  <c r="O2604" i="1"/>
  <c r="O1196" i="1"/>
  <c r="O2268" i="1"/>
  <c r="O2012" i="1"/>
  <c r="O3003" i="1"/>
  <c r="O2072" i="1"/>
  <c r="O738" i="1"/>
  <c r="O3355" i="1"/>
  <c r="O2005" i="1"/>
  <c r="O45" i="1"/>
  <c r="O1839" i="1"/>
  <c r="O248" i="1"/>
  <c r="O2011" i="1"/>
  <c r="O2034" i="1"/>
  <c r="O2611" i="1"/>
  <c r="O540" i="1"/>
  <c r="O3027" i="1"/>
  <c r="O2039" i="1"/>
  <c r="O646" i="1"/>
  <c r="O3710" i="1"/>
  <c r="O2267" i="1"/>
  <c r="O2726" i="1"/>
  <c r="O1259" i="1"/>
  <c r="O2341" i="1"/>
  <c r="O1958" i="1"/>
  <c r="O308" i="1"/>
  <c r="O2216" i="1"/>
  <c r="O1194" i="1"/>
  <c r="O3446" i="1"/>
  <c r="O2081" i="1"/>
  <c r="O3584" i="1"/>
  <c r="O2257" i="1"/>
  <c r="O3294" i="1"/>
  <c r="O1970" i="1"/>
  <c r="O2186" i="1"/>
  <c r="O320" i="1"/>
  <c r="O2273" i="1"/>
  <c r="O1530" i="1"/>
  <c r="O2023" i="1"/>
  <c r="O2073" i="1"/>
  <c r="O1224" i="1"/>
  <c r="O647" i="1"/>
  <c r="O1506" i="1"/>
  <c r="O2254" i="1"/>
  <c r="O1612" i="1"/>
  <c r="O2280" i="1"/>
  <c r="O2242" i="1"/>
  <c r="O1198" i="1"/>
  <c r="O656" i="1"/>
  <c r="O845" i="1"/>
  <c r="O2488" i="1"/>
  <c r="O1632" i="1"/>
  <c r="O2717" i="1"/>
  <c r="O1973" i="1"/>
  <c r="O1835" i="1"/>
  <c r="O1967" i="1"/>
  <c r="O1200" i="1"/>
  <c r="O1754" i="1"/>
  <c r="O1966" i="1"/>
  <c r="O1975" i="1"/>
  <c r="O384" i="1"/>
  <c r="O2330" i="1"/>
  <c r="O1212" i="1"/>
  <c r="O2107" i="1"/>
  <c r="O1199" i="1"/>
  <c r="O2724" i="1"/>
  <c r="O1378" i="1"/>
  <c r="O3654" i="1"/>
  <c r="O1538" i="1"/>
  <c r="O2177" i="1"/>
  <c r="O2042" i="1"/>
  <c r="O2008" i="1"/>
  <c r="O110" i="1"/>
  <c r="O3026" i="1"/>
  <c r="O2739" i="1"/>
  <c r="O2226" i="1"/>
  <c r="O1289" i="1"/>
  <c r="O2817" i="1"/>
  <c r="O1925" i="1"/>
  <c r="O264" i="1"/>
  <c r="O3720" i="1"/>
  <c r="O759" i="1"/>
  <c r="O1025" i="1"/>
  <c r="O2014" i="1"/>
  <c r="O2006" i="1"/>
  <c r="O833" i="1"/>
  <c r="O2710" i="1"/>
  <c r="O306" i="1"/>
  <c r="O287" i="1"/>
  <c r="O3820" i="1"/>
  <c r="O2032" i="1"/>
  <c r="O1955" i="1"/>
  <c r="O2117" i="1"/>
  <c r="O3832" i="1"/>
  <c r="O2610" i="1"/>
  <c r="O3393" i="1"/>
  <c r="O2258" i="1"/>
  <c r="O3368" i="1"/>
  <c r="O2275" i="1"/>
  <c r="O111" i="1"/>
  <c r="O1388" i="1"/>
  <c r="O2068" i="1"/>
  <c r="O858" i="1"/>
  <c r="O3364" i="1"/>
  <c r="O2004" i="1"/>
  <c r="O1509" i="1"/>
  <c r="O3473" i="1"/>
  <c r="O389" i="1"/>
  <c r="O658" i="1"/>
  <c r="O3039" i="1"/>
  <c r="O1260" i="1"/>
  <c r="O1953" i="1"/>
  <c r="O1385" i="1"/>
  <c r="O2335" i="1"/>
  <c r="O1285" i="1"/>
  <c r="O2037" i="1"/>
  <c r="O3410" i="1"/>
  <c r="O3316" i="1"/>
  <c r="O3721" i="1"/>
  <c r="O1977" i="1"/>
  <c r="O1526" i="1"/>
  <c r="O1968" i="1"/>
  <c r="O385" i="1"/>
  <c r="O1022" i="1"/>
  <c r="O1520" i="1"/>
  <c r="O1841" i="1"/>
  <c r="O1351" i="1"/>
  <c r="O790" i="1"/>
  <c r="O1380" i="1"/>
  <c r="O2501" i="1"/>
  <c r="O2445" i="1"/>
  <c r="O1257" i="1"/>
  <c r="O2059" i="1"/>
  <c r="O3464" i="1"/>
  <c r="O3601" i="1"/>
  <c r="O2730" i="1"/>
  <c r="O1676" i="1"/>
  <c r="O1752" i="1"/>
  <c r="O2027" i="1"/>
  <c r="O1952" i="1"/>
  <c r="O1838" i="1"/>
  <c r="O1252" i="1"/>
  <c r="O2215" i="1"/>
  <c r="O1204" i="1"/>
  <c r="O2067" i="1"/>
  <c r="O1256" i="1"/>
  <c r="O1954" i="1"/>
  <c r="O83" i="1"/>
  <c r="O2062" i="1"/>
  <c r="O2213" i="1"/>
  <c r="O1928" i="1"/>
  <c r="O2547" i="1"/>
  <c r="O846" i="1"/>
  <c r="O1964" i="1"/>
  <c r="O2022" i="1"/>
  <c r="O3458" i="1"/>
  <c r="O2066" i="1"/>
  <c r="O260" i="1"/>
  <c r="O3048" i="1"/>
  <c r="O3462" i="1"/>
  <c r="O1376" i="1"/>
  <c r="O1477" i="1"/>
  <c r="O3157" i="1"/>
  <c r="O2621" i="1"/>
  <c r="O2638" i="1"/>
  <c r="O1939" i="1"/>
  <c r="O2837" i="1"/>
  <c r="O3709" i="1"/>
  <c r="O3445" i="1"/>
  <c r="O2284" i="1"/>
  <c r="O2283" i="1"/>
  <c r="O2192" i="1"/>
  <c r="O254" i="1"/>
  <c r="O3397" i="1"/>
  <c r="O3607" i="1"/>
  <c r="O39" i="1"/>
  <c r="O1358" i="1"/>
  <c r="O2457" i="1"/>
  <c r="O2043" i="1"/>
  <c r="O391" i="1"/>
  <c r="O2458" i="1"/>
  <c r="O2172" i="1"/>
  <c r="O787" i="1"/>
  <c r="O3539" i="1"/>
  <c r="O2467" i="1"/>
  <c r="O2266" i="1"/>
  <c r="O3009" i="1"/>
  <c r="O3510" i="1"/>
  <c r="O1539" i="1"/>
  <c r="O825" i="1"/>
  <c r="O747" i="1"/>
  <c r="O301" i="1"/>
  <c r="O2035" i="1"/>
  <c r="O274" i="1"/>
  <c r="O2991" i="1"/>
  <c r="O289" i="1"/>
  <c r="O1533" i="1"/>
  <c r="O2315" i="1"/>
  <c r="O3308" i="1"/>
  <c r="O1681" i="1"/>
  <c r="O3257" i="1"/>
  <c r="O3593" i="1"/>
  <c r="O2975" i="1"/>
  <c r="O3656" i="1"/>
  <c r="O1655" i="1"/>
  <c r="O1527" i="1"/>
  <c r="O359" i="1"/>
  <c r="O66" i="1"/>
  <c r="O1362" i="1"/>
  <c r="O2293" i="1"/>
  <c r="O2447" i="1"/>
  <c r="O1883" i="1"/>
  <c r="O1935" i="1"/>
  <c r="O1220" i="1"/>
  <c r="O2998" i="1"/>
  <c r="O2614" i="1"/>
  <c r="O3180" i="1"/>
  <c r="O2978" i="1"/>
  <c r="O3345" i="1"/>
  <c r="O2479" i="1"/>
  <c r="O1377" i="1"/>
  <c r="O2231" i="1"/>
  <c r="O1942" i="1"/>
  <c r="O2670" i="1"/>
  <c r="O3605" i="1"/>
  <c r="O2304" i="1"/>
  <c r="O3451" i="1"/>
  <c r="O3295" i="1"/>
  <c r="O2732" i="1"/>
  <c r="O348" i="1"/>
  <c r="O2836" i="1"/>
  <c r="O1642" i="1"/>
  <c r="O2617" i="1"/>
  <c r="O3523" i="1"/>
  <c r="O2251" i="1"/>
  <c r="O2060" i="1"/>
  <c r="O3030" i="1"/>
  <c r="O2448" i="1"/>
  <c r="O1959" i="1"/>
  <c r="O1402" i="1"/>
  <c r="O2057" i="1"/>
  <c r="O1831" i="1"/>
  <c r="O37" i="1"/>
  <c r="O1266" i="1"/>
  <c r="O3050" i="1"/>
  <c r="O1503" i="1"/>
  <c r="O2639" i="1"/>
  <c r="O1890" i="1"/>
  <c r="O1762" i="1"/>
  <c r="O14" i="1"/>
  <c r="O2641" i="1"/>
  <c r="O3267" i="1"/>
  <c r="O1466" i="1"/>
  <c r="O3167" i="1"/>
  <c r="O2224" i="1"/>
  <c r="O2971" i="1"/>
  <c r="O3612" i="1"/>
  <c r="O1277" i="1"/>
  <c r="O1519" i="1"/>
  <c r="O2025" i="1"/>
  <c r="O2181" i="1"/>
  <c r="O3233" i="1"/>
  <c r="O1668" i="1"/>
  <c r="O1190" i="1"/>
  <c r="O3168" i="1"/>
  <c r="O734" i="1"/>
  <c r="O3837" i="1"/>
  <c r="O815" i="1"/>
  <c r="O15" i="1"/>
  <c r="O3485" i="1"/>
  <c r="O3311" i="1"/>
  <c r="O2668" i="1"/>
  <c r="O1221" i="1"/>
  <c r="O741" i="1"/>
  <c r="O3493" i="1"/>
  <c r="O3012" i="1"/>
  <c r="O2632" i="1"/>
  <c r="O2229" i="1"/>
  <c r="O281" i="1"/>
  <c r="O1517" i="1"/>
  <c r="O2316" i="1"/>
  <c r="O3015" i="1"/>
  <c r="O1961" i="1"/>
  <c r="O2525" i="1"/>
  <c r="O2545" i="1"/>
  <c r="O2217" i="1"/>
  <c r="O3536" i="1"/>
  <c r="O282" i="1"/>
  <c r="O276" i="1"/>
  <c r="O1633" i="1"/>
  <c r="O3718" i="1"/>
  <c r="O820" i="1"/>
  <c r="O2555" i="1"/>
  <c r="O729" i="1"/>
  <c r="O1627" i="1"/>
  <c r="O1210" i="1"/>
  <c r="O28" i="1"/>
  <c r="O3488" i="1"/>
  <c r="O852" i="1"/>
  <c r="O1763" i="1"/>
  <c r="O3698" i="1"/>
  <c r="O1276" i="1"/>
  <c r="O1280" i="1"/>
  <c r="O64" i="1"/>
  <c r="O2455" i="1"/>
  <c r="O113" i="1"/>
  <c r="O3274" i="1"/>
  <c r="O2264" i="1"/>
  <c r="O1857" i="1"/>
  <c r="O2712" i="1"/>
  <c r="O2281" i="1"/>
  <c r="O3714" i="1"/>
  <c r="O2058" i="1"/>
  <c r="O3351" i="1"/>
  <c r="O78" i="1"/>
  <c r="O3538" i="1"/>
  <c r="O3611" i="1"/>
  <c r="O2237" i="1"/>
  <c r="O3454" i="1"/>
  <c r="O2183" i="1"/>
  <c r="O3829" i="1"/>
  <c r="O272" i="1"/>
  <c r="O2075" i="1"/>
  <c r="O802" i="1"/>
  <c r="O2207" i="1"/>
  <c r="O3452" i="1"/>
  <c r="O814" i="1"/>
  <c r="O1250" i="1"/>
  <c r="O2211" i="1"/>
  <c r="O3787" i="1"/>
  <c r="O280" i="1"/>
  <c r="O1515" i="1"/>
  <c r="O2796" i="1"/>
  <c r="O3472" i="1"/>
  <c r="O1948" i="1"/>
  <c r="O2298" i="1"/>
  <c r="O3049" i="1"/>
  <c r="O3564" i="1"/>
  <c r="O2050" i="1"/>
  <c r="O63" i="1"/>
  <c r="O785" i="1"/>
  <c r="O1748" i="1"/>
  <c r="O2065" i="1"/>
  <c r="O745" i="1"/>
  <c r="O2740" i="1"/>
  <c r="O2119" i="1"/>
  <c r="O1465" i="1"/>
  <c r="O278" i="1"/>
  <c r="O1348" i="1"/>
  <c r="O271" i="1"/>
  <c r="O2201" i="1"/>
  <c r="O657" i="1"/>
  <c r="O2168" i="1"/>
  <c r="O2985" i="1"/>
  <c r="O3035" i="1"/>
  <c r="O2260" i="1"/>
  <c r="O3330" i="1"/>
  <c r="O2105" i="1"/>
  <c r="O2296" i="1"/>
  <c r="O3773" i="1"/>
  <c r="O2623" i="1"/>
  <c r="O1619" i="1"/>
  <c r="O1218" i="1"/>
  <c r="O1293" i="1"/>
  <c r="O268" i="1"/>
  <c r="O840" i="1"/>
  <c r="O1391" i="1"/>
  <c r="O1040" i="1"/>
  <c r="O21" i="1"/>
  <c r="O1535" i="1"/>
  <c r="O1609" i="1"/>
  <c r="O1892" i="1"/>
  <c r="O2727" i="1"/>
  <c r="O1900" i="1"/>
  <c r="O3614" i="1"/>
  <c r="O792" i="1"/>
  <c r="O2333" i="1"/>
  <c r="O642" i="1"/>
  <c r="O3298" i="1"/>
  <c r="O860" i="1"/>
  <c r="O3560" i="1"/>
  <c r="O722" i="1"/>
  <c r="O2622" i="1"/>
  <c r="O2061" i="1"/>
  <c r="O3028" i="1"/>
  <c r="O3822" i="1"/>
  <c r="O3779" i="1"/>
  <c r="O1657" i="1"/>
  <c r="O1834" i="1"/>
  <c r="O788" i="1"/>
  <c r="O3482" i="1"/>
  <c r="O3" i="1"/>
  <c r="O3396" i="1"/>
  <c r="O38" i="1"/>
  <c r="O44" i="1"/>
  <c r="O404" i="1"/>
  <c r="O2818" i="1"/>
  <c r="O1652" i="1"/>
  <c r="O382" i="1"/>
  <c r="O655" i="1"/>
  <c r="O2612" i="1"/>
  <c r="O1298" i="1"/>
  <c r="O3712" i="1"/>
  <c r="O2279" i="1"/>
  <c r="O115" i="1"/>
  <c r="O117" i="1"/>
  <c r="O3459" i="1"/>
  <c r="O3816" i="1"/>
  <c r="O2725" i="1"/>
  <c r="O3425" i="1"/>
  <c r="O3677" i="1"/>
  <c r="O651" i="1"/>
  <c r="O1671" i="1"/>
  <c r="O3684" i="1"/>
  <c r="O258" i="1"/>
  <c r="O3686" i="1"/>
  <c r="O3463" i="1"/>
  <c r="O1524" i="1"/>
  <c r="O1474" i="1"/>
  <c r="O2167" i="1"/>
  <c r="O2180" i="1"/>
  <c r="O3336" i="1"/>
  <c r="O3373" i="1"/>
  <c r="O1944" i="1"/>
  <c r="O3484" i="1"/>
  <c r="O3671" i="1"/>
  <c r="O3342" i="1"/>
  <c r="O3422" i="1"/>
  <c r="O1848" i="1"/>
  <c r="O1254" i="1"/>
  <c r="O3407" i="1"/>
  <c r="O305" i="1"/>
  <c r="O1677" i="1"/>
  <c r="O2240" i="1"/>
  <c r="O1481" i="1"/>
  <c r="O819" i="1"/>
  <c r="O2634" i="1"/>
  <c r="O2" i="1"/>
  <c r="O411" i="1"/>
  <c r="O1923" i="1"/>
  <c r="O2102" i="1"/>
  <c r="O1389" i="1"/>
  <c r="O1894" i="1"/>
  <c r="O329" i="1"/>
  <c r="O3706" i="1"/>
  <c r="O2041" i="1"/>
  <c r="O3302" i="1"/>
  <c r="O1354" i="1"/>
  <c r="O2104" i="1"/>
  <c r="O2822" i="1"/>
  <c r="O3613" i="1"/>
  <c r="O1541" i="1"/>
  <c r="O2474" i="1"/>
  <c r="O1886" i="1"/>
  <c r="O1192" i="1"/>
  <c r="O1197" i="1"/>
  <c r="O1302" i="1"/>
  <c r="O1823" i="1"/>
  <c r="O1532" i="1"/>
  <c r="O1390" i="1"/>
  <c r="O3441" i="1"/>
  <c r="O2120" i="1"/>
  <c r="O2253" i="1"/>
  <c r="O826" i="1"/>
  <c r="O249" i="1"/>
  <c r="O822" i="1"/>
  <c r="O2491" i="1"/>
  <c r="O2303" i="1"/>
  <c r="O1355" i="1"/>
  <c r="O2454" i="1"/>
  <c r="O2028" i="1"/>
  <c r="O3161" i="1"/>
  <c r="O1862" i="1"/>
  <c r="O3303" i="1"/>
  <c r="O2481" i="1"/>
  <c r="O27" i="1"/>
  <c r="O1621" i="1"/>
  <c r="O1901" i="1"/>
  <c r="O2939" i="1"/>
  <c r="O2803" i="1"/>
  <c r="O783" i="1"/>
  <c r="O297" i="1"/>
  <c r="O3291" i="1"/>
  <c r="O2802" i="1"/>
  <c r="O2200" i="1"/>
  <c r="O2206" i="1"/>
  <c r="O3047" i="1"/>
  <c r="O3753" i="1"/>
  <c r="O1537" i="1"/>
  <c r="O2101" i="1"/>
  <c r="O1660" i="1"/>
  <c r="O2165" i="1"/>
  <c r="O732" i="1"/>
  <c r="O724" i="1"/>
  <c r="O3531" i="1"/>
  <c r="O261" i="1"/>
  <c r="O648" i="1"/>
  <c r="O1861" i="1"/>
  <c r="O1216" i="1"/>
  <c r="O2038" i="1"/>
  <c r="O269" i="1"/>
  <c r="O3029" i="1"/>
  <c r="O97" i="1"/>
  <c r="O2714" i="1"/>
  <c r="O3268" i="1"/>
  <c r="O2080" i="1"/>
  <c r="O3234" i="1"/>
  <c r="O2624" i="1"/>
  <c r="O3150" i="1"/>
  <c r="O836" i="1"/>
  <c r="O41" i="1"/>
  <c r="O2929" i="1"/>
  <c r="O112" i="1"/>
  <c r="O376" i="1"/>
  <c r="O731" i="1"/>
  <c r="O3567" i="1"/>
  <c r="O36" i="1"/>
  <c r="O853" i="1"/>
  <c r="O531" i="1"/>
  <c r="O2053" i="1"/>
  <c r="O307" i="1"/>
  <c r="O3608" i="1"/>
  <c r="O1305" i="1"/>
  <c r="O1356" i="1"/>
  <c r="O1036" i="1"/>
  <c r="O2819" i="1"/>
  <c r="O3273" i="1"/>
  <c r="O3347" i="1"/>
  <c r="O3415" i="1"/>
  <c r="O3431" i="1"/>
  <c r="O3579" i="1"/>
  <c r="O3602" i="1"/>
  <c r="O1750" i="1"/>
  <c r="O3757" i="1"/>
  <c r="O2106" i="1"/>
  <c r="O2980" i="1"/>
  <c r="O3695" i="1"/>
  <c r="O1214" i="1"/>
  <c r="O2923" i="1"/>
  <c r="O57" i="1"/>
  <c r="O2983" i="1"/>
  <c r="O3785" i="1"/>
  <c r="O3678" i="1"/>
  <c r="O2495" i="1"/>
  <c r="O3540" i="1"/>
  <c r="O2071" i="1"/>
  <c r="O3455" i="1"/>
  <c r="O412" i="1"/>
  <c r="O1041" i="1"/>
  <c r="O1675" i="1"/>
  <c r="O3258" i="1"/>
  <c r="O2241" i="1"/>
  <c r="O53" i="1"/>
  <c r="O755" i="1"/>
  <c r="O2473" i="1"/>
  <c r="O2938" i="1"/>
  <c r="O3044" i="1"/>
  <c r="O3270" i="1"/>
  <c r="O3533" i="1"/>
  <c r="O3693" i="1"/>
  <c r="O2805" i="1"/>
  <c r="O3481" i="1"/>
  <c r="O3254" i="1"/>
  <c r="O3138" i="1"/>
  <c r="O104" i="1"/>
  <c r="O3489" i="1"/>
  <c r="O2631" i="1"/>
  <c r="O2815" i="1"/>
  <c r="O2497" i="1"/>
  <c r="O2480" i="1"/>
  <c r="O3492" i="1"/>
  <c r="O3591" i="1"/>
  <c r="O353" i="1"/>
  <c r="O3244" i="1"/>
  <c r="O816" i="1"/>
  <c r="O3594" i="1"/>
  <c r="O72" i="1"/>
  <c r="O3034" i="1"/>
  <c r="O70" i="1"/>
  <c r="O3164" i="1"/>
  <c r="O3468" i="1"/>
  <c r="O81" i="1"/>
  <c r="O1932" i="1"/>
  <c r="O3727" i="1"/>
  <c r="O2175" i="1"/>
  <c r="O1965" i="1"/>
  <c r="O2069" i="1"/>
  <c r="O1669" i="1"/>
  <c r="O414" i="1"/>
  <c r="O650" i="1"/>
  <c r="O3038" i="1"/>
  <c r="O3589" i="1"/>
  <c r="O1368" i="1"/>
  <c r="O3357" i="1"/>
  <c r="O3214" i="1"/>
  <c r="O3461" i="1"/>
  <c r="O3535" i="1"/>
  <c r="O2030" i="1"/>
  <c r="O390" i="1"/>
  <c r="O1401" i="1"/>
  <c r="O2534" i="1"/>
  <c r="O1943" i="1"/>
  <c r="O2178" i="1"/>
  <c r="O733" i="1"/>
  <c r="O2809" i="1"/>
  <c r="O3694" i="1"/>
  <c r="O11" i="1"/>
  <c r="O1363" i="1"/>
  <c r="O2232" i="1"/>
  <c r="O2444" i="1"/>
  <c r="O3596" i="1"/>
  <c r="O3325" i="1"/>
  <c r="O3212" i="1"/>
  <c r="O659" i="1"/>
  <c r="O1202" i="1"/>
  <c r="O3320" i="1"/>
  <c r="O253" i="1"/>
  <c r="O736" i="1"/>
  <c r="O87" i="1"/>
  <c r="O1264" i="1"/>
  <c r="O374" i="1"/>
  <c r="O1359" i="1"/>
  <c r="O1637" i="1"/>
  <c r="O1650" i="1"/>
  <c r="O1844" i="1"/>
  <c r="O2297" i="1"/>
  <c r="O335" i="1"/>
  <c r="O400" i="1"/>
  <c r="O2024" i="1"/>
  <c r="O1472" i="1"/>
  <c r="O1613" i="1"/>
  <c r="O2671" i="1"/>
  <c r="O2019" i="1"/>
  <c r="O1291" i="1"/>
  <c r="O342" i="1"/>
  <c r="O1347" i="1"/>
  <c r="O2494" i="1"/>
  <c r="O2928" i="1"/>
  <c r="O3229" i="1"/>
  <c r="O1525" i="1"/>
  <c r="O3224" i="1"/>
  <c r="O3618" i="1"/>
  <c r="O1645" i="1"/>
  <c r="O3498" i="1"/>
  <c r="O3460" i="1"/>
  <c r="O3170" i="1"/>
  <c r="O364" i="1"/>
  <c r="O1386" i="1"/>
  <c r="O1845" i="1"/>
  <c r="O1301" i="1"/>
  <c r="O1374" i="1"/>
  <c r="O2825" i="1"/>
  <c r="O1898" i="1"/>
  <c r="O73" i="1"/>
  <c r="O2007" i="1"/>
  <c r="O3013" i="1"/>
  <c r="O1511" i="1"/>
  <c r="O1936" i="1"/>
  <c r="O1284" i="1"/>
  <c r="O3411" i="1"/>
  <c r="O2087" i="1"/>
  <c r="O2044" i="1"/>
  <c r="O1751" i="1"/>
  <c r="O3705" i="1"/>
  <c r="O31" i="1"/>
  <c r="O347" i="1"/>
  <c r="O805" i="1"/>
  <c r="O534" i="1"/>
  <c r="O2667" i="1"/>
  <c r="O325" i="1"/>
  <c r="O3542" i="1"/>
  <c r="O6" i="1"/>
  <c r="O2738" i="1"/>
  <c r="O2220" i="1"/>
  <c r="O2556" i="1"/>
  <c r="O1357" i="1"/>
  <c r="O1666" i="1"/>
  <c r="O739" i="1"/>
  <c r="O3310" i="1"/>
  <c r="O1249" i="1"/>
  <c r="O1396" i="1"/>
  <c r="O723" i="1"/>
  <c r="O1606" i="1"/>
  <c r="O3573" i="1"/>
  <c r="O372" i="1"/>
  <c r="O848" i="1"/>
  <c r="O1296" i="1"/>
  <c r="O3406" i="1"/>
  <c r="O839" i="1"/>
  <c r="O2964" i="1"/>
  <c r="O3470" i="1"/>
  <c r="O3812" i="1"/>
  <c r="O2987" i="1"/>
  <c r="O3283" i="1"/>
  <c r="O2170" i="1"/>
  <c r="O2492" i="1"/>
  <c r="O2287" i="1"/>
  <c r="O3708" i="1"/>
  <c r="O3021" i="1"/>
  <c r="O1623" i="1"/>
  <c r="O3292" i="1"/>
  <c r="O3490" i="1"/>
  <c r="O3702" i="1"/>
  <c r="O2048" i="1"/>
  <c r="O2320" i="1"/>
  <c r="O1849" i="1"/>
  <c r="O1933" i="1"/>
  <c r="O525" i="1"/>
  <c r="O283" i="1"/>
  <c r="O2096" i="1"/>
  <c r="O1475" i="1"/>
  <c r="O13" i="1"/>
  <c r="O539" i="1"/>
  <c r="O3007" i="1"/>
  <c r="O735" i="1"/>
  <c r="O2093" i="1"/>
  <c r="O842" i="1"/>
  <c r="O2091" i="1"/>
  <c r="O847" i="1"/>
  <c r="O2033" i="1"/>
  <c r="O1528" i="1"/>
  <c r="O2197" i="1"/>
  <c r="O1247" i="1"/>
  <c r="O2829" i="1"/>
  <c r="O2840" i="1"/>
  <c r="O2029" i="1"/>
  <c r="O418" i="1"/>
  <c r="O2051" i="1"/>
  <c r="O2719" i="1"/>
  <c r="O293" i="1"/>
  <c r="O47" i="1"/>
  <c r="O93" i="1"/>
  <c r="O106" i="1"/>
  <c r="O377" i="1"/>
  <c r="O1757" i="1"/>
  <c r="O2169" i="1"/>
  <c r="O2784" i="1"/>
  <c r="O3625" i="1"/>
  <c r="O3692" i="1"/>
  <c r="O3756" i="1"/>
  <c r="O3782" i="1"/>
  <c r="O2718" i="1"/>
  <c r="O2289" i="1"/>
  <c r="O1656" i="1"/>
  <c r="O851" i="1"/>
  <c r="O2549" i="1"/>
  <c r="O3011" i="1"/>
  <c r="O3182" i="1"/>
  <c r="O3213" i="1"/>
  <c r="O2193" i="1"/>
  <c r="O2789" i="1"/>
  <c r="O3541" i="1"/>
  <c r="O2276" i="1"/>
  <c r="O3418" i="1"/>
  <c r="O1667" i="1"/>
  <c r="O3349" i="1"/>
  <c r="O3211" i="1"/>
  <c r="O2486" i="1"/>
  <c r="O3818" i="1"/>
  <c r="O824" i="1"/>
  <c r="O3828" i="1"/>
  <c r="O643" i="1"/>
  <c r="O1267" i="1"/>
  <c r="O3587" i="1"/>
  <c r="O1265" i="1"/>
  <c r="O2786" i="1"/>
  <c r="O3534" i="1"/>
  <c r="O311" i="1"/>
  <c r="O3619" i="1"/>
  <c r="O3001" i="1"/>
  <c r="O3235" i="1"/>
  <c r="O3483" i="1"/>
  <c r="O303" i="1"/>
  <c r="O298" i="1"/>
  <c r="O3369" i="1"/>
  <c r="O1366" i="1"/>
  <c r="O1026" i="1"/>
  <c r="O68" i="1"/>
  <c r="O25" i="1"/>
  <c r="O753" i="1"/>
  <c r="O2469" i="1"/>
  <c r="O3597" i="1"/>
  <c r="O1746" i="1"/>
  <c r="O2559" i="1"/>
  <c r="O1680" i="1"/>
  <c r="O3515" i="1"/>
  <c r="O1611" i="1"/>
  <c r="O3296" i="1"/>
  <c r="O3691" i="1"/>
  <c r="O538" i="1"/>
  <c r="O2734" i="1"/>
  <c r="O856" i="1"/>
  <c r="O266" i="1"/>
  <c r="O2722" i="1"/>
  <c r="O265" i="1"/>
  <c r="O1836" i="1"/>
  <c r="O1626" i="1"/>
  <c r="O1258" i="1"/>
  <c r="O1962" i="1"/>
  <c r="O1542" i="1"/>
  <c r="O2788" i="1"/>
  <c r="O3372" i="1"/>
  <c r="O758" i="1"/>
  <c r="O3149" i="1"/>
  <c r="O1682" i="1"/>
  <c r="O3179" i="1"/>
  <c r="O1030" i="1"/>
  <c r="O837" i="1"/>
  <c r="O24" i="1"/>
  <c r="O3014" i="1"/>
  <c r="O2010" i="1"/>
  <c r="O1482" i="1"/>
  <c r="O1248" i="1"/>
  <c r="O1629" i="1"/>
  <c r="O1854" i="1"/>
  <c r="O256" i="1"/>
  <c r="O2826" i="1"/>
  <c r="O3529" i="1"/>
  <c r="O3389" i="1"/>
  <c r="O3278" i="1"/>
  <c r="O338" i="1"/>
  <c r="O3331" i="1"/>
  <c r="O3769" i="1"/>
  <c r="O1270" i="1"/>
  <c r="O3835" i="1"/>
  <c r="O2801" i="1"/>
  <c r="O841" i="1"/>
  <c r="O354" i="1"/>
  <c r="O1938" i="1"/>
  <c r="O2716" i="1"/>
  <c r="O1887" i="1"/>
  <c r="O3189" i="1"/>
  <c r="O3657" i="1"/>
  <c r="O357" i="1"/>
  <c r="O69" i="1"/>
  <c r="O2465" i="1"/>
  <c r="O54" i="1"/>
  <c r="O3301" i="1"/>
  <c r="O3169" i="1"/>
  <c r="O1379" i="1"/>
  <c r="O381" i="1"/>
  <c r="O3315" i="1"/>
  <c r="O3023" i="1"/>
  <c r="O3219" i="1"/>
  <c r="O1759" i="1"/>
  <c r="O2538" i="1"/>
  <c r="O1940" i="1"/>
  <c r="O3305" i="1"/>
  <c r="O1825" i="1"/>
  <c r="O1361" i="1"/>
  <c r="O2163" i="1"/>
  <c r="O2009" i="1"/>
  <c r="O530" i="1"/>
  <c r="O1924" i="1"/>
  <c r="O2265" i="1"/>
  <c r="O2090" i="1"/>
  <c r="O2079" i="1"/>
  <c r="O2798" i="1"/>
  <c r="O3586" i="1"/>
  <c r="O2453" i="1"/>
  <c r="O77" i="1"/>
  <c r="O1678" i="1"/>
  <c r="O3479" i="1"/>
  <c r="O3243" i="1"/>
  <c r="O3667" i="1"/>
  <c r="O818" i="1"/>
  <c r="O1469" i="1"/>
  <c r="O91" i="1"/>
  <c r="O2092" i="1"/>
  <c r="O1208" i="1"/>
  <c r="O2806" i="1"/>
  <c r="O3174" i="1"/>
  <c r="O3786" i="1"/>
  <c r="O2064" i="1"/>
  <c r="O1981" i="1"/>
  <c r="O1024" i="1"/>
  <c r="O800" i="1"/>
  <c r="O3178" i="1"/>
  <c r="O352" i="1"/>
  <c r="O1272" i="1"/>
  <c r="O2834" i="1"/>
  <c r="O1760" i="1"/>
  <c r="O98" i="1"/>
  <c r="O524" i="1"/>
  <c r="O2633" i="1"/>
  <c r="O2083" i="1"/>
  <c r="O2618" i="1"/>
  <c r="O1896" i="1"/>
  <c r="O2785" i="1"/>
  <c r="O3391" i="1"/>
  <c r="O3549" i="1"/>
  <c r="O737" i="1"/>
  <c r="O379" i="1"/>
  <c r="O1926" i="1"/>
  <c r="O2214" i="1"/>
  <c r="O3572" i="1"/>
  <c r="O3281" i="1"/>
  <c r="O285" i="1"/>
  <c r="O1369" i="1"/>
  <c r="O3486" i="1"/>
  <c r="O373" i="1"/>
  <c r="O789" i="1"/>
  <c r="O3181" i="1"/>
  <c r="O1617" i="1"/>
  <c r="O1747" i="1"/>
  <c r="O528" i="1"/>
  <c r="O2625" i="1"/>
  <c r="O3160" i="1"/>
  <c r="O3293" i="1"/>
  <c r="O3713" i="1"/>
  <c r="O2969" i="1"/>
  <c r="O3582" i="1"/>
  <c r="O1399" i="1"/>
  <c r="O2198" i="1"/>
  <c r="O318" i="1"/>
  <c r="O246" i="1"/>
  <c r="O2485" i="1"/>
  <c r="O1262" i="1"/>
  <c r="O2471" i="1"/>
  <c r="O118" i="1"/>
  <c r="O3525" i="1"/>
  <c r="O1394" i="1"/>
  <c r="O2968" i="1"/>
  <c r="O3675" i="1"/>
  <c r="O2056" i="1"/>
  <c r="O2979" i="1"/>
  <c r="O65" i="1"/>
  <c r="O244" i="1"/>
  <c r="O3363" i="1"/>
  <c r="O3767" i="1"/>
  <c r="O3556" i="1"/>
  <c r="O3471" i="1"/>
  <c r="O2085" i="1"/>
  <c r="O2502" i="1"/>
  <c r="O3477" i="1"/>
  <c r="O2814" i="1"/>
  <c r="O2103" i="1"/>
  <c r="O3016" i="1"/>
  <c r="O120" i="1"/>
  <c r="O2540" i="1"/>
  <c r="O334" i="1"/>
  <c r="O2017" i="1"/>
  <c r="O1622" i="1"/>
  <c r="O3621" i="1"/>
  <c r="O3754" i="1"/>
  <c r="O2528" i="1"/>
  <c r="O1674" i="1"/>
  <c r="O76" i="1"/>
  <c r="O328" i="1"/>
  <c r="O3156" i="1"/>
  <c r="O251" i="1"/>
  <c r="O2483" i="1"/>
  <c r="O3480" i="1"/>
  <c r="O3606" i="1"/>
  <c r="O3006" i="1"/>
  <c r="O1661" i="1"/>
  <c r="O2499" i="1"/>
  <c r="O3682" i="1"/>
  <c r="O3491" i="1"/>
  <c r="O2255" i="1"/>
  <c r="O321" i="1"/>
  <c r="O243" i="1"/>
  <c r="O3036" i="1"/>
  <c r="O3327" i="1"/>
  <c r="O3838" i="1"/>
  <c r="O652" i="1"/>
  <c r="O1038" i="1"/>
  <c r="O3240" i="1"/>
  <c r="O402" i="1"/>
  <c r="O2708" i="1"/>
  <c r="O1476" i="1"/>
  <c r="O2164" i="1"/>
  <c r="O3172" i="1"/>
  <c r="O3265" i="1"/>
  <c r="O1225" i="1"/>
  <c r="O386" i="1"/>
  <c r="O3287" i="1"/>
  <c r="O2808" i="1"/>
  <c r="O2628" i="1"/>
  <c r="O3399" i="1"/>
  <c r="O3437" i="1"/>
  <c r="O1311" i="1"/>
  <c r="O3683" i="1"/>
  <c r="O396" i="1"/>
  <c r="O1397" i="1"/>
  <c r="O314" i="1"/>
  <c r="O1513" i="1"/>
  <c r="O797" i="1"/>
  <c r="O380" i="1"/>
  <c r="O1031" i="1"/>
  <c r="O29" i="1"/>
  <c r="O2548" i="1"/>
  <c r="O3385" i="1"/>
  <c r="O754" i="1"/>
  <c r="O1360" i="1"/>
  <c r="O1679" i="1"/>
  <c r="O1381" i="1"/>
  <c r="O349" i="1"/>
  <c r="O803" i="1"/>
  <c r="O2841" i="1"/>
  <c r="O2212" i="1"/>
  <c r="O1223" i="1"/>
  <c r="O270" i="1"/>
  <c r="O1508" i="1"/>
  <c r="O309" i="1"/>
  <c r="O1479" i="1"/>
  <c r="O2561" i="1"/>
  <c r="O3248" i="1"/>
  <c r="O3724" i="1"/>
  <c r="O1889" i="1"/>
  <c r="O3165" i="1"/>
  <c r="O267" i="1"/>
  <c r="O2466" i="1"/>
  <c r="O748" i="1"/>
  <c r="O363" i="1"/>
  <c r="O3400" i="1"/>
  <c r="O3570" i="1"/>
  <c r="O3663" i="1"/>
  <c r="O3788" i="1"/>
  <c r="O71" i="1"/>
  <c r="O1282" i="1"/>
  <c r="O3685" i="1"/>
  <c r="O1743" i="1"/>
  <c r="O1647" i="1"/>
  <c r="O1281" i="1"/>
  <c r="O1510" i="1"/>
  <c r="O3659" i="1"/>
  <c r="O2084" i="1"/>
  <c r="O3253" i="1"/>
  <c r="O2074" i="1"/>
  <c r="O744" i="1"/>
  <c r="O1283" i="1"/>
  <c r="O2464" i="1"/>
  <c r="O1370" i="1"/>
  <c r="O1941" i="1"/>
  <c r="O2535" i="1"/>
  <c r="O2669" i="1"/>
  <c r="O2833" i="1"/>
  <c r="O2339" i="1"/>
  <c r="O3595" i="1"/>
  <c r="O95" i="1"/>
  <c r="O2795" i="1"/>
  <c r="O1756" i="1"/>
  <c r="O3700" i="1"/>
  <c r="O3043" i="1"/>
  <c r="O395" i="1"/>
  <c r="O1529" i="1"/>
  <c r="O1387" i="1"/>
  <c r="O2989" i="1"/>
  <c r="O279" i="1"/>
  <c r="O2630" i="1"/>
  <c r="O1927" i="1"/>
  <c r="O3761" i="1"/>
  <c r="O1393" i="1"/>
  <c r="O1648" i="1"/>
  <c r="O3339" i="1"/>
  <c r="O3774" i="1"/>
  <c r="O2460" i="1"/>
  <c r="O366" i="1"/>
  <c r="O371" i="1"/>
  <c r="O340" i="1"/>
  <c r="O3600" i="1"/>
  <c r="O3681" i="1"/>
  <c r="O2608" i="1"/>
  <c r="O3520" i="1"/>
  <c r="O40" i="1"/>
  <c r="O3824" i="1"/>
  <c r="O3045" i="1"/>
  <c r="O1294" i="1"/>
  <c r="O1614" i="1"/>
  <c r="O2539" i="1"/>
  <c r="O2807" i="1"/>
  <c r="O3317" i="1"/>
  <c r="O3348" i="1"/>
  <c r="O3516" i="1"/>
  <c r="O1027" i="1"/>
  <c r="O3232" i="1"/>
  <c r="O3313" i="1"/>
  <c r="O7" i="1"/>
  <c r="O3404" i="1"/>
  <c r="O3450" i="1"/>
  <c r="O3623" i="1"/>
  <c r="O1400" i="1"/>
  <c r="O3031" i="1"/>
  <c r="O2188" i="1"/>
  <c r="O3783" i="1"/>
  <c r="O3434" i="1"/>
  <c r="O55" i="1"/>
  <c r="O2963" i="1"/>
  <c r="O3177" i="1"/>
  <c r="O2205" i="1"/>
  <c r="O3814" i="1"/>
  <c r="O3672" i="1"/>
  <c r="O1299" i="1"/>
  <c r="O3225" i="1"/>
  <c r="O1646" i="1"/>
  <c r="O2523" i="1"/>
  <c r="O3588" i="1"/>
  <c r="O791" i="1"/>
  <c r="O725" i="1"/>
  <c r="O3666" i="1"/>
  <c r="O1902" i="1"/>
  <c r="O2305" i="1"/>
  <c r="O3046" i="1"/>
  <c r="O3262" i="1"/>
  <c r="O2982" i="1"/>
  <c r="O3690" i="1"/>
  <c r="O3704" i="1"/>
  <c r="O1404" i="1"/>
  <c r="O288" i="1"/>
  <c r="O23" i="1"/>
  <c r="O1686" i="1"/>
  <c r="O1392" i="1"/>
  <c r="O1364" i="1"/>
  <c r="O3424" i="1"/>
  <c r="O1193" i="1"/>
  <c r="O3836" i="1"/>
  <c r="O2967" i="1"/>
  <c r="O3183" i="1"/>
  <c r="O3185" i="1"/>
  <c r="O300" i="1"/>
  <c r="O1842" i="1"/>
  <c r="O2560" i="1"/>
  <c r="O2721" i="1"/>
  <c r="O3173" i="1"/>
  <c r="O26" i="1"/>
  <c r="O3569" i="1"/>
  <c r="O3037" i="1"/>
  <c r="O821" i="1"/>
  <c r="O1744" i="1"/>
  <c r="O1860" i="1"/>
  <c r="O3041" i="1"/>
  <c r="O3499" i="1"/>
  <c r="O526" i="1"/>
  <c r="O2322" i="1"/>
  <c r="O1518" i="1"/>
  <c r="O1271" i="1"/>
  <c r="O355" i="1"/>
  <c r="O3130" i="1"/>
  <c r="O2446" i="1"/>
  <c r="O3279" i="1"/>
  <c r="O1292" i="1"/>
  <c r="O3432" i="1"/>
  <c r="O1464" i="1"/>
  <c r="O3759" i="1"/>
  <c r="O3004" i="1"/>
  <c r="O3412" i="1"/>
  <c r="O3585" i="1"/>
  <c r="O1034" i="1"/>
  <c r="O2228" i="1"/>
  <c r="O3562" i="1"/>
  <c r="O1471" i="1"/>
  <c r="O74" i="1"/>
  <c r="O1937" i="1"/>
  <c r="O277" i="1"/>
  <c r="O1288" i="1"/>
  <c r="O2086" i="1"/>
  <c r="O2835" i="1"/>
  <c r="O3711" i="1"/>
  <c r="O1603" i="1"/>
  <c r="O2295" i="1"/>
  <c r="O2046" i="1"/>
  <c r="O2812" i="1"/>
  <c r="O3448" i="1"/>
  <c r="O3775" i="1"/>
  <c r="O3428" i="1"/>
  <c r="O2223" i="1"/>
  <c r="O341" i="1"/>
  <c r="O397" i="1"/>
  <c r="O1665" i="1"/>
  <c r="O1755" i="1"/>
  <c r="O2451" i="1"/>
  <c r="O2936" i="1"/>
  <c r="O3135" i="1"/>
  <c r="O3321" i="1"/>
  <c r="O3699" i="1"/>
  <c r="O3826" i="1"/>
  <c r="O50" i="1"/>
  <c r="O2063" i="1"/>
  <c r="O324" i="1"/>
  <c r="O1505" i="1"/>
  <c r="O2443" i="1"/>
  <c r="O1468" i="1"/>
  <c r="O2314" i="1"/>
  <c r="O3231" i="1"/>
  <c r="O832" i="1"/>
  <c r="O3449" i="1"/>
  <c r="O532" i="1"/>
  <c r="O1191" i="1"/>
  <c r="O2838" i="1"/>
  <c r="O275" i="1"/>
  <c r="O2828" i="1"/>
  <c r="O3008" i="1"/>
  <c r="O2816" i="1"/>
  <c r="O2109" i="1"/>
  <c r="O3598" i="1"/>
  <c r="O408" i="1"/>
  <c r="O2321" i="1"/>
  <c r="O407" i="1"/>
  <c r="O3770" i="1"/>
  <c r="O1037" i="1"/>
  <c r="O3380" i="1"/>
  <c r="O242" i="1"/>
  <c r="O49" i="1"/>
  <c r="O2794" i="1"/>
  <c r="O3505" i="1"/>
  <c r="O2735" i="1"/>
  <c r="O799" i="1"/>
  <c r="O67" i="1"/>
  <c r="O3354" i="1"/>
  <c r="O2450" i="1"/>
  <c r="O3042" i="1"/>
  <c r="O3696" i="1"/>
  <c r="O2607" i="1"/>
  <c r="O107" i="1"/>
  <c r="O263" i="1"/>
  <c r="O742" i="1"/>
  <c r="O1033" i="1"/>
  <c r="O2291" i="1"/>
  <c r="O3275" i="1"/>
  <c r="O3323" i="1"/>
  <c r="O1850" i="1"/>
  <c r="O2557" i="1"/>
  <c r="O2110" i="1"/>
  <c r="O1398" i="1"/>
  <c r="O58" i="1"/>
  <c r="O2294" i="1"/>
  <c r="O82" i="1"/>
  <c r="O3819" i="1"/>
  <c r="O2530" i="1"/>
  <c r="O2942" i="1"/>
  <c r="O2470" i="1"/>
  <c r="O2250" i="1"/>
  <c r="O3186" i="1"/>
  <c r="O2182" i="1"/>
  <c r="O1383" i="1"/>
  <c r="O3409" i="1"/>
  <c r="O1373" i="1"/>
  <c r="O649" i="1"/>
  <c r="O2108" i="1"/>
  <c r="O2543" i="1"/>
  <c r="O817" i="1"/>
  <c r="O830" i="1"/>
  <c r="O1934" i="1"/>
  <c r="O3497" i="1"/>
  <c r="O2965" i="1"/>
  <c r="O1523" i="1"/>
  <c r="O401" i="1"/>
  <c r="O2664" i="1"/>
  <c r="O3617" i="1"/>
  <c r="O3166" i="1"/>
  <c r="O2308" i="1"/>
  <c r="O740" i="1"/>
  <c r="O1188" i="1"/>
  <c r="O257" i="1"/>
  <c r="O259" i="1"/>
  <c r="O343" i="1"/>
  <c r="O3778" i="1"/>
  <c r="O2490" i="1"/>
  <c r="O3032" i="1"/>
  <c r="O292" i="1"/>
  <c r="O3309" i="1"/>
  <c r="O2311" i="1"/>
  <c r="O375" i="1"/>
  <c r="O398" i="1"/>
  <c r="O3051" i="1"/>
  <c r="O2309" i="1"/>
  <c r="O351" i="1"/>
  <c r="O333" i="1"/>
  <c r="O17" i="1"/>
  <c r="O1761" i="1"/>
  <c r="O1891" i="1"/>
  <c r="O322" i="1"/>
  <c r="O3376" i="1"/>
  <c r="O3421" i="1"/>
  <c r="O2111" i="1"/>
  <c r="O2831" i="1"/>
  <c r="O2113" i="1"/>
  <c r="O2554" i="1"/>
  <c r="O8" i="1"/>
  <c r="O1516" i="1"/>
  <c r="O88" i="1"/>
  <c r="O262" i="1"/>
  <c r="O3821" i="1"/>
  <c r="O3511" i="1"/>
  <c r="O20" i="1"/>
  <c r="O2334" i="1"/>
  <c r="O3502" i="1"/>
  <c r="O3259" i="1"/>
  <c r="O3555" i="1"/>
  <c r="O3332" i="1"/>
  <c r="O99" i="1"/>
  <c r="O100" i="1"/>
  <c r="O3361" i="1"/>
  <c r="O3764" i="1"/>
  <c r="O2286" i="1"/>
  <c r="O3319" i="1"/>
  <c r="O3261" i="1"/>
  <c r="O1279" i="1"/>
  <c r="O3576" i="1"/>
  <c r="O2173" i="1"/>
  <c r="O2820" i="1"/>
  <c r="O3833" i="1"/>
  <c r="O2636" i="1"/>
  <c r="O101" i="1"/>
  <c r="O1951" i="1"/>
  <c r="O1211" i="1"/>
  <c r="O1274" i="1"/>
  <c r="O2933" i="1"/>
  <c r="O2970" i="1"/>
  <c r="O2972" i="1"/>
  <c r="O3052" i="1"/>
  <c r="O3527" i="1"/>
  <c r="O3825" i="1"/>
  <c r="O387" i="1"/>
  <c r="O378" i="1"/>
  <c r="O3154" i="1"/>
  <c r="O3366" i="1"/>
  <c r="O2331" i="1"/>
  <c r="O3241" i="1"/>
  <c r="O3438" i="1"/>
  <c r="O3249" i="1"/>
  <c r="O3019" i="1"/>
  <c r="O3658" i="1"/>
  <c r="O2278" i="1"/>
  <c r="O645" i="1"/>
  <c r="O2225" i="1"/>
  <c r="O3395" i="1"/>
  <c r="O2342" i="1"/>
  <c r="O2728" i="1"/>
  <c r="O3687" i="1"/>
  <c r="O2218" i="1"/>
  <c r="O2642" i="1"/>
  <c r="O2500" i="1"/>
  <c r="O252" i="1"/>
  <c r="O310" i="1"/>
  <c r="O730" i="1"/>
  <c r="O751" i="1"/>
  <c r="O1893" i="1"/>
  <c r="O3436" i="1"/>
  <c r="O2558" i="1"/>
  <c r="O331" i="1"/>
  <c r="O2988" i="1"/>
  <c r="O3501" i="1"/>
  <c r="O3565" i="1"/>
  <c r="O726" i="1"/>
  <c r="O3609" i="1"/>
  <c r="O1187" i="1"/>
  <c r="O3827" i="1"/>
  <c r="O3504" i="1"/>
  <c r="O2620" i="1"/>
  <c r="O2974" i="1"/>
  <c r="O1371" i="1"/>
  <c r="O2792" i="1"/>
  <c r="O796" i="1"/>
  <c r="O2783" i="1"/>
  <c r="O3494" i="1"/>
  <c r="O405" i="1"/>
  <c r="O2070" i="1"/>
  <c r="O3442" i="1"/>
  <c r="O3260" i="1"/>
  <c r="O94" i="1"/>
  <c r="O3622" i="1"/>
  <c r="O105" i="1"/>
  <c r="O809" i="1"/>
  <c r="O3163" i="1"/>
  <c r="O2934" i="1"/>
  <c r="O415" i="1"/>
  <c r="O2300" i="1"/>
  <c r="O1620" i="1"/>
  <c r="O1827" i="1"/>
  <c r="O3780" i="1"/>
  <c r="O2478" i="1"/>
  <c r="O1375" i="1"/>
  <c r="O4" i="1"/>
  <c r="O807" i="1"/>
  <c r="O812" i="1"/>
  <c r="O1640" i="1"/>
  <c r="O2536" i="1"/>
  <c r="O3388" i="1"/>
  <c r="O3543" i="1"/>
  <c r="O3751" i="1"/>
  <c r="O854" i="1"/>
  <c r="O2997" i="1"/>
  <c r="O1749" i="1"/>
  <c r="O1186" i="1"/>
  <c r="O1659" i="1"/>
  <c r="O3626" i="1"/>
  <c r="O3251" i="1"/>
  <c r="O2115" i="1"/>
  <c r="O361" i="1"/>
  <c r="O291" i="1"/>
  <c r="O1885" i="1"/>
  <c r="O2821" i="1"/>
  <c r="O3552" i="1"/>
  <c r="O3285" i="1"/>
  <c r="O3568" i="1"/>
  <c r="O315" i="1"/>
  <c r="O383" i="1"/>
  <c r="O1649" i="1"/>
  <c r="O2477" i="1"/>
  <c r="O2116" i="1"/>
  <c r="O273" i="1"/>
  <c r="O2787" i="1"/>
  <c r="O861" i="1"/>
  <c r="O536" i="1"/>
  <c r="O3545" i="1"/>
  <c r="O3834" i="1"/>
  <c r="O1300" i="1"/>
  <c r="O523" i="1"/>
  <c r="O286" i="1"/>
  <c r="O89" i="1"/>
  <c r="O3370" i="1"/>
  <c r="O2665" i="1"/>
  <c r="O3335" i="1"/>
  <c r="O121" i="1"/>
  <c r="O3823" i="1"/>
  <c r="O3333" i="1"/>
  <c r="O3306" i="1"/>
  <c r="O3722" i="1"/>
  <c r="O2994" i="1"/>
  <c r="O660" i="1"/>
  <c r="O2249" i="1"/>
  <c r="O1251" i="1"/>
  <c r="O2731" i="1"/>
  <c r="O808" i="1"/>
  <c r="O3382" i="1"/>
  <c r="O3352" i="1"/>
  <c r="O1278" i="1"/>
  <c r="O3509" i="1"/>
  <c r="O327" i="1"/>
  <c r="O1384" i="1"/>
  <c r="O3341" i="1"/>
  <c r="O3603" i="1"/>
  <c r="O3398" i="1"/>
  <c r="O844" i="1"/>
  <c r="O3247" i="1"/>
  <c r="O2733" i="1"/>
  <c r="O2797" i="1"/>
  <c r="O2531" i="1"/>
  <c r="O1261" i="1"/>
  <c r="O2606" i="1"/>
  <c r="O1618" i="1"/>
  <c r="O3440" i="1"/>
  <c r="O1209" i="1"/>
  <c r="O48" i="1"/>
  <c r="O3228" i="1"/>
  <c r="O312" i="1"/>
  <c r="O1189" i="1"/>
  <c r="O370" i="1"/>
  <c r="O2313" i="1"/>
  <c r="O313" i="1"/>
  <c r="O2292" i="1"/>
  <c r="O1352" i="1"/>
  <c r="O2318" i="1"/>
  <c r="O96" i="1"/>
  <c r="O114" i="1"/>
  <c r="O782" i="1"/>
  <c r="O813" i="1"/>
  <c r="O831" i="1"/>
  <c r="O1003" i="1"/>
  <c r="O1837" i="1"/>
  <c r="O1895" i="1"/>
  <c r="O2319" i="1"/>
  <c r="O2842" i="1"/>
  <c r="O3151" i="1"/>
  <c r="O3367" i="1"/>
  <c r="O3478" i="1"/>
  <c r="O3651" i="1"/>
  <c r="O3653" i="1"/>
  <c r="O3665" i="1"/>
  <c r="O3781" i="1"/>
  <c r="O367" i="1"/>
  <c r="O1195" i="1"/>
  <c r="O356" i="1"/>
  <c r="O399" i="1"/>
  <c r="O5" i="1"/>
  <c r="O3371" i="1"/>
  <c r="O793" i="1"/>
  <c r="O1473" i="1"/>
  <c r="O403" i="1"/>
  <c r="O1246" i="1"/>
  <c r="O1639" i="1"/>
  <c r="O2463" i="1"/>
  <c r="O3390" i="1"/>
  <c r="O811" i="1"/>
  <c r="O2537" i="1"/>
  <c r="O1222" i="1"/>
  <c r="O3507" i="1"/>
  <c r="O756" i="1"/>
  <c r="O2705" i="1"/>
  <c r="O3401" i="1"/>
  <c r="O2999" i="1"/>
  <c r="O247" i="1"/>
  <c r="O1372" i="1"/>
  <c r="O1631" i="1"/>
  <c r="O3381" i="1"/>
  <c r="O330" i="1"/>
  <c r="O2720" i="1"/>
  <c r="O3426" i="1"/>
  <c r="O1507" i="1"/>
  <c r="O2544" i="1"/>
  <c r="O3413" i="1"/>
  <c r="O1638" i="1"/>
  <c r="O2089" i="1"/>
  <c r="O3750" i="1"/>
  <c r="O1275" i="1"/>
  <c r="O3210" i="1"/>
  <c r="O3374" i="1"/>
  <c r="O3416" i="1"/>
  <c r="O3561" i="1"/>
  <c r="O3670" i="1"/>
  <c r="O1522" i="1"/>
  <c r="O3707" i="1"/>
  <c r="O857" i="1"/>
  <c r="O2666" i="1"/>
  <c r="O3223" i="1"/>
  <c r="O2542" i="1"/>
  <c r="O3280" i="1"/>
  <c r="O3304" i="1"/>
  <c r="O3465" i="1"/>
  <c r="O1521" i="1"/>
  <c r="O369" i="1"/>
  <c r="O3755" i="1"/>
  <c r="O116" i="1"/>
  <c r="O829" i="1"/>
  <c r="O1929" i="1"/>
  <c r="O2742" i="1"/>
  <c r="O2827" i="1"/>
  <c r="O62" i="1"/>
  <c r="O2993" i="1"/>
  <c r="O2487" i="1"/>
  <c r="O290" i="1"/>
  <c r="O3237" i="1"/>
  <c r="O2493" i="1"/>
  <c r="O2926" i="1"/>
  <c r="O3017" i="1"/>
  <c r="O3669" i="1"/>
  <c r="O2472" i="1"/>
  <c r="O3537" i="1"/>
  <c r="O1930" i="1"/>
  <c r="O1029" i="1"/>
  <c r="O406" i="1"/>
  <c r="O360" i="1"/>
  <c r="O3264" i="1"/>
  <c r="O3000" i="1"/>
  <c r="O3171" i="1"/>
  <c r="O350" i="1"/>
  <c r="O1833" i="1"/>
  <c r="O3025" i="1"/>
  <c r="O3175" i="1"/>
  <c r="O3266" i="1"/>
  <c r="O3282" i="1"/>
  <c r="O3467" i="1"/>
  <c r="O2049" i="1"/>
  <c r="O3360" i="1"/>
  <c r="O2176" i="1"/>
  <c r="O3427" i="1"/>
  <c r="O1206" i="1"/>
  <c r="O3246" i="1"/>
  <c r="O60" i="1"/>
  <c r="O3679" i="1"/>
  <c r="O1753" i="1"/>
  <c r="O2663" i="1"/>
  <c r="O2941" i="1"/>
  <c r="O1035" i="1"/>
  <c r="O3297" i="1"/>
  <c r="O90" i="1"/>
  <c r="O1687" i="1"/>
  <c r="O416" i="1"/>
  <c r="O3245" i="1"/>
  <c r="O1758" i="1"/>
  <c r="O2551" i="1"/>
  <c r="O3575" i="1"/>
  <c r="O795" i="1"/>
  <c r="O337" i="1"/>
  <c r="O2935" i="1"/>
  <c r="O1303" i="1"/>
  <c r="O3430" i="1"/>
  <c r="O2553" i="1"/>
  <c r="O2208" i="1"/>
  <c r="O1616" i="1"/>
  <c r="O358" i="1"/>
  <c r="O3517" i="1"/>
  <c r="O3627" i="1"/>
  <c r="O323" i="1"/>
  <c r="O3768" i="1"/>
  <c r="O3284" i="1"/>
  <c r="O2799" i="1"/>
  <c r="O1664" i="1"/>
  <c r="O1670" i="1"/>
  <c r="O2166" i="1"/>
  <c r="O1540" i="1"/>
  <c r="O3018" i="1"/>
  <c r="O1219" i="1"/>
  <c r="O1672" i="1"/>
  <c r="O2270" i="1"/>
  <c r="O2317" i="1"/>
  <c r="O3443" i="1"/>
  <c r="O3599" i="1"/>
  <c r="O245" i="1"/>
  <c r="O752" i="1"/>
  <c r="O1405" i="1"/>
  <c r="O3717" i="1"/>
  <c r="O3726" i="1"/>
  <c r="O1663" i="1"/>
  <c r="O85" i="1"/>
  <c r="O537" i="1"/>
  <c r="O786" i="1"/>
  <c r="O2076" i="1"/>
  <c r="O2790" i="1"/>
  <c r="O2793" i="1"/>
  <c r="O3680" i="1"/>
  <c r="O109" i="1"/>
  <c r="O2095" i="1"/>
  <c r="O1899" i="1"/>
  <c r="O1205" i="1"/>
  <c r="O2927" i="1"/>
  <c r="O1203" i="1"/>
  <c r="O3500" i="1"/>
  <c r="O2332" i="1"/>
  <c r="O2811" i="1"/>
  <c r="O3392" i="1"/>
  <c r="O3563" i="1"/>
  <c r="O1470" i="1"/>
  <c r="O1395" i="1"/>
  <c r="O3227" i="1"/>
  <c r="O3716" i="1"/>
  <c r="O3230" i="1"/>
  <c r="O3760" i="1"/>
  <c r="O3466" i="1"/>
  <c r="O746" i="1"/>
  <c r="O2459" i="1"/>
  <c r="O1345" i="1"/>
  <c r="O3548" i="1"/>
  <c r="O2337" i="1"/>
  <c r="O743" i="1"/>
  <c r="O2461" i="1"/>
  <c r="O3383" i="1"/>
  <c r="O2020" i="1"/>
  <c r="O2715" i="1"/>
  <c r="O3544" i="1"/>
  <c r="O1295" i="1"/>
  <c r="O1215" i="1"/>
  <c r="O1349" i="1"/>
  <c r="O3188" i="1"/>
  <c r="O3340" i="1"/>
  <c r="O417" i="1"/>
  <c r="O3216" i="1"/>
  <c r="O2529" i="1"/>
  <c r="O1856" i="1"/>
  <c r="O522" i="1"/>
  <c r="O1039" i="1"/>
  <c r="O3220" i="1"/>
  <c r="O3269" i="1"/>
  <c r="O3839" i="1"/>
  <c r="O35" i="1"/>
  <c r="O346" i="1"/>
  <c r="O1888" i="1"/>
  <c r="O2931" i="1"/>
  <c r="O2984" i="1"/>
  <c r="O3474" i="1"/>
  <c r="O3725" i="1"/>
  <c r="O3226" i="1"/>
  <c r="O3661" i="1"/>
  <c r="O345" i="1"/>
  <c r="O3307" i="1"/>
  <c r="O760" i="1"/>
  <c r="O2616" i="1"/>
  <c r="O2976" i="1"/>
  <c r="O3528" i="1"/>
  <c r="O3551" i="1"/>
  <c r="O1297" i="1"/>
  <c r="O2336" i="1"/>
  <c r="O3356" i="1"/>
  <c r="O761" i="1"/>
  <c r="O1765" i="1"/>
  <c r="O757" i="1"/>
  <c r="O3550" i="1"/>
  <c r="O59" i="1"/>
  <c r="O1855" i="1"/>
  <c r="O1350" i="1"/>
  <c r="O3403" i="1"/>
  <c r="O2550" i="1"/>
  <c r="O2804" i="1"/>
  <c r="O3553" i="1"/>
  <c r="O332" i="1"/>
  <c r="O3255" i="1"/>
  <c r="O3628" i="1"/>
  <c r="O3158" i="1"/>
  <c r="O1253" i="1"/>
  <c r="O1269" i="1"/>
  <c r="O1273" i="1"/>
  <c r="O3288" i="1"/>
  <c r="O1843" i="1"/>
  <c r="O3784" i="1"/>
  <c r="O3300" i="1"/>
  <c r="O2640" i="1"/>
  <c r="O1624" i="1"/>
  <c r="O302" i="1"/>
  <c r="O1897" i="1"/>
  <c r="O835" i="1"/>
  <c r="O2098" i="1"/>
  <c r="O3272" i="1"/>
  <c r="O3326" i="1"/>
  <c r="O3344" i="1"/>
  <c r="O1287" i="1"/>
  <c r="O1634" i="1"/>
  <c r="O2711" i="1"/>
  <c r="O326" i="1"/>
  <c r="O2210" i="1"/>
  <c r="O2526" i="1"/>
  <c r="O3286" i="1"/>
  <c r="O3526" i="1"/>
  <c r="O3252" i="1"/>
  <c r="O409" i="1"/>
  <c r="O2452" i="1"/>
  <c r="O1832" i="1"/>
  <c r="O3162" i="1"/>
  <c r="O3674" i="1"/>
  <c r="O1852" i="1"/>
  <c r="O3324" i="1"/>
  <c r="O294" i="1"/>
  <c r="O1615" i="1"/>
  <c r="O2221" i="1"/>
  <c r="O3271" i="1"/>
  <c r="O3508" i="1"/>
  <c r="O3715" i="1"/>
  <c r="O2605" i="1"/>
  <c r="O828" i="1"/>
  <c r="O1504" i="1"/>
  <c r="O3346" i="1"/>
  <c r="O410" i="1"/>
  <c r="O3688" i="1"/>
  <c r="O3664" i="1"/>
  <c r="O1683" i="1"/>
  <c r="O3365" i="1"/>
  <c r="O728" i="1"/>
  <c r="O1643" i="1"/>
  <c r="O1846" i="1"/>
  <c r="O2800" i="1"/>
  <c r="O2981" i="1"/>
  <c r="O3358" i="1"/>
  <c r="O295" i="1"/>
  <c r="O3362" i="1"/>
  <c r="O362" i="1"/>
  <c r="O2940" i="1"/>
  <c r="O3328" i="1"/>
  <c r="O42" i="1"/>
  <c r="O798" i="1"/>
  <c r="O3521" i="1"/>
  <c r="O365" i="1"/>
  <c r="O804" i="1"/>
  <c r="O250" i="1"/>
  <c r="O3577" i="1"/>
  <c r="O3276" i="1"/>
  <c r="O843" i="1"/>
  <c r="O1201" i="1"/>
  <c r="O368" i="1"/>
  <c r="O2310" i="1"/>
  <c r="O32" i="1"/>
  <c r="O2094" i="1"/>
  <c r="O1353" i="1"/>
  <c r="O3256" i="1"/>
  <c r="O1263" i="1"/>
  <c r="O1610" i="1"/>
  <c r="O1858" i="1"/>
  <c r="O2302" i="1"/>
  <c r="O3329" i="1"/>
  <c r="O3811" i="1"/>
  <c r="O3841" i="1"/>
  <c r="O317" i="1"/>
  <c r="O1463" i="1"/>
  <c r="O3453" i="1"/>
  <c r="O2307" i="1"/>
  <c r="O9" i="1"/>
  <c r="O3513" i="1"/>
  <c r="O2219" i="1"/>
  <c r="O336" i="1"/>
  <c r="O284" i="1"/>
  <c r="O1628" i="1"/>
  <c r="O339" i="1"/>
  <c r="O2791" i="1"/>
  <c r="O3005" i="1"/>
  <c r="O3010" i="1"/>
  <c r="O3530" i="1"/>
  <c r="O3423" i="1"/>
  <c r="O2340" i="1"/>
  <c r="O2222" i="1"/>
  <c r="O3176" i="1"/>
  <c r="O3758" i="1"/>
  <c r="O1213" i="1"/>
  <c r="O3353" i="1"/>
  <c r="O1625" i="1"/>
  <c r="O413" i="1"/>
  <c r="O3379" i="1"/>
  <c r="O1512" i="1"/>
  <c r="O2055" i="1"/>
  <c r="O3762" i="1"/>
  <c r="O2615" i="1"/>
  <c r="O2496" i="1"/>
  <c r="O1608" i="1"/>
  <c r="O56" i="1"/>
  <c r="O1286" i="1"/>
  <c r="O1828" i="1"/>
  <c r="O3152" i="1"/>
  <c r="O3159" i="1"/>
  <c r="O3322" i="1"/>
  <c r="O3359" i="1"/>
  <c r="O3439" i="1"/>
  <c r="O3469" i="1"/>
  <c r="O3476" i="1"/>
  <c r="O3620" i="1"/>
  <c r="O3815" i="1"/>
  <c r="O16" i="1"/>
  <c r="O838" i="1"/>
  <c r="O1630" i="1"/>
  <c r="O2932" i="1"/>
  <c r="O2118" i="1"/>
  <c r="O394" i="1"/>
  <c r="O1884" i="1"/>
  <c r="O2937" i="1"/>
  <c r="O3184" i="1"/>
  <c r="O2122" i="1"/>
  <c r="O3024" i="1"/>
  <c r="O3420" i="1"/>
  <c r="O1207" i="1"/>
  <c r="O3673" i="1"/>
  <c r="O2285" i="1"/>
  <c r="O529" i="1"/>
  <c r="O2552" i="1"/>
  <c r="O2456" i="1"/>
  <c r="O3222" i="1"/>
  <c r="O3840" i="1"/>
  <c r="O2546" i="1"/>
  <c r="O319" i="1"/>
  <c r="O3616" i="1"/>
  <c r="O3701" i="1"/>
  <c r="O3723" i="1"/>
  <c r="O3250" i="1"/>
  <c r="O2462" i="1"/>
  <c r="O3239" i="1"/>
  <c r="O1653" i="1"/>
  <c r="O2121" i="1"/>
  <c r="O3522" i="1"/>
  <c r="O3719" i="1"/>
  <c r="O3729" i="1"/>
  <c r="O3384" i="1"/>
  <c r="O255" i="1"/>
  <c r="O2713" i="1"/>
  <c r="O3020" i="1"/>
  <c r="O3456" i="1"/>
  <c r="O2966" i="1"/>
  <c r="O2306" i="1"/>
  <c r="O2088" i="1"/>
  <c r="O1607" i="1"/>
  <c r="O1531" i="1"/>
  <c r="O1673" i="1"/>
  <c r="O19" i="1"/>
  <c r="O1654" i="1"/>
  <c r="O3503" i="1"/>
  <c r="O3660" i="1"/>
  <c r="O1829" i="1"/>
  <c r="O3457" i="1"/>
  <c r="O541" i="1"/>
  <c r="O299" i="1"/>
  <c r="O420" i="1"/>
  <c r="O1949" i="1"/>
  <c r="O393" i="1"/>
  <c r="O834" i="1"/>
  <c r="O3487" i="1"/>
  <c r="O2299" i="1"/>
  <c r="O3238" i="1"/>
  <c r="O1651" i="1"/>
  <c r="O3022" i="1"/>
  <c r="O661" i="1"/>
  <c r="O3242" i="1"/>
  <c r="O3512" i="1"/>
  <c r="O653" i="1"/>
  <c r="O12" i="1"/>
  <c r="O108" i="1"/>
  <c r="O1636" i="1"/>
  <c r="O3040" i="1"/>
  <c r="O3566" i="1"/>
  <c r="O3590" i="1"/>
  <c r="O3655" i="1"/>
  <c r="O119" i="1"/>
  <c r="O3571" i="1"/>
  <c r="O1268" i="1"/>
  <c r="O654" i="1"/>
  <c r="O304" i="1"/>
  <c r="O3263" i="1"/>
  <c r="O3558" i="1"/>
  <c r="O1290" i="1"/>
  <c r="O3752" i="1"/>
  <c r="O794" i="1"/>
  <c r="O421" i="1"/>
  <c r="O827" i="1"/>
  <c r="O1745" i="1"/>
  <c r="O3402" i="1"/>
  <c r="O92" i="1"/>
  <c r="O2533" i="1"/>
  <c r="O3153" i="1"/>
  <c r="O3547" i="1"/>
  <c r="O3236" i="1"/>
  <c r="O3650" i="1"/>
  <c r="O2830" i="1"/>
  <c r="O344" i="1"/>
  <c r="O2986" i="1"/>
  <c r="O3217" i="1"/>
  <c r="O30" i="1"/>
  <c r="O727" i="1"/>
  <c r="O2112" i="1"/>
  <c r="O1658" i="1"/>
  <c r="O1851" i="1"/>
  <c r="O2100" i="1"/>
  <c r="O3703" i="1"/>
  <c r="O2527" i="1"/>
  <c r="O3337" i="1"/>
  <c r="O1931" i="1"/>
  <c r="O3408" i="1"/>
  <c r="O2995" i="1"/>
  <c r="O3350" i="1"/>
  <c r="O3789" i="1"/>
  <c r="O3277" i="1"/>
  <c r="O2813" i="1"/>
  <c r="O1367" i="1"/>
  <c r="O3290" i="1"/>
  <c r="O3435" i="1"/>
  <c r="O750" i="1"/>
  <c r="O2541" i="1"/>
  <c r="O3375" i="1"/>
  <c r="O3777" i="1"/>
  <c r="O419" i="1"/>
  <c r="O34" i="1"/>
  <c r="O3689" i="1"/>
  <c r="O2810" i="1"/>
  <c r="O18" i="1"/>
  <c r="O22" i="1"/>
  <c r="O535" i="1"/>
  <c r="O3831" i="1"/>
  <c r="O388" i="1"/>
  <c r="O1604" i="1"/>
  <c r="O1830" i="1"/>
  <c r="O2973" i="1"/>
  <c r="O1840" i="1"/>
  <c r="O61" i="1"/>
  <c r="O2977" i="1"/>
  <c r="O3697" i="1"/>
  <c r="O2179" i="1"/>
  <c r="O2248" i="1"/>
  <c r="O3215" i="1"/>
  <c r="O3221" i="1"/>
  <c r="O2290" i="1"/>
  <c r="O2484" i="1"/>
  <c r="O2562" i="1"/>
  <c r="O3624" i="1"/>
  <c r="O3318" i="1"/>
  <c r="O1853" i="1"/>
  <c r="O3312" i="1"/>
  <c r="O3299" i="1"/>
  <c r="O1826" i="1"/>
  <c r="O2288" i="1"/>
  <c r="O3592" i="1"/>
  <c r="O2489" i="1"/>
  <c r="O3218" i="1"/>
  <c r="O3604" i="1"/>
  <c r="O10" i="1"/>
  <c r="O749" i="1"/>
  <c r="O3314" i="1"/>
  <c r="O3559" i="1"/>
  <c r="O1605" i="1"/>
  <c r="O801" i="1"/>
  <c r="O3580" i="1"/>
  <c r="O84" i="1"/>
  <c r="O3378" i="1"/>
  <c r="O3386" i="1"/>
  <c r="O1028" i="1"/>
  <c r="O2476" i="1"/>
  <c r="O3817" i="1"/>
  <c r="O3419" i="1"/>
  <c r="O33" i="1"/>
  <c r="O43" i="1"/>
  <c r="O46" i="1"/>
  <c r="O51" i="1"/>
  <c r="O52" i="1"/>
  <c r="O75" i="1"/>
  <c r="O86" i="1"/>
  <c r="O102" i="1"/>
  <c r="O103" i="1"/>
  <c r="O141" i="1"/>
  <c r="O296" i="1"/>
  <c r="O392" i="1"/>
  <c r="O527" i="1"/>
  <c r="O533" i="1"/>
  <c r="O784" i="1"/>
  <c r="O806" i="1"/>
  <c r="O810" i="1"/>
  <c r="O823" i="1"/>
  <c r="O849" i="1"/>
  <c r="O850" i="1"/>
  <c r="O855" i="1"/>
  <c r="O859" i="1"/>
  <c r="O1304" i="1"/>
  <c r="O1365" i="1"/>
  <c r="O1635" i="1"/>
  <c r="O1641" i="1"/>
  <c r="O1644" i="1"/>
  <c r="O1691" i="1"/>
  <c r="O1824" i="1"/>
  <c r="O1847" i="1"/>
  <c r="O1859" i="1"/>
  <c r="O2097" i="1"/>
  <c r="O2099" i="1"/>
  <c r="O2114" i="1"/>
  <c r="O2171" i="1"/>
  <c r="O2174" i="1"/>
  <c r="O2209" i="1"/>
  <c r="O2468" i="1"/>
  <c r="O2475" i="1"/>
  <c r="O2482" i="1"/>
  <c r="O2498" i="1"/>
  <c r="O2524" i="1"/>
  <c r="O2532" i="1"/>
  <c r="O2637" i="1"/>
  <c r="O2823" i="1"/>
  <c r="O2824" i="1"/>
  <c r="O2832" i="1"/>
  <c r="O2839" i="1"/>
  <c r="O2924" i="1"/>
  <c r="O2925" i="1"/>
  <c r="O2930" i="1"/>
  <c r="O2990" i="1"/>
  <c r="O2992" i="1"/>
  <c r="O3002" i="1"/>
  <c r="O3033" i="1"/>
  <c r="O3187" i="1"/>
  <c r="O3289" i="1"/>
  <c r="O3334" i="1"/>
  <c r="O3338" i="1"/>
  <c r="O3343" i="1"/>
  <c r="O3377" i="1"/>
  <c r="O3387" i="1"/>
  <c r="O3394" i="1"/>
  <c r="O3405" i="1"/>
  <c r="O3414" i="1"/>
  <c r="O3417" i="1"/>
  <c r="O3429" i="1"/>
  <c r="O3433" i="1"/>
  <c r="O3444" i="1"/>
  <c r="O3447" i="1"/>
  <c r="O3475" i="1"/>
  <c r="O3495" i="1"/>
  <c r="O3496" i="1"/>
  <c r="O3506" i="1"/>
  <c r="O3514" i="1"/>
  <c r="O3518" i="1"/>
  <c r="O3519" i="1"/>
  <c r="O3524" i="1"/>
  <c r="O3532" i="1"/>
  <c r="O3546" i="1"/>
  <c r="O3554" i="1"/>
  <c r="O3557" i="1"/>
  <c r="O3574" i="1"/>
  <c r="O3578" i="1"/>
  <c r="O3581" i="1"/>
  <c r="O3583" i="1"/>
  <c r="O3610" i="1"/>
  <c r="O3615" i="1"/>
  <c r="O3629" i="1"/>
  <c r="O3652" i="1"/>
  <c r="O3662" i="1"/>
  <c r="O3668" i="1"/>
  <c r="O3676" i="1"/>
  <c r="O3763" i="1"/>
  <c r="O3765" i="1"/>
  <c r="O3766" i="1"/>
  <c r="O3771" i="1"/>
  <c r="O3772" i="1"/>
  <c r="O3776" i="1"/>
  <c r="O3810" i="1"/>
  <c r="O3830" i="1"/>
  <c r="O1064" i="1"/>
  <c r="O3799" i="1"/>
  <c r="O3939" i="1"/>
  <c r="O1338" i="1"/>
  <c r="O981" i="1"/>
  <c r="O701" i="1"/>
  <c r="O1006" i="1"/>
  <c r="O1587" i="1"/>
  <c r="O709" i="1"/>
  <c r="O3975" i="1"/>
  <c r="O3146" i="1"/>
  <c r="O1007" i="1"/>
  <c r="O887" i="1"/>
  <c r="O690" i="1"/>
  <c r="O1873" i="1"/>
  <c r="O4108" i="1"/>
  <c r="O1343" i="1"/>
  <c r="O776" i="1"/>
  <c r="O4024" i="1"/>
  <c r="O1730" i="1"/>
  <c r="O3125" i="1"/>
  <c r="O879" i="1"/>
  <c r="O1799" i="1"/>
  <c r="O3908" i="1"/>
  <c r="O3064" i="1"/>
  <c r="O1308" i="1"/>
  <c r="O1777" i="1"/>
  <c r="O1706" i="1"/>
  <c r="O3190" i="1"/>
  <c r="O454" i="1"/>
  <c r="O2676" i="1"/>
  <c r="O1078" i="1"/>
  <c r="O2902" i="1"/>
  <c r="O1794" i="1"/>
  <c r="O2917" i="1"/>
  <c r="O4069" i="1"/>
  <c r="O168" i="1"/>
  <c r="O4041" i="1"/>
  <c r="O3073" i="1"/>
  <c r="O3795" i="1"/>
  <c r="O2957" i="1"/>
  <c r="O1767" i="1"/>
  <c r="O1914" i="1"/>
  <c r="O3197" i="1"/>
  <c r="O1000" i="1"/>
  <c r="O203" i="1"/>
  <c r="O3124" i="1"/>
  <c r="O691" i="1"/>
  <c r="O3118" i="1"/>
  <c r="O4000" i="1"/>
  <c r="O1772" i="1"/>
  <c r="O980" i="1"/>
  <c r="O218" i="1"/>
  <c r="O3204" i="1"/>
  <c r="O4058" i="1"/>
  <c r="O3878" i="1"/>
  <c r="O1919" i="1"/>
  <c r="O1819" i="1"/>
  <c r="O3201" i="1"/>
  <c r="O2757" i="1"/>
  <c r="O3143" i="1"/>
  <c r="O778" i="1"/>
  <c r="O3633" i="1"/>
  <c r="O1243" i="1"/>
  <c r="O206" i="1"/>
  <c r="O2678" i="1"/>
  <c r="O485" i="1"/>
  <c r="O2857" i="1"/>
  <c r="O1339" i="1"/>
  <c r="O1554" i="1"/>
  <c r="O1816" i="1"/>
  <c r="O3904" i="1"/>
  <c r="O1804" i="1"/>
  <c r="O2325" i="1"/>
  <c r="O1694" i="1"/>
  <c r="O3978" i="1"/>
  <c r="O1788" i="1"/>
  <c r="O1921" i="1"/>
  <c r="O1021" i="1"/>
  <c r="O4038" i="1"/>
  <c r="O971" i="1"/>
  <c r="O1905" i="1"/>
  <c r="O699" i="1"/>
  <c r="O3209" i="1"/>
  <c r="O2703" i="1"/>
  <c r="O962" i="1"/>
  <c r="O972" i="1"/>
  <c r="O1776" i="1"/>
  <c r="O1769" i="1"/>
  <c r="O1558" i="1"/>
  <c r="O213" i="1"/>
  <c r="O1009" i="1"/>
  <c r="O1690" i="1"/>
  <c r="O3937" i="1"/>
  <c r="O956" i="1"/>
  <c r="O1922" i="1"/>
  <c r="O1866" i="1"/>
  <c r="O1908" i="1"/>
  <c r="O1719" i="1"/>
  <c r="O1989" i="1"/>
  <c r="O3107" i="1"/>
  <c r="O963" i="1"/>
  <c r="O2870" i="1"/>
  <c r="O198" i="1"/>
  <c r="O2856" i="1"/>
  <c r="O866" i="1"/>
  <c r="O3846" i="1"/>
  <c r="O1810" i="1"/>
  <c r="O771" i="1"/>
  <c r="O1572" i="1"/>
  <c r="O2408" i="1"/>
  <c r="O1108" i="1"/>
  <c r="O888" i="1"/>
  <c r="O878" i="1"/>
  <c r="O894" i="1"/>
  <c r="O1317" i="1"/>
  <c r="O236" i="1"/>
  <c r="O885" i="1"/>
  <c r="O179" i="1"/>
  <c r="O898" i="1"/>
  <c r="O954" i="1"/>
  <c r="O1786" i="1"/>
  <c r="O1782" i="1"/>
  <c r="O1306" i="1"/>
  <c r="O1139" i="1"/>
  <c r="O673" i="1"/>
  <c r="O1912" i="1"/>
  <c r="O444" i="1"/>
  <c r="O896" i="1"/>
  <c r="O2323" i="1"/>
  <c r="O3104" i="1"/>
  <c r="O2600" i="1"/>
  <c r="O961" i="1"/>
  <c r="O1797" i="1"/>
  <c r="O1071" i="1"/>
  <c r="O953" i="1"/>
  <c r="O932" i="1"/>
  <c r="O2875" i="1"/>
  <c r="O2891" i="1"/>
  <c r="O3989" i="1"/>
  <c r="O4003" i="1"/>
  <c r="O4054" i="1"/>
  <c r="O4046" i="1"/>
  <c r="O3913" i="1"/>
  <c r="O901" i="1"/>
  <c r="O4037" i="1"/>
  <c r="O556" i="1"/>
  <c r="O2913" i="1"/>
  <c r="O4096" i="1"/>
  <c r="O3637" i="1"/>
  <c r="O1807" i="1"/>
  <c r="O3916" i="1"/>
  <c r="O1781" i="1"/>
  <c r="O767" i="1"/>
  <c r="O185" i="1"/>
  <c r="O3945" i="1"/>
  <c r="O1114" i="1"/>
  <c r="O695" i="1"/>
  <c r="O3635" i="1"/>
  <c r="O1806" i="1"/>
  <c r="O3997" i="1"/>
  <c r="O3985" i="1"/>
  <c r="O974" i="1"/>
  <c r="O1015" i="1"/>
  <c r="O2704" i="1"/>
  <c r="O4071" i="1"/>
  <c r="O3853" i="1"/>
  <c r="O600" i="1"/>
  <c r="O1551" i="1"/>
  <c r="O713" i="1"/>
  <c r="O1728" i="1"/>
  <c r="O979" i="1"/>
  <c r="O2884" i="1"/>
  <c r="O2645" i="1"/>
  <c r="O1693" i="1"/>
  <c r="O182" i="1"/>
  <c r="O2674" i="1"/>
  <c r="O481" i="1"/>
  <c r="O3900" i="1"/>
  <c r="O2887" i="1"/>
  <c r="O3893" i="1"/>
  <c r="O3960" i="1"/>
  <c r="O3987" i="1"/>
  <c r="O1313" i="1"/>
  <c r="O2863" i="1"/>
  <c r="O3976" i="1"/>
  <c r="O1433" i="1"/>
  <c r="O2847" i="1"/>
  <c r="O1689" i="1"/>
  <c r="O4042" i="1"/>
  <c r="O1315" i="1"/>
  <c r="O923" i="1"/>
  <c r="O3639" i="1"/>
  <c r="O1492" i="1"/>
  <c r="O704" i="1"/>
  <c r="O1805" i="1"/>
  <c r="O881" i="1"/>
  <c r="O1016" i="1"/>
  <c r="O2147" i="1"/>
  <c r="O936" i="1"/>
  <c r="O3809" i="1"/>
  <c r="O205" i="1"/>
  <c r="O3106" i="1"/>
  <c r="O1004" i="1"/>
  <c r="O985" i="1"/>
  <c r="O1079" i="1"/>
  <c r="O1230" i="1"/>
  <c r="O672" i="1"/>
  <c r="O2744" i="1"/>
  <c r="O1593" i="1"/>
  <c r="O1548" i="1"/>
  <c r="O2129" i="1"/>
  <c r="O4077" i="1"/>
  <c r="O4112" i="1"/>
  <c r="O2364" i="1"/>
  <c r="O964" i="1"/>
  <c r="O3736" i="1"/>
  <c r="O2139" i="1"/>
  <c r="O2684" i="1"/>
  <c r="O2159" i="1"/>
  <c r="O4030" i="1"/>
  <c r="O952" i="1"/>
  <c r="O2749" i="1"/>
  <c r="O687" i="1"/>
  <c r="O146" i="1"/>
  <c r="O2675" i="1"/>
  <c r="O4104" i="1"/>
  <c r="O547" i="1"/>
  <c r="O2920" i="1"/>
  <c r="O3890" i="1"/>
  <c r="O467" i="1"/>
  <c r="O3867" i="1"/>
  <c r="O1439" i="1"/>
  <c r="O2922" i="1"/>
  <c r="O4076" i="1"/>
  <c r="O2748" i="1"/>
  <c r="O3113" i="1"/>
  <c r="O703" i="1"/>
  <c r="O2699" i="1"/>
  <c r="O2000" i="1"/>
  <c r="O202" i="1"/>
  <c r="O1702" i="1"/>
  <c r="O1069" i="1"/>
  <c r="O1307" i="1"/>
  <c r="O682" i="1"/>
  <c r="O1783" i="1"/>
  <c r="O4035" i="1"/>
  <c r="O679" i="1"/>
  <c r="O2780" i="1"/>
  <c r="O517" i="1"/>
  <c r="O1692" i="1"/>
  <c r="O2409" i="1"/>
  <c r="O212" i="1"/>
  <c r="O995" i="1"/>
  <c r="O1502" i="1"/>
  <c r="O3111" i="1"/>
  <c r="O241" i="1"/>
  <c r="O3205" i="1"/>
  <c r="O876" i="1"/>
  <c r="O3961" i="1"/>
  <c r="O3957" i="1"/>
  <c r="O4012" i="1"/>
  <c r="O3969" i="1"/>
  <c r="O869" i="1"/>
  <c r="O1785" i="1"/>
  <c r="O3053" i="1"/>
  <c r="O2598" i="1"/>
  <c r="O3091" i="1"/>
  <c r="O2882" i="1"/>
  <c r="O152" i="1"/>
  <c r="O595" i="1"/>
  <c r="O1577" i="1"/>
  <c r="O521" i="1"/>
  <c r="O1019" i="1"/>
  <c r="O3095" i="1"/>
  <c r="O2407" i="1"/>
  <c r="O3136" i="1"/>
  <c r="O1332" i="1"/>
  <c r="O171" i="1"/>
  <c r="O912" i="1"/>
  <c r="O4059" i="1"/>
  <c r="O710" i="1"/>
  <c r="O1798" i="1"/>
  <c r="O4055" i="1"/>
  <c r="O3844" i="1"/>
  <c r="O487" i="1"/>
  <c r="O2747" i="1"/>
  <c r="O2919" i="1"/>
  <c r="O1685" i="1"/>
  <c r="O4085" i="1"/>
  <c r="O674" i="1"/>
  <c r="O469" i="1"/>
  <c r="O3895" i="1"/>
  <c r="O671" i="1"/>
  <c r="O3739" i="1"/>
  <c r="O4106" i="1"/>
  <c r="O615" i="1"/>
  <c r="O1773" i="1"/>
  <c r="O3845" i="1"/>
  <c r="O1568" i="1"/>
  <c r="O1739" i="1"/>
  <c r="O1986" i="1"/>
  <c r="O3974" i="1"/>
  <c r="O183" i="1"/>
  <c r="O924" i="1"/>
  <c r="O2657" i="1"/>
  <c r="O3137" i="1"/>
  <c r="O2898" i="1"/>
  <c r="O2326" i="1"/>
  <c r="O1167" i="1"/>
  <c r="O1596" i="1"/>
  <c r="O1802" i="1"/>
  <c r="O2944" i="1"/>
  <c r="O1426" i="1"/>
  <c r="O1787" i="1"/>
  <c r="O1699" i="1"/>
  <c r="O2869" i="1"/>
  <c r="O884" i="1"/>
  <c r="O3741" i="1"/>
  <c r="O1882" i="1"/>
  <c r="O181" i="1"/>
  <c r="O3634" i="1"/>
  <c r="O3984" i="1"/>
  <c r="O3993" i="1"/>
  <c r="O3109" i="1"/>
  <c r="O1337" i="1"/>
  <c r="O2859" i="1"/>
  <c r="O3805" i="1"/>
  <c r="O1766" i="1"/>
  <c r="O3065" i="1"/>
  <c r="O482" i="1"/>
  <c r="O4066" i="1"/>
  <c r="O1168" i="1"/>
  <c r="O2885" i="1"/>
  <c r="O2755" i="1"/>
  <c r="O2659" i="1"/>
  <c r="O667" i="1"/>
  <c r="O2517" i="1"/>
  <c r="O1096" i="1"/>
  <c r="O868" i="1"/>
  <c r="O1417" i="1"/>
  <c r="O862" i="1"/>
  <c r="O3740" i="1"/>
  <c r="O3982" i="1"/>
  <c r="O1098" i="1"/>
  <c r="O3742" i="1"/>
  <c r="O969" i="1"/>
  <c r="O1240" i="1"/>
  <c r="O2907" i="1"/>
  <c r="O3862" i="1"/>
  <c r="O4050" i="1"/>
  <c r="O221" i="1"/>
  <c r="O474" i="1"/>
  <c r="O4057" i="1"/>
  <c r="O3899" i="1"/>
  <c r="O2679" i="1"/>
  <c r="O628" i="1"/>
  <c r="O942" i="1"/>
  <c r="O3099" i="1"/>
  <c r="O1992" i="1"/>
  <c r="O2405" i="1"/>
  <c r="O3892" i="1"/>
  <c r="O991" i="1"/>
  <c r="O2958" i="1"/>
  <c r="O4022" i="1"/>
  <c r="O3998" i="1"/>
  <c r="O4001" i="1"/>
  <c r="O4072" i="1"/>
  <c r="O3646" i="1"/>
  <c r="O3850" i="1"/>
  <c r="O3856" i="1"/>
  <c r="O207" i="1"/>
  <c r="O3849" i="1"/>
  <c r="O1005" i="1"/>
  <c r="O189" i="1"/>
  <c r="O4032" i="1"/>
  <c r="O3093" i="1"/>
  <c r="O3951" i="1"/>
  <c r="O3935" i="1"/>
  <c r="O4083" i="1"/>
  <c r="O3133" i="1"/>
  <c r="O1774" i="1"/>
  <c r="O164" i="1"/>
  <c r="O1312" i="1"/>
  <c r="O1784" i="1"/>
  <c r="O681" i="1"/>
  <c r="O3734" i="1"/>
  <c r="O700" i="1"/>
  <c r="O1789" i="1"/>
  <c r="O1320" i="1"/>
  <c r="O3909" i="1"/>
  <c r="O3926" i="1"/>
  <c r="O3102" i="1"/>
  <c r="O209" i="1"/>
  <c r="O1321" i="1"/>
  <c r="O3078" i="1"/>
  <c r="O2872" i="1"/>
  <c r="O3872" i="1"/>
  <c r="O716" i="1"/>
  <c r="O982" i="1"/>
  <c r="O677" i="1"/>
  <c r="O2422" i="1"/>
  <c r="O968" i="1"/>
  <c r="O2361" i="1"/>
  <c r="O934" i="1"/>
  <c r="O1134" i="1"/>
  <c r="O2770" i="1"/>
  <c r="O2776" i="1"/>
  <c r="O3967" i="1"/>
  <c r="O1090" i="1"/>
  <c r="O1911" i="1"/>
  <c r="O3071" i="1"/>
  <c r="O1245" i="1"/>
  <c r="O1095" i="1"/>
  <c r="O2914" i="1"/>
  <c r="O127" i="1"/>
  <c r="O4018" i="1"/>
  <c r="O515" i="1"/>
  <c r="O3101" i="1"/>
  <c r="O1803" i="1"/>
  <c r="O433" i="1"/>
  <c r="O1570" i="1"/>
  <c r="O1800" i="1"/>
  <c r="O1779" i="1"/>
  <c r="O1552" i="1"/>
  <c r="O137" i="1"/>
  <c r="O3737" i="1"/>
  <c r="O946" i="1"/>
  <c r="O1814" i="1"/>
  <c r="O989" i="1"/>
  <c r="O1011" i="1"/>
  <c r="O3882" i="1"/>
  <c r="O3930" i="1"/>
  <c r="O224" i="1"/>
  <c r="O1578" i="1"/>
  <c r="O2140" i="1"/>
  <c r="O988" i="1"/>
  <c r="O4093" i="1"/>
  <c r="O3869" i="1"/>
  <c r="O1093" i="1"/>
  <c r="O2002" i="1"/>
  <c r="O635" i="1"/>
  <c r="O692" i="1"/>
  <c r="O3191" i="1"/>
  <c r="O3940" i="1"/>
  <c r="O2597" i="1"/>
  <c r="O4040" i="1"/>
  <c r="O3925" i="1"/>
  <c r="O950" i="1"/>
  <c r="O3103" i="1"/>
  <c r="O3068" i="1"/>
  <c r="O219" i="1"/>
  <c r="O473" i="1"/>
  <c r="O871" i="1"/>
  <c r="O2131" i="1"/>
  <c r="O1182" i="1"/>
  <c r="O3195" i="1"/>
  <c r="O1697" i="1"/>
  <c r="O2760" i="1"/>
  <c r="O1235" i="1"/>
  <c r="O3086" i="1"/>
  <c r="O3907" i="1"/>
  <c r="O2655" i="1"/>
  <c r="O1309" i="1"/>
  <c r="O2754" i="1"/>
  <c r="O3199" i="1"/>
  <c r="O2658" i="1"/>
  <c r="O4039" i="1"/>
  <c r="O4098" i="1"/>
  <c r="O1310" i="1"/>
  <c r="O2673" i="1"/>
  <c r="O960" i="1"/>
  <c r="O3066" i="1"/>
  <c r="O3733" i="1"/>
  <c r="O2145" i="1"/>
  <c r="O1796" i="1"/>
  <c r="O1809" i="1"/>
  <c r="O1737" i="1"/>
  <c r="O3936" i="1"/>
  <c r="O926" i="1"/>
  <c r="O2378" i="1"/>
  <c r="O930" i="1"/>
  <c r="O1811" i="1"/>
  <c r="O2879" i="1"/>
  <c r="O1580" i="1"/>
  <c r="O4090" i="1"/>
  <c r="O143" i="1"/>
  <c r="O1336" i="1"/>
  <c r="O2692" i="1"/>
  <c r="O3980" i="1"/>
  <c r="O3898" i="1"/>
  <c r="O2583" i="1"/>
  <c r="O3970" i="1"/>
  <c r="O2707" i="1"/>
  <c r="O2368" i="1"/>
  <c r="O1457" i="1"/>
  <c r="O1713" i="1"/>
  <c r="O2647" i="1"/>
  <c r="O2761" i="1"/>
  <c r="O3148" i="1"/>
  <c r="O199" i="1"/>
  <c r="O2758" i="1"/>
  <c r="O2126" i="1"/>
  <c r="O2772" i="1"/>
  <c r="O1872" i="1"/>
  <c r="O718" i="1"/>
  <c r="O1727" i="1"/>
  <c r="O1152" i="1"/>
  <c r="O4005" i="1"/>
  <c r="O669" i="1"/>
  <c r="O895" i="1"/>
  <c r="O2125" i="1"/>
  <c r="O3732" i="1"/>
  <c r="O3747" i="1"/>
  <c r="O3915" i="1"/>
  <c r="O3927" i="1"/>
  <c r="O4105" i="1"/>
  <c r="O1436" i="1"/>
  <c r="O1326" i="1"/>
  <c r="O2519" i="1"/>
  <c r="O3988" i="1"/>
  <c r="O1709" i="1"/>
  <c r="O945" i="1"/>
  <c r="O134" i="1"/>
  <c r="O2137" i="1"/>
  <c r="O501" i="1"/>
  <c r="O434" i="1"/>
  <c r="O891" i="1"/>
  <c r="O2908" i="1"/>
  <c r="O440" i="1"/>
  <c r="O1695" i="1"/>
  <c r="O3730" i="1"/>
  <c r="O1584" i="1"/>
  <c r="O1082" i="1"/>
  <c r="O2894" i="1"/>
  <c r="O589" i="1"/>
  <c r="O1916" i="1"/>
  <c r="O1066" i="1"/>
  <c r="O944" i="1"/>
  <c r="O1496" i="1"/>
  <c r="O4079" i="1"/>
  <c r="O1325" i="1"/>
  <c r="O1148" i="1"/>
  <c r="O3843" i="1"/>
  <c r="O3910" i="1"/>
  <c r="O4020" i="1"/>
  <c r="O3077" i="1"/>
  <c r="O1550" i="1"/>
  <c r="O1045" i="1"/>
  <c r="O3803" i="1"/>
  <c r="O2921" i="1"/>
  <c r="O2648" i="1"/>
  <c r="O1429" i="1"/>
  <c r="O1493" i="1"/>
  <c r="O1119" i="1"/>
  <c r="O4048" i="1"/>
  <c r="O460" i="1"/>
  <c r="O3924" i="1"/>
  <c r="O1864" i="1"/>
  <c r="O1432" i="1"/>
  <c r="O2954" i="1"/>
  <c r="O2327" i="1"/>
  <c r="O2778" i="1"/>
  <c r="O1716" i="1"/>
  <c r="O2918" i="1"/>
  <c r="O1091" i="1"/>
  <c r="O1997" i="1"/>
  <c r="O1001" i="1"/>
  <c r="O4013" i="1"/>
  <c r="O2677" i="1"/>
  <c r="O666" i="1"/>
  <c r="O147" i="1"/>
  <c r="O1080" i="1"/>
  <c r="O1718" i="1"/>
  <c r="O686" i="1"/>
  <c r="O3971" i="1"/>
  <c r="O1602" i="1"/>
  <c r="O448" i="1"/>
  <c r="O997" i="1"/>
  <c r="O3731" i="1"/>
  <c r="O1100" i="1"/>
  <c r="O890" i="1"/>
  <c r="O1410" i="1"/>
  <c r="O4029" i="1"/>
  <c r="O1226" i="1"/>
  <c r="O1421" i="1"/>
  <c r="O3851" i="1"/>
  <c r="O1993" i="1"/>
  <c r="O4107" i="1"/>
  <c r="O2602" i="1"/>
  <c r="O4034" i="1"/>
  <c r="O426" i="1"/>
  <c r="O1435" i="1"/>
  <c r="O1778" i="1"/>
  <c r="O2862" i="1"/>
  <c r="O1341" i="1"/>
  <c r="O915" i="1"/>
  <c r="O1441" i="1"/>
  <c r="O2160" i="1"/>
  <c r="O1822" i="1"/>
  <c r="O933" i="1"/>
  <c r="O3640" i="1"/>
  <c r="O694" i="1"/>
  <c r="O1156" i="1"/>
  <c r="O1725" i="1"/>
  <c r="O177" i="1"/>
  <c r="O1138" i="1"/>
  <c r="O2672" i="1"/>
  <c r="O3986" i="1"/>
  <c r="O1076" i="1"/>
  <c r="O3966" i="1"/>
  <c r="O987" i="1"/>
  <c r="O1775" i="1"/>
  <c r="O483" i="1"/>
  <c r="O2706" i="1"/>
  <c r="O935" i="1"/>
  <c r="O3649" i="1"/>
  <c r="O4010" i="1"/>
  <c r="O1176" i="1"/>
  <c r="O1008" i="1"/>
  <c r="O917" i="1"/>
  <c r="O1319" i="1"/>
  <c r="O2144" i="1"/>
  <c r="O1154" i="1"/>
  <c r="O624" i="1"/>
  <c r="O1170" i="1"/>
  <c r="O2599" i="1"/>
  <c r="O957" i="1"/>
  <c r="O2698" i="1"/>
  <c r="O430" i="1"/>
  <c r="O1722" i="1"/>
  <c r="O705" i="1"/>
  <c r="O128" i="1"/>
  <c r="O187" i="1"/>
  <c r="O3642" i="1"/>
  <c r="O2846" i="1"/>
  <c r="O2141" i="1"/>
  <c r="O2876" i="1"/>
  <c r="O873" i="1"/>
  <c r="O3994" i="1"/>
  <c r="O3141" i="1"/>
  <c r="O3902" i="1"/>
  <c r="O3922" i="1"/>
  <c r="O1181" i="1"/>
  <c r="O1104" i="1"/>
  <c r="O2746" i="1"/>
  <c r="O3859" i="1"/>
  <c r="O158" i="1"/>
  <c r="O3092" i="1"/>
  <c r="O1983" i="1"/>
  <c r="O1576" i="1"/>
  <c r="O717" i="1"/>
  <c r="O553" i="1"/>
  <c r="O1097" i="1"/>
  <c r="O920" i="1"/>
  <c r="O193" i="1"/>
  <c r="O436" i="1"/>
  <c r="O446" i="1"/>
  <c r="O1137" i="1"/>
  <c r="O1415" i="1"/>
  <c r="O1574" i="1"/>
  <c r="O2133" i="1"/>
  <c r="O2888" i="1"/>
  <c r="O2906" i="1"/>
  <c r="O3863" i="1"/>
  <c r="O3883" i="1"/>
  <c r="O3897" i="1"/>
  <c r="O4027" i="1"/>
  <c r="O3879" i="1"/>
  <c r="O1792" i="1"/>
  <c r="O1106" i="1"/>
  <c r="O1870" i="1"/>
  <c r="O2858" i="1"/>
  <c r="O1711" i="1"/>
  <c r="O3648" i="1"/>
  <c r="O4091" i="1"/>
  <c r="O3114" i="1"/>
  <c r="O763" i="1"/>
  <c r="O4088" i="1"/>
  <c r="O2873" i="1"/>
  <c r="O1560" i="1"/>
  <c r="O2897" i="1"/>
  <c r="O500" i="1"/>
  <c r="O2899" i="1"/>
  <c r="O1414" i="1"/>
  <c r="O670" i="1"/>
  <c r="O865" i="1"/>
  <c r="O1077" i="1"/>
  <c r="O1430" i="1"/>
  <c r="O592" i="1"/>
  <c r="O1227" i="1"/>
  <c r="O2385" i="1"/>
  <c r="O1985" i="1"/>
  <c r="O2949" i="1"/>
  <c r="O3636" i="1"/>
  <c r="O3115" i="1"/>
  <c r="O993" i="1"/>
  <c r="O1701" i="1"/>
  <c r="O2900" i="1"/>
  <c r="O1184" i="1"/>
  <c r="O3992" i="1"/>
  <c r="O892" i="1"/>
  <c r="O3128" i="1"/>
  <c r="O1569" i="1"/>
  <c r="O3108" i="1"/>
  <c r="O3983" i="1"/>
  <c r="O170" i="1"/>
  <c r="O3193" i="1"/>
  <c r="O3801" i="1"/>
  <c r="O3802" i="1"/>
  <c r="O1185" i="1"/>
  <c r="O1544" i="1"/>
  <c r="O1559" i="1"/>
  <c r="O3098" i="1"/>
  <c r="O605" i="1"/>
  <c r="O2852" i="1"/>
  <c r="O4011" i="1"/>
  <c r="O2590" i="1"/>
  <c r="O1228" i="1"/>
  <c r="O1162" i="1"/>
  <c r="O680" i="1"/>
  <c r="O3852" i="1"/>
  <c r="O1562" i="1"/>
  <c r="O3132" i="1"/>
  <c r="O1770" i="1"/>
  <c r="O3100" i="1"/>
  <c r="O1793" i="1"/>
  <c r="O1329" i="1"/>
  <c r="O689" i="1"/>
  <c r="O769" i="1"/>
  <c r="O3896" i="1"/>
  <c r="O3871" i="1"/>
  <c r="O1087" i="1"/>
  <c r="O3207" i="1"/>
  <c r="O186" i="1"/>
  <c r="O1068" i="1"/>
  <c r="O3949" i="1"/>
  <c r="O590" i="1"/>
  <c r="O3072" i="1"/>
  <c r="O516" i="1"/>
  <c r="O594" i="1"/>
  <c r="O774" i="1"/>
  <c r="O1812" i="1"/>
  <c r="O3139" i="1"/>
  <c r="O502" i="1"/>
  <c r="O1340" i="1"/>
  <c r="O450" i="1"/>
  <c r="O2374" i="1"/>
  <c r="O3791" i="1"/>
  <c r="O172" i="1"/>
  <c r="O893" i="1"/>
  <c r="O911" i="1"/>
  <c r="O3948" i="1"/>
  <c r="O3964" i="1"/>
  <c r="O509" i="1"/>
  <c r="O905" i="1"/>
  <c r="O4092" i="1"/>
  <c r="O1987" i="1"/>
  <c r="O2324" i="1"/>
  <c r="O140" i="1"/>
  <c r="O4113" i="1"/>
  <c r="O1020" i="1"/>
  <c r="O3912" i="1"/>
  <c r="O2416" i="1"/>
  <c r="O662" i="1"/>
  <c r="O907" i="1"/>
  <c r="O1242" i="1"/>
  <c r="O3061" i="1"/>
  <c r="O513" i="1"/>
  <c r="O619" i="1"/>
  <c r="O1440" i="1"/>
  <c r="O2345" i="1"/>
  <c r="O2777" i="1"/>
  <c r="O3117" i="1"/>
  <c r="O882" i="1"/>
  <c r="O1808" i="1"/>
  <c r="O1110" i="1"/>
  <c r="O1177" i="1"/>
  <c r="O1458" i="1"/>
  <c r="O475" i="1"/>
  <c r="O4062" i="1"/>
  <c r="O1018" i="1"/>
  <c r="O900" i="1"/>
  <c r="O1237" i="1"/>
  <c r="O234" i="1"/>
  <c r="O2910" i="1"/>
  <c r="O2893" i="1"/>
  <c r="O1422" i="1"/>
  <c r="O2661" i="1"/>
  <c r="O551" i="1"/>
  <c r="O1771" i="1"/>
  <c r="O1067" i="1"/>
  <c r="O3848" i="1"/>
  <c r="O1903" i="1"/>
  <c r="O702" i="1"/>
  <c r="O156" i="1"/>
  <c r="O781" i="1"/>
  <c r="O927" i="1"/>
  <c r="O1017" i="1"/>
  <c r="O3873" i="1"/>
  <c r="O4097" i="1"/>
  <c r="O2158" i="1"/>
  <c r="O1047" i="1"/>
  <c r="O607" i="1"/>
  <c r="O1081" i="1"/>
  <c r="O977" i="1"/>
  <c r="O2503" i="1"/>
  <c r="O4060" i="1"/>
  <c r="O558" i="1"/>
  <c r="O1102" i="1"/>
  <c r="O1567" i="1"/>
  <c r="O2384" i="1"/>
  <c r="O2951" i="1"/>
  <c r="O3069" i="1"/>
  <c r="O3857" i="1"/>
  <c r="O4061" i="1"/>
  <c r="O947" i="1"/>
  <c r="O1575" i="1"/>
  <c r="O4064" i="1"/>
  <c r="O3087" i="1"/>
  <c r="O897" i="1"/>
  <c r="O2589" i="1"/>
  <c r="O1327" i="1"/>
  <c r="O1120" i="1"/>
  <c r="O432" i="1"/>
  <c r="O1490" i="1"/>
  <c r="O4095" i="1"/>
  <c r="O3748" i="1"/>
  <c r="O129" i="1"/>
  <c r="O996" i="1"/>
  <c r="O1330" i="1"/>
  <c r="O943" i="1"/>
  <c r="O1598" i="1"/>
  <c r="O2157" i="1"/>
  <c r="O465" i="1"/>
  <c r="O3931" i="1"/>
  <c r="O451" i="1"/>
  <c r="O863" i="1"/>
  <c r="O1487" i="1"/>
  <c r="O2571" i="1"/>
  <c r="O478" i="1"/>
  <c r="O1002" i="1"/>
  <c r="O925" i="1"/>
  <c r="O4049" i="1"/>
  <c r="O2953" i="1"/>
  <c r="O3644" i="1"/>
  <c r="O3990" i="1"/>
  <c r="O2781" i="1"/>
  <c r="O2134" i="1"/>
  <c r="O3847" i="1"/>
  <c r="O1483" i="1"/>
  <c r="O2880" i="1"/>
  <c r="O1821" i="1"/>
  <c r="O975" i="1"/>
  <c r="O2646" i="1"/>
  <c r="O4109" i="1"/>
  <c r="O867" i="1"/>
  <c r="O1818" i="1"/>
  <c r="O423" i="1"/>
  <c r="O220" i="1"/>
  <c r="O602" i="1"/>
  <c r="O2150" i="1"/>
  <c r="O2768" i="1"/>
  <c r="O3744" i="1"/>
  <c r="O3860" i="1"/>
  <c r="O4084" i="1"/>
  <c r="O1780" i="1"/>
  <c r="O4110" i="1"/>
  <c r="O959" i="1"/>
  <c r="O978" i="1"/>
  <c r="O948" i="1"/>
  <c r="O1500" i="1"/>
  <c r="O2854" i="1"/>
  <c r="O2653" i="1"/>
  <c r="O130" i="1"/>
  <c r="O2959" i="1"/>
  <c r="O2411" i="1"/>
  <c r="O4004" i="1"/>
  <c r="O3981" i="1"/>
  <c r="O2383" i="1"/>
  <c r="O3921" i="1"/>
  <c r="O505" i="1"/>
  <c r="O2516" i="1"/>
  <c r="O2861" i="1"/>
  <c r="O3889" i="1"/>
  <c r="O1801" i="1"/>
  <c r="O2136" i="1"/>
  <c r="O2593" i="1"/>
  <c r="O1910" i="1"/>
  <c r="O958" i="1"/>
  <c r="O2146" i="1"/>
  <c r="O777" i="1"/>
  <c r="O1592" i="1"/>
  <c r="O1129" i="1"/>
  <c r="O1715" i="1"/>
  <c r="O3797" i="1"/>
  <c r="O1406" i="1"/>
  <c r="O3144" i="1"/>
  <c r="O1169" i="1"/>
  <c r="O998" i="1"/>
  <c r="O1105" i="1"/>
  <c r="O1917" i="1"/>
  <c r="O2135" i="1"/>
  <c r="O2866" i="1"/>
  <c r="O1044" i="1"/>
  <c r="O1159" i="1"/>
  <c r="O2349" i="1"/>
  <c r="O3962" i="1"/>
  <c r="O4036" i="1"/>
  <c r="O3891" i="1"/>
  <c r="O678" i="1"/>
  <c r="O3800" i="1"/>
  <c r="O581" i="1"/>
  <c r="O941" i="1"/>
  <c r="O3979" i="1"/>
  <c r="O2649" i="1"/>
  <c r="O2431" i="1"/>
  <c r="O937" i="1"/>
  <c r="O4065" i="1"/>
  <c r="O2127" i="1"/>
  <c r="O1565" i="1"/>
  <c r="O1050" i="1"/>
  <c r="O603" i="1"/>
  <c r="O1790" i="1"/>
  <c r="O633" i="1"/>
  <c r="O506" i="1"/>
  <c r="O1333" i="1"/>
  <c r="O519" i="1"/>
  <c r="O951" i="1"/>
  <c r="O2369" i="1"/>
  <c r="O1075" i="1"/>
  <c r="O1795" i="1"/>
  <c r="O4007" i="1"/>
  <c r="O428" i="1"/>
  <c r="O1915" i="1"/>
  <c r="O970" i="1"/>
  <c r="O1323" i="1"/>
  <c r="O880" i="1"/>
  <c r="O999" i="1"/>
  <c r="O4015" i="1"/>
  <c r="O721" i="1"/>
  <c r="O875" i="1"/>
  <c r="O2390" i="1"/>
  <c r="O3203" i="1"/>
  <c r="O3901" i="1"/>
  <c r="O4026" i="1"/>
  <c r="O2426" i="1"/>
  <c r="O1419" i="1"/>
  <c r="O2387" i="1"/>
  <c r="O546" i="1"/>
  <c r="O1904" i="1"/>
  <c r="O3866" i="1"/>
  <c r="O967" i="1"/>
  <c r="O3094" i="1"/>
  <c r="O504" i="1"/>
  <c r="O939" i="1"/>
  <c r="O2686" i="1"/>
  <c r="O1328" i="1"/>
  <c r="O1316" i="1"/>
  <c r="O2766" i="1"/>
  <c r="O1443" i="1"/>
  <c r="O200" i="1"/>
  <c r="O4101" i="1"/>
  <c r="O2751" i="1"/>
  <c r="O965" i="1"/>
  <c r="O424" i="1"/>
  <c r="O697" i="1"/>
  <c r="O986" i="1"/>
  <c r="O1874" i="1"/>
  <c r="O2750" i="1"/>
  <c r="O4075" i="1"/>
  <c r="O2511" i="1"/>
  <c r="O1094" i="1"/>
  <c r="O2892" i="1"/>
  <c r="O4019" i="1"/>
  <c r="O623" i="1"/>
  <c r="O1920" i="1"/>
  <c r="O472" i="1"/>
  <c r="O1705" i="1"/>
  <c r="O3194" i="1"/>
  <c r="O570" i="1"/>
  <c r="O586" i="1"/>
  <c r="O622" i="1"/>
  <c r="O886" i="1"/>
  <c r="O1055" i="1"/>
  <c r="O1062" i="1"/>
  <c r="O1991" i="1"/>
  <c r="O2567" i="1"/>
  <c r="O2643" i="1"/>
  <c r="O2843" i="1"/>
  <c r="O2851" i="1"/>
  <c r="O2946" i="1"/>
  <c r="O3749" i="1"/>
  <c r="O3796" i="1"/>
  <c r="O3929" i="1"/>
  <c r="O4070" i="1"/>
  <c r="O2601" i="1"/>
  <c r="O707" i="1"/>
  <c r="O610" i="1"/>
  <c r="O3973" i="1"/>
  <c r="O3142" i="1"/>
  <c r="O663" i="1"/>
  <c r="O151" i="1"/>
  <c r="O559" i="1"/>
  <c r="O1231" i="1"/>
  <c r="O3943" i="1"/>
  <c r="O2868" i="1"/>
  <c r="O2654" i="1"/>
  <c r="O2871" i="1"/>
  <c r="O2650" i="1"/>
  <c r="O1721" i="1"/>
  <c r="O706" i="1"/>
  <c r="O2682" i="1"/>
  <c r="O228" i="1"/>
  <c r="O914" i="1"/>
  <c r="O1456" i="1"/>
  <c r="O685" i="1"/>
  <c r="O775" i="1"/>
  <c r="O2162" i="1"/>
  <c r="O2769" i="1"/>
  <c r="O2572" i="1"/>
  <c r="O3081" i="1"/>
  <c r="O1581" i="1"/>
  <c r="O955" i="1"/>
  <c r="O2415" i="1"/>
  <c r="O3903" i="1"/>
  <c r="O4023" i="1"/>
  <c r="O4021" i="1"/>
  <c r="O456" i="1"/>
  <c r="O1085" i="1"/>
  <c r="O1331" i="1"/>
  <c r="O874" i="1"/>
  <c r="O2152" i="1"/>
  <c r="O510" i="1"/>
  <c r="O571" i="1"/>
  <c r="O883" i="1"/>
  <c r="O1234" i="1"/>
  <c r="O2156" i="1"/>
  <c r="O2386" i="1"/>
  <c r="O2695" i="1"/>
  <c r="O2903" i="1"/>
  <c r="O3131" i="1"/>
  <c r="O966" i="1"/>
  <c r="O715" i="1"/>
  <c r="O452" i="1"/>
  <c r="O2905" i="1"/>
  <c r="O1438" i="1"/>
  <c r="O2764" i="1"/>
  <c r="O425" i="1"/>
  <c r="O2001" i="1"/>
  <c r="O468" i="1"/>
  <c r="O1157" i="1"/>
  <c r="O720" i="1"/>
  <c r="O1494" i="1"/>
  <c r="O2564" i="1"/>
  <c r="O1738" i="1"/>
  <c r="O2161" i="1"/>
  <c r="O222" i="1"/>
  <c r="O2328" i="1"/>
  <c r="O2763" i="1"/>
  <c r="O155" i="1"/>
  <c r="O2403" i="1"/>
  <c r="O576" i="1"/>
  <c r="O1485" i="1"/>
  <c r="O2694" i="1"/>
  <c r="O2702" i="1"/>
  <c r="O552" i="1"/>
  <c r="O779" i="1"/>
  <c r="O1072" i="1"/>
  <c r="O2432" i="1"/>
  <c r="O2149" i="1"/>
  <c r="O2357" i="1"/>
  <c r="O2683" i="1"/>
  <c r="O458" i="1"/>
  <c r="O2389" i="1"/>
  <c r="O1712" i="1"/>
  <c r="O4067" i="1"/>
  <c r="O1563" i="1"/>
  <c r="O499" i="1"/>
  <c r="O1135" i="1"/>
  <c r="O2759" i="1"/>
  <c r="O3123" i="1"/>
  <c r="O3738" i="1"/>
  <c r="O3790" i="1"/>
  <c r="O1573" i="1"/>
  <c r="O611" i="1"/>
  <c r="O1155" i="1"/>
  <c r="O3089" i="1"/>
  <c r="O3952" i="1"/>
  <c r="O1314" i="1"/>
  <c r="O2413" i="1"/>
  <c r="O919" i="1"/>
  <c r="O2508" i="1"/>
  <c r="O2582" i="1"/>
  <c r="O3968" i="1"/>
  <c r="O2652" i="1"/>
  <c r="O1726" i="1"/>
  <c r="O148" i="1"/>
  <c r="O2353" i="1"/>
  <c r="O2123" i="1"/>
  <c r="O588" i="1"/>
  <c r="O976" i="1"/>
  <c r="O1084" i="1"/>
  <c r="O2417" i="1"/>
  <c r="O543" i="1"/>
  <c r="O1579" i="1"/>
  <c r="O3868" i="1"/>
  <c r="O1244" i="1"/>
  <c r="O166" i="1"/>
  <c r="O693" i="1"/>
  <c r="O1112" i="1"/>
  <c r="O1877" i="1"/>
  <c r="O1918" i="1"/>
  <c r="O1322" i="1"/>
  <c r="O921" i="1"/>
  <c r="O1101" i="1"/>
  <c r="O1115" i="1"/>
  <c r="O1128" i="1"/>
  <c r="O1409" i="1"/>
  <c r="O1583" i="1"/>
  <c r="O1791" i="1"/>
  <c r="O1868" i="1"/>
  <c r="O2570" i="1"/>
  <c r="O2585" i="1"/>
  <c r="O2895" i="1"/>
  <c r="O555" i="1"/>
  <c r="O2437" i="1"/>
  <c r="O1150" i="1"/>
  <c r="O3079" i="1"/>
  <c r="O2697" i="1"/>
  <c r="O1126" i="1"/>
  <c r="O994" i="1"/>
  <c r="O1160" i="1"/>
  <c r="O1111" i="1"/>
  <c r="O1875" i="1"/>
  <c r="O1545" i="1"/>
  <c r="O422" i="1"/>
  <c r="O2743" i="1"/>
  <c r="O507" i="1"/>
  <c r="O2404" i="1"/>
  <c r="O2864" i="1"/>
  <c r="O577" i="1"/>
  <c r="O597" i="1"/>
  <c r="O573" i="1"/>
  <c r="O902" i="1"/>
  <c r="O1407" i="1"/>
  <c r="O3963" i="1"/>
  <c r="O4043" i="1"/>
  <c r="O192" i="1"/>
  <c r="O1990" i="1"/>
  <c r="O1145" i="1"/>
  <c r="O2886" i="1"/>
  <c r="O711" i="1"/>
  <c r="O232" i="1"/>
  <c r="O664" i="1"/>
  <c r="O780" i="1"/>
  <c r="O1172" i="1"/>
  <c r="O1740" i="1"/>
  <c r="O1865" i="1"/>
  <c r="O3055" i="1"/>
  <c r="O4074" i="1"/>
  <c r="O696" i="1"/>
  <c r="O575" i="1"/>
  <c r="O2124" i="1"/>
  <c r="O2350" i="1"/>
  <c r="O1013" i="1"/>
  <c r="O563" i="1"/>
  <c r="O2382" i="1"/>
  <c r="O3200" i="1"/>
  <c r="O1688" i="1"/>
  <c r="O940" i="1"/>
  <c r="O1140" i="1"/>
  <c r="O665" i="1"/>
  <c r="O864" i="1"/>
  <c r="O3097" i="1"/>
  <c r="O144" i="1"/>
  <c r="O239" i="1"/>
  <c r="O1425" i="1"/>
  <c r="O1561" i="1"/>
  <c r="O2440" i="1"/>
  <c r="O2779" i="1"/>
  <c r="O3917" i="1"/>
  <c r="O4086" i="1"/>
  <c r="O2681" i="1"/>
  <c r="O2372" i="1"/>
  <c r="O2700" i="1"/>
  <c r="O545" i="1"/>
  <c r="O872" i="1"/>
  <c r="O3120" i="1"/>
  <c r="O719" i="1"/>
  <c r="O1324" i="1"/>
  <c r="O906" i="1"/>
  <c r="O904" i="1"/>
  <c r="O3928" i="1"/>
  <c r="O462" i="1"/>
  <c r="O1042" i="1"/>
  <c r="O491" i="1"/>
  <c r="O3919" i="1"/>
  <c r="O4087" i="1"/>
  <c r="O1909" i="1"/>
  <c r="O1597" i="1"/>
  <c r="O3085" i="1"/>
  <c r="O3794" i="1"/>
  <c r="O125" i="1"/>
  <c r="O3105" i="1"/>
  <c r="O1010" i="1"/>
  <c r="O159" i="1"/>
  <c r="O599" i="1"/>
  <c r="O2569" i="1"/>
  <c r="O2153" i="1"/>
  <c r="O2881" i="1"/>
  <c r="O1501" i="1"/>
  <c r="O2370" i="1"/>
  <c r="O2573" i="1"/>
  <c r="O2771" i="1"/>
  <c r="O3088" i="1"/>
  <c r="O3947" i="1"/>
  <c r="O3996" i="1"/>
  <c r="O4009" i="1"/>
  <c r="O1488" i="1"/>
  <c r="O2685" i="1"/>
  <c r="O1121" i="1"/>
  <c r="O1413" i="1"/>
  <c r="O2765" i="1"/>
  <c r="O217" i="1"/>
  <c r="O973" i="1"/>
  <c r="O3911" i="1"/>
  <c r="O1125" i="1"/>
  <c r="O1132" i="1"/>
  <c r="O1717" i="1"/>
  <c r="O3942" i="1"/>
  <c r="O714" i="1"/>
  <c r="O1720" i="1"/>
  <c r="O3083" i="1"/>
  <c r="O4044" i="1"/>
  <c r="O675" i="1"/>
  <c r="O2132" i="1"/>
  <c r="O511" i="1"/>
  <c r="O579" i="1"/>
  <c r="O608" i="1"/>
  <c r="O638" i="1"/>
  <c r="O1344" i="1"/>
  <c r="O1416" i="1"/>
  <c r="O1420" i="1"/>
  <c r="O2398" i="1"/>
  <c r="O2410" i="1"/>
  <c r="O2424" i="1"/>
  <c r="O2442" i="1"/>
  <c r="O2850" i="1"/>
  <c r="O3854" i="1"/>
  <c r="O3870" i="1"/>
  <c r="O3920" i="1"/>
  <c r="O4006" i="1"/>
  <c r="O4115" i="1"/>
  <c r="O1703" i="1"/>
  <c r="O3090" i="1"/>
  <c r="O1012" i="1"/>
  <c r="O2775" i="1"/>
  <c r="O2391" i="1"/>
  <c r="O486" i="1"/>
  <c r="O631" i="1"/>
  <c r="O1171" i="1"/>
  <c r="O1907" i="1"/>
  <c r="O572" i="1"/>
  <c r="O1116" i="1"/>
  <c r="O2130" i="1"/>
  <c r="O2154" i="1"/>
  <c r="O2587" i="1"/>
  <c r="O2588" i="1"/>
  <c r="O2594" i="1"/>
  <c r="O2889" i="1"/>
  <c r="O4068" i="1"/>
  <c r="O4081" i="1"/>
  <c r="O1107" i="1"/>
  <c r="O496" i="1"/>
  <c r="O3062" i="1"/>
  <c r="O2955" i="1"/>
  <c r="O1070" i="1"/>
  <c r="O1151" i="1"/>
  <c r="O2512" i="1"/>
  <c r="O3054" i="1"/>
  <c r="O2690" i="1"/>
  <c r="O2581" i="1"/>
  <c r="O514" i="1"/>
  <c r="O1994" i="1"/>
  <c r="O1117" i="1"/>
  <c r="O2436" i="1"/>
  <c r="O508" i="1"/>
  <c r="O1147" i="1"/>
  <c r="O1408" i="1"/>
  <c r="O1600" i="1"/>
  <c r="O2393" i="1"/>
  <c r="O4002" i="1"/>
  <c r="O196" i="1"/>
  <c r="O1881" i="1"/>
  <c r="O3080" i="1"/>
  <c r="O765" i="1"/>
  <c r="O2142" i="1"/>
  <c r="O870" i="1"/>
  <c r="O684" i="1"/>
  <c r="O1131" i="1"/>
  <c r="O596" i="1"/>
  <c r="O992" i="1"/>
  <c r="O1424" i="1"/>
  <c r="O442" i="1"/>
  <c r="O445" i="1"/>
  <c r="O484" i="1"/>
  <c r="O1130" i="1"/>
  <c r="O1173" i="1"/>
  <c r="O1423" i="1"/>
  <c r="O1437" i="1"/>
  <c r="O1484" i="1"/>
  <c r="O1566" i="1"/>
  <c r="O1741" i="1"/>
  <c r="O1906" i="1"/>
  <c r="O2346" i="1"/>
  <c r="O2948" i="1"/>
  <c r="O3119" i="1"/>
  <c r="O3647" i="1"/>
  <c r="O3941" i="1"/>
  <c r="O2651" i="1"/>
  <c r="O466" i="1"/>
  <c r="O3954" i="1"/>
  <c r="O2662" i="1"/>
  <c r="O2660" i="1"/>
  <c r="O565" i="1"/>
  <c r="O550" i="1"/>
  <c r="O3076" i="1"/>
  <c r="O548" i="1"/>
  <c r="O1046" i="1"/>
  <c r="O632" i="1"/>
  <c r="O1088" i="1"/>
  <c r="O150" i="1"/>
  <c r="O2909" i="1"/>
  <c r="O4051" i="1"/>
  <c r="O2504" i="1"/>
  <c r="O1585" i="1"/>
  <c r="O1813" i="1"/>
  <c r="O3972" i="1"/>
  <c r="O2356" i="1"/>
  <c r="O3070" i="1"/>
  <c r="O457" i="1"/>
  <c r="O191" i="1"/>
  <c r="O1074" i="1"/>
  <c r="O3808" i="1"/>
  <c r="O4052" i="1"/>
  <c r="O2348" i="1"/>
  <c r="O461" i="1"/>
  <c r="O1141" i="1"/>
  <c r="O601" i="1"/>
  <c r="O593" i="1"/>
  <c r="O2396" i="1"/>
  <c r="O3198" i="1"/>
  <c r="O2138" i="1"/>
  <c r="O1164" i="1"/>
  <c r="O153" i="1"/>
  <c r="O3880" i="1"/>
  <c r="O2693" i="1"/>
  <c r="O3110" i="1"/>
  <c r="O2656" i="1"/>
  <c r="O1049" i="1"/>
  <c r="O1696" i="1"/>
  <c r="O1869" i="1"/>
  <c r="O1988" i="1"/>
  <c r="O2128" i="1"/>
  <c r="O2395" i="1"/>
  <c r="O3121" i="1"/>
  <c r="O1099" i="1"/>
  <c r="O2376" i="1"/>
  <c r="O2521" i="1"/>
  <c r="O1103" i="1"/>
  <c r="O215" i="1"/>
  <c r="O683" i="1"/>
  <c r="O1113" i="1"/>
  <c r="O2362" i="1"/>
  <c r="O2865" i="1"/>
  <c r="O3067" i="1"/>
  <c r="O3112" i="1"/>
  <c r="O3861" i="1"/>
  <c r="O4114" i="1"/>
  <c r="O1092" i="1"/>
  <c r="O2438" i="1"/>
  <c r="O1118" i="1"/>
  <c r="O2877" i="1"/>
  <c r="O1724" i="1"/>
  <c r="O123" i="1"/>
  <c r="O582" i="1"/>
  <c r="O1543" i="1"/>
  <c r="O1547" i="1"/>
  <c r="O1729" i="1"/>
  <c r="O3134" i="1"/>
  <c r="O3632" i="1"/>
  <c r="O476" i="1"/>
  <c r="O598" i="1"/>
  <c r="O676" i="1"/>
  <c r="O3906" i="1"/>
  <c r="O2427" i="1"/>
  <c r="O455" i="1"/>
  <c r="O773" i="1"/>
  <c r="O3855" i="1"/>
  <c r="O2418" i="1"/>
  <c r="O3096" i="1"/>
  <c r="O3959" i="1"/>
  <c r="O1175" i="1"/>
  <c r="O1913" i="1"/>
  <c r="O3075" i="1"/>
  <c r="O1736" i="1"/>
  <c r="O561" i="1"/>
  <c r="O568" i="1"/>
  <c r="O629" i="1"/>
  <c r="O636" i="1"/>
  <c r="O2148" i="1"/>
  <c r="O2420" i="1"/>
  <c r="O2687" i="1"/>
  <c r="O2915" i="1"/>
  <c r="O3858" i="1"/>
  <c r="O4047" i="1"/>
  <c r="O3082" i="1"/>
  <c r="O4094" i="1"/>
  <c r="O1083" i="1"/>
  <c r="O984" i="1"/>
  <c r="O449" i="1"/>
  <c r="O1412" i="1"/>
  <c r="O2423" i="1"/>
  <c r="O2904" i="1"/>
  <c r="O3060" i="1"/>
  <c r="O3074" i="1"/>
  <c r="O1876" i="1"/>
  <c r="O214" i="1"/>
  <c r="O1449" i="1"/>
  <c r="O122" i="1"/>
  <c r="O2434" i="1"/>
  <c r="O4017" i="1"/>
  <c r="O2680" i="1"/>
  <c r="O1595" i="1"/>
  <c r="O591" i="1"/>
  <c r="O1589" i="1"/>
  <c r="O2425" i="1"/>
  <c r="O3864" i="1"/>
  <c r="O983" i="1"/>
  <c r="O427" i="1"/>
  <c r="O562" i="1"/>
  <c r="O1123" i="1"/>
  <c r="O580" i="1"/>
  <c r="O585" i="1"/>
  <c r="O2911" i="1"/>
  <c r="O1453" i="1"/>
  <c r="O163" i="1"/>
  <c r="O169" i="1"/>
  <c r="O2591" i="1"/>
  <c r="O3122" i="1"/>
  <c r="O2155" i="1"/>
  <c r="O488" i="1"/>
  <c r="O640" i="1"/>
  <c r="O3934" i="1"/>
  <c r="O216" i="1"/>
  <c r="O637" i="1"/>
  <c r="O1183" i="1"/>
  <c r="O154" i="1"/>
  <c r="O1442" i="1"/>
  <c r="O542" i="1"/>
  <c r="O1180" i="1"/>
  <c r="O1499" i="1"/>
  <c r="O3914" i="1"/>
  <c r="O4008" i="1"/>
  <c r="O1704" i="1"/>
  <c r="O157" i="1"/>
  <c r="O3995" i="1"/>
  <c r="O2375" i="1"/>
  <c r="O1178" i="1"/>
  <c r="O566" i="1"/>
  <c r="O3057" i="1"/>
  <c r="O2950" i="1"/>
  <c r="O3798" i="1"/>
  <c r="O668" i="1"/>
  <c r="O1136" i="1"/>
  <c r="O2916" i="1"/>
  <c r="O2943" i="1"/>
  <c r="O3641" i="1"/>
  <c r="O1867" i="1"/>
  <c r="O447" i="1"/>
  <c r="O2696" i="1"/>
  <c r="O2912" i="1"/>
  <c r="O3126" i="1"/>
  <c r="O2430" i="1"/>
  <c r="O2691" i="1"/>
  <c r="O437" i="1"/>
  <c r="O161" i="1"/>
  <c r="O173" i="1"/>
  <c r="O2429" i="1"/>
  <c r="O2433" i="1"/>
  <c r="O3202" i="1"/>
  <c r="O3807" i="1"/>
  <c r="O194" i="1"/>
  <c r="O498" i="1"/>
  <c r="O1318" i="1"/>
  <c r="O578" i="1"/>
  <c r="O2596" i="1"/>
  <c r="O2584" i="1"/>
  <c r="O1452" i="1"/>
  <c r="O698" i="1"/>
  <c r="O3953" i="1"/>
  <c r="O544" i="1"/>
  <c r="O3631" i="1"/>
  <c r="O641" i="1"/>
  <c r="O621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P2245" i="1"/>
  <c r="P1255" i="1"/>
  <c r="P1014" i="1"/>
  <c r="P2016" i="1"/>
  <c r="P3842" i="1"/>
  <c r="P2613" i="1"/>
  <c r="P80" i="1"/>
  <c r="P2247" i="1"/>
  <c r="P2261" i="1"/>
  <c r="P2187" i="1"/>
  <c r="P2271" i="1"/>
  <c r="P1945" i="1"/>
  <c r="P2077" i="1"/>
  <c r="P2723" i="1"/>
  <c r="P644" i="1"/>
  <c r="P1960" i="1"/>
  <c r="P2626" i="1"/>
  <c r="P2244" i="1"/>
  <c r="P2274" i="1"/>
  <c r="P1662" i="1"/>
  <c r="P2233" i="1"/>
  <c r="P1480" i="1"/>
  <c r="P2230" i="1"/>
  <c r="P2236" i="1"/>
  <c r="P1972" i="1"/>
  <c r="P1963" i="1"/>
  <c r="P2194" i="1"/>
  <c r="P1980" i="1"/>
  <c r="P2189" i="1"/>
  <c r="P2737" i="1"/>
  <c r="P2252" i="1"/>
  <c r="P2627" i="1"/>
  <c r="P2199" i="1"/>
  <c r="P2227" i="1"/>
  <c r="P2018" i="1"/>
  <c r="P1764" i="1"/>
  <c r="P2619" i="1"/>
  <c r="P2013" i="1"/>
  <c r="P2047" i="1"/>
  <c r="P2243" i="1"/>
  <c r="P1950" i="1"/>
  <c r="P1946" i="1"/>
  <c r="P1217" i="1"/>
  <c r="P2263" i="1"/>
  <c r="P2272" i="1"/>
  <c r="P2204" i="1"/>
  <c r="P1956" i="1"/>
  <c r="P1974" i="1"/>
  <c r="P1478" i="1"/>
  <c r="P2603" i="1"/>
  <c r="P2629" i="1"/>
  <c r="P2259" i="1"/>
  <c r="P2026" i="1"/>
  <c r="P1971" i="1"/>
  <c r="P1514" i="1"/>
  <c r="P2078" i="1"/>
  <c r="P2202" i="1"/>
  <c r="P2196" i="1"/>
  <c r="P2238" i="1"/>
  <c r="P2329" i="1"/>
  <c r="P2184" i="1"/>
  <c r="P2338" i="1"/>
  <c r="P2082" i="1"/>
  <c r="P2045" i="1"/>
  <c r="P2191" i="1"/>
  <c r="P1403" i="1"/>
  <c r="P2234" i="1"/>
  <c r="P2015" i="1"/>
  <c r="P2729" i="1"/>
  <c r="P2185" i="1"/>
  <c r="P2021" i="1"/>
  <c r="P1534" i="1"/>
  <c r="P2052" i="1"/>
  <c r="P2256" i="1"/>
  <c r="P2996" i="1"/>
  <c r="P1467" i="1"/>
  <c r="P2195" i="1"/>
  <c r="P2312" i="1"/>
  <c r="P2449" i="1"/>
  <c r="P1382" i="1"/>
  <c r="P2040" i="1"/>
  <c r="P1536" i="1"/>
  <c r="P2190" i="1"/>
  <c r="P2277" i="1"/>
  <c r="P2609" i="1"/>
  <c r="P2282" i="1"/>
  <c r="P1979" i="1"/>
  <c r="P1957" i="1"/>
  <c r="P79" i="1"/>
  <c r="P2036" i="1"/>
  <c r="P316" i="1"/>
  <c r="P2741" i="1"/>
  <c r="P2203" i="1"/>
  <c r="P2003" i="1"/>
  <c r="P2269" i="1"/>
  <c r="P1346" i="1"/>
  <c r="P2246" i="1"/>
  <c r="P1976" i="1"/>
  <c r="P1969" i="1"/>
  <c r="P2031" i="1"/>
  <c r="P1982" i="1"/>
  <c r="P2635" i="1"/>
  <c r="P2054" i="1"/>
  <c r="P2239" i="1"/>
  <c r="P1023" i="1"/>
  <c r="P2709" i="1"/>
  <c r="P2301" i="1"/>
  <c r="P1947" i="1"/>
  <c r="P1978" i="1"/>
  <c r="P1032" i="1"/>
  <c r="P3728" i="1"/>
  <c r="P3155" i="1"/>
  <c r="P2235" i="1"/>
  <c r="P3813" i="1"/>
  <c r="P2262" i="1"/>
  <c r="P2604" i="1"/>
  <c r="P1196" i="1"/>
  <c r="P2268" i="1"/>
  <c r="P2012" i="1"/>
  <c r="P3003" i="1"/>
  <c r="P2072" i="1"/>
  <c r="P738" i="1"/>
  <c r="P3355" i="1"/>
  <c r="P2005" i="1"/>
  <c r="P45" i="1"/>
  <c r="P1839" i="1"/>
  <c r="P248" i="1"/>
  <c r="P2011" i="1"/>
  <c r="P2034" i="1"/>
  <c r="P2611" i="1"/>
  <c r="P540" i="1"/>
  <c r="P3027" i="1"/>
  <c r="P2039" i="1"/>
  <c r="P646" i="1"/>
  <c r="P3710" i="1"/>
  <c r="P2267" i="1"/>
  <c r="P2726" i="1"/>
  <c r="P1259" i="1"/>
  <c r="P2341" i="1"/>
  <c r="P1958" i="1"/>
  <c r="P308" i="1"/>
  <c r="P2216" i="1"/>
  <c r="P1194" i="1"/>
  <c r="P3446" i="1"/>
  <c r="P2081" i="1"/>
  <c r="P3584" i="1"/>
  <c r="P2257" i="1"/>
  <c r="P3294" i="1"/>
  <c r="P1970" i="1"/>
  <c r="P2186" i="1"/>
  <c r="P320" i="1"/>
  <c r="P2273" i="1"/>
  <c r="P1530" i="1"/>
  <c r="P2023" i="1"/>
  <c r="P2073" i="1"/>
  <c r="P1224" i="1"/>
  <c r="P647" i="1"/>
  <c r="P1506" i="1"/>
  <c r="P2254" i="1"/>
  <c r="P1612" i="1"/>
  <c r="P2280" i="1"/>
  <c r="P2242" i="1"/>
  <c r="P1198" i="1"/>
  <c r="P656" i="1"/>
  <c r="P845" i="1"/>
  <c r="P2488" i="1"/>
  <c r="P1632" i="1"/>
  <c r="P2717" i="1"/>
  <c r="P1973" i="1"/>
  <c r="P1835" i="1"/>
  <c r="P1967" i="1"/>
  <c r="P1200" i="1"/>
  <c r="P1754" i="1"/>
  <c r="P1966" i="1"/>
  <c r="P1975" i="1"/>
  <c r="P384" i="1"/>
  <c r="P2330" i="1"/>
  <c r="P1212" i="1"/>
  <c r="P2107" i="1"/>
  <c r="P1199" i="1"/>
  <c r="P2724" i="1"/>
  <c r="P1378" i="1"/>
  <c r="P3654" i="1"/>
  <c r="P1538" i="1"/>
  <c r="P2177" i="1"/>
  <c r="P2042" i="1"/>
  <c r="P2008" i="1"/>
  <c r="P110" i="1"/>
  <c r="P3026" i="1"/>
  <c r="P2739" i="1"/>
  <c r="P2226" i="1"/>
  <c r="P1289" i="1"/>
  <c r="P2817" i="1"/>
  <c r="P1925" i="1"/>
  <c r="P264" i="1"/>
  <c r="P3720" i="1"/>
  <c r="P759" i="1"/>
  <c r="P1025" i="1"/>
  <c r="P2014" i="1"/>
  <c r="P2006" i="1"/>
  <c r="P833" i="1"/>
  <c r="P2710" i="1"/>
  <c r="P306" i="1"/>
  <c r="P287" i="1"/>
  <c r="P3820" i="1"/>
  <c r="P2032" i="1"/>
  <c r="P1955" i="1"/>
  <c r="P2117" i="1"/>
  <c r="P3832" i="1"/>
  <c r="P2610" i="1"/>
  <c r="P3393" i="1"/>
  <c r="P2258" i="1"/>
  <c r="P3368" i="1"/>
  <c r="P2275" i="1"/>
  <c r="P111" i="1"/>
  <c r="P1388" i="1"/>
  <c r="P2068" i="1"/>
  <c r="P858" i="1"/>
  <c r="P3364" i="1"/>
  <c r="P2004" i="1"/>
  <c r="P1509" i="1"/>
  <c r="P3473" i="1"/>
  <c r="P389" i="1"/>
  <c r="P658" i="1"/>
  <c r="P3039" i="1"/>
  <c r="P1260" i="1"/>
  <c r="P1953" i="1"/>
  <c r="P1385" i="1"/>
  <c r="P2335" i="1"/>
  <c r="P1285" i="1"/>
  <c r="P2037" i="1"/>
  <c r="P3410" i="1"/>
  <c r="P3316" i="1"/>
  <c r="P3721" i="1"/>
  <c r="P1977" i="1"/>
  <c r="P1526" i="1"/>
  <c r="P1968" i="1"/>
  <c r="P385" i="1"/>
  <c r="P1022" i="1"/>
  <c r="P1520" i="1"/>
  <c r="P1841" i="1"/>
  <c r="P1351" i="1"/>
  <c r="P790" i="1"/>
  <c r="P1380" i="1"/>
  <c r="P2501" i="1"/>
  <c r="P2445" i="1"/>
  <c r="P1257" i="1"/>
  <c r="P2059" i="1"/>
  <c r="P3464" i="1"/>
  <c r="P3601" i="1"/>
  <c r="P2730" i="1"/>
  <c r="P1676" i="1"/>
  <c r="P1752" i="1"/>
  <c r="P2027" i="1"/>
  <c r="P1952" i="1"/>
  <c r="P1838" i="1"/>
  <c r="P1252" i="1"/>
  <c r="P2215" i="1"/>
  <c r="P1204" i="1"/>
  <c r="P2067" i="1"/>
  <c r="P1256" i="1"/>
  <c r="P1954" i="1"/>
  <c r="P83" i="1"/>
  <c r="P2062" i="1"/>
  <c r="P2213" i="1"/>
  <c r="P1928" i="1"/>
  <c r="P2547" i="1"/>
  <c r="P846" i="1"/>
  <c r="P1964" i="1"/>
  <c r="P2022" i="1"/>
  <c r="P3458" i="1"/>
  <c r="P2066" i="1"/>
  <c r="P260" i="1"/>
  <c r="P3048" i="1"/>
  <c r="P3462" i="1"/>
  <c r="P1376" i="1"/>
  <c r="P1477" i="1"/>
  <c r="P3157" i="1"/>
  <c r="P2621" i="1"/>
  <c r="P2638" i="1"/>
  <c r="P1939" i="1"/>
  <c r="P2837" i="1"/>
  <c r="P3709" i="1"/>
  <c r="P3445" i="1"/>
  <c r="P2284" i="1"/>
  <c r="P2283" i="1"/>
  <c r="P2192" i="1"/>
  <c r="P254" i="1"/>
  <c r="P3397" i="1"/>
  <c r="P3607" i="1"/>
  <c r="P39" i="1"/>
  <c r="P1358" i="1"/>
  <c r="P2457" i="1"/>
  <c r="P2043" i="1"/>
  <c r="P391" i="1"/>
  <c r="P2458" i="1"/>
  <c r="P2172" i="1"/>
  <c r="P787" i="1"/>
  <c r="P3539" i="1"/>
  <c r="P2467" i="1"/>
  <c r="P2266" i="1"/>
  <c r="P3009" i="1"/>
  <c r="P3510" i="1"/>
  <c r="P1539" i="1"/>
  <c r="P825" i="1"/>
  <c r="P747" i="1"/>
  <c r="P301" i="1"/>
  <c r="P2035" i="1"/>
  <c r="P274" i="1"/>
  <c r="P2991" i="1"/>
  <c r="P289" i="1"/>
  <c r="P1533" i="1"/>
  <c r="P2315" i="1"/>
  <c r="P3308" i="1"/>
  <c r="P1681" i="1"/>
  <c r="P3257" i="1"/>
  <c r="P3593" i="1"/>
  <c r="P2975" i="1"/>
  <c r="P3656" i="1"/>
  <c r="P1655" i="1"/>
  <c r="P1527" i="1"/>
  <c r="P359" i="1"/>
  <c r="P66" i="1"/>
  <c r="P1362" i="1"/>
  <c r="P2293" i="1"/>
  <c r="P2447" i="1"/>
  <c r="P1883" i="1"/>
  <c r="P1935" i="1"/>
  <c r="P1220" i="1"/>
  <c r="P2998" i="1"/>
  <c r="P2614" i="1"/>
  <c r="P3180" i="1"/>
  <c r="P2978" i="1"/>
  <c r="P3345" i="1"/>
  <c r="P2479" i="1"/>
  <c r="P1377" i="1"/>
  <c r="P2231" i="1"/>
  <c r="P1942" i="1"/>
  <c r="P2670" i="1"/>
  <c r="P3605" i="1"/>
  <c r="P2304" i="1"/>
  <c r="P3451" i="1"/>
  <c r="P3295" i="1"/>
  <c r="P2732" i="1"/>
  <c r="P348" i="1"/>
  <c r="P2836" i="1"/>
  <c r="P1642" i="1"/>
  <c r="P2617" i="1"/>
  <c r="P3523" i="1"/>
  <c r="P2251" i="1"/>
  <c r="P2060" i="1"/>
  <c r="P3030" i="1"/>
  <c r="P2448" i="1"/>
  <c r="P1959" i="1"/>
  <c r="P1402" i="1"/>
  <c r="P2057" i="1"/>
  <c r="P1831" i="1"/>
  <c r="P37" i="1"/>
  <c r="P1266" i="1"/>
  <c r="P3050" i="1"/>
  <c r="P1503" i="1"/>
  <c r="P2639" i="1"/>
  <c r="P1890" i="1"/>
  <c r="P1762" i="1"/>
  <c r="P14" i="1"/>
  <c r="P2641" i="1"/>
  <c r="P3267" i="1"/>
  <c r="P1466" i="1"/>
  <c r="P3167" i="1"/>
  <c r="P2224" i="1"/>
  <c r="P2971" i="1"/>
  <c r="P3612" i="1"/>
  <c r="P1277" i="1"/>
  <c r="P1519" i="1"/>
  <c r="P2025" i="1"/>
  <c r="P2181" i="1"/>
  <c r="P3233" i="1"/>
  <c r="P1668" i="1"/>
  <c r="P1190" i="1"/>
  <c r="P3168" i="1"/>
  <c r="P734" i="1"/>
  <c r="P3837" i="1"/>
  <c r="P815" i="1"/>
  <c r="P15" i="1"/>
  <c r="P3485" i="1"/>
  <c r="P3311" i="1"/>
  <c r="P2668" i="1"/>
  <c r="P1221" i="1"/>
  <c r="P741" i="1"/>
  <c r="P3493" i="1"/>
  <c r="P3012" i="1"/>
  <c r="P2632" i="1"/>
  <c r="P2229" i="1"/>
  <c r="P281" i="1"/>
  <c r="P1517" i="1"/>
  <c r="P2316" i="1"/>
  <c r="P3015" i="1"/>
  <c r="P1961" i="1"/>
  <c r="P2525" i="1"/>
  <c r="P2545" i="1"/>
  <c r="P2217" i="1"/>
  <c r="P3536" i="1"/>
  <c r="P282" i="1"/>
  <c r="P276" i="1"/>
  <c r="P1633" i="1"/>
  <c r="P3718" i="1"/>
  <c r="P820" i="1"/>
  <c r="P2555" i="1"/>
  <c r="P729" i="1"/>
  <c r="P1627" i="1"/>
  <c r="P1210" i="1"/>
  <c r="P28" i="1"/>
  <c r="P3488" i="1"/>
  <c r="P852" i="1"/>
  <c r="P1763" i="1"/>
  <c r="P3698" i="1"/>
  <c r="P1276" i="1"/>
  <c r="P1280" i="1"/>
  <c r="P64" i="1"/>
  <c r="P2455" i="1"/>
  <c r="P113" i="1"/>
  <c r="P3274" i="1"/>
  <c r="P2264" i="1"/>
  <c r="P1857" i="1"/>
  <c r="P2712" i="1"/>
  <c r="P2281" i="1"/>
  <c r="P3714" i="1"/>
  <c r="P2058" i="1"/>
  <c r="P3351" i="1"/>
  <c r="P78" i="1"/>
  <c r="P3538" i="1"/>
  <c r="P3611" i="1"/>
  <c r="P2237" i="1"/>
  <c r="P3454" i="1"/>
  <c r="P2183" i="1"/>
  <c r="P3829" i="1"/>
  <c r="P272" i="1"/>
  <c r="P2075" i="1"/>
  <c r="P802" i="1"/>
  <c r="P2207" i="1"/>
  <c r="P3452" i="1"/>
  <c r="P814" i="1"/>
  <c r="P1250" i="1"/>
  <c r="P2211" i="1"/>
  <c r="P3787" i="1"/>
  <c r="P280" i="1"/>
  <c r="P1515" i="1"/>
  <c r="P2796" i="1"/>
  <c r="P3472" i="1"/>
  <c r="P1948" i="1"/>
  <c r="P2298" i="1"/>
  <c r="P3049" i="1"/>
  <c r="P3564" i="1"/>
  <c r="P2050" i="1"/>
  <c r="P63" i="1"/>
  <c r="P785" i="1"/>
  <c r="P1748" i="1"/>
  <c r="P2065" i="1"/>
  <c r="P745" i="1"/>
  <c r="P2740" i="1"/>
  <c r="P2119" i="1"/>
  <c r="P1465" i="1"/>
  <c r="P278" i="1"/>
  <c r="P1348" i="1"/>
  <c r="P271" i="1"/>
  <c r="P2201" i="1"/>
  <c r="P657" i="1"/>
  <c r="P2168" i="1"/>
  <c r="P2985" i="1"/>
  <c r="P3035" i="1"/>
  <c r="P2260" i="1"/>
  <c r="P3330" i="1"/>
  <c r="P2105" i="1"/>
  <c r="P2296" i="1"/>
  <c r="P3773" i="1"/>
  <c r="P2623" i="1"/>
  <c r="P1619" i="1"/>
  <c r="P1218" i="1"/>
  <c r="P1293" i="1"/>
  <c r="P268" i="1"/>
  <c r="P840" i="1"/>
  <c r="P1391" i="1"/>
  <c r="P1040" i="1"/>
  <c r="P21" i="1"/>
  <c r="P1535" i="1"/>
  <c r="P1609" i="1"/>
  <c r="P1892" i="1"/>
  <c r="P2727" i="1"/>
  <c r="P1900" i="1"/>
  <c r="P3614" i="1"/>
  <c r="P792" i="1"/>
  <c r="P2333" i="1"/>
  <c r="P642" i="1"/>
  <c r="P3298" i="1"/>
  <c r="P860" i="1"/>
  <c r="P3560" i="1"/>
  <c r="P722" i="1"/>
  <c r="P2622" i="1"/>
  <c r="P2061" i="1"/>
  <c r="P3028" i="1"/>
  <c r="P3822" i="1"/>
  <c r="P3779" i="1"/>
  <c r="P1657" i="1"/>
  <c r="P1834" i="1"/>
  <c r="P788" i="1"/>
  <c r="P3482" i="1"/>
  <c r="P3" i="1"/>
  <c r="P3396" i="1"/>
  <c r="P38" i="1"/>
  <c r="P44" i="1"/>
  <c r="P404" i="1"/>
  <c r="P2818" i="1"/>
  <c r="P1652" i="1"/>
  <c r="P382" i="1"/>
  <c r="P655" i="1"/>
  <c r="P2612" i="1"/>
  <c r="P1298" i="1"/>
  <c r="P3712" i="1"/>
  <c r="P2279" i="1"/>
  <c r="P115" i="1"/>
  <c r="P117" i="1"/>
  <c r="P3459" i="1"/>
  <c r="P3816" i="1"/>
  <c r="P2725" i="1"/>
  <c r="P3425" i="1"/>
  <c r="P3677" i="1"/>
  <c r="P651" i="1"/>
  <c r="P1671" i="1"/>
  <c r="P3684" i="1"/>
  <c r="P258" i="1"/>
  <c r="P3686" i="1"/>
  <c r="P3463" i="1"/>
  <c r="P1524" i="1"/>
  <c r="P1474" i="1"/>
  <c r="P2167" i="1"/>
  <c r="P2180" i="1"/>
  <c r="P3336" i="1"/>
  <c r="P3373" i="1"/>
  <c r="P1944" i="1"/>
  <c r="P3484" i="1"/>
  <c r="P3671" i="1"/>
  <c r="P3342" i="1"/>
  <c r="P3422" i="1"/>
  <c r="P1848" i="1"/>
  <c r="P1254" i="1"/>
  <c r="P3407" i="1"/>
  <c r="P305" i="1"/>
  <c r="P1677" i="1"/>
  <c r="P2240" i="1"/>
  <c r="P1481" i="1"/>
  <c r="P819" i="1"/>
  <c r="P2634" i="1"/>
  <c r="P2" i="1"/>
  <c r="P411" i="1"/>
  <c r="P1923" i="1"/>
  <c r="P2102" i="1"/>
  <c r="P1389" i="1"/>
  <c r="P1894" i="1"/>
  <c r="P329" i="1"/>
  <c r="P3706" i="1"/>
  <c r="P2041" i="1"/>
  <c r="P3302" i="1"/>
  <c r="P1354" i="1"/>
  <c r="P2104" i="1"/>
  <c r="P2822" i="1"/>
  <c r="P3613" i="1"/>
  <c r="P1541" i="1"/>
  <c r="P2474" i="1"/>
  <c r="P1886" i="1"/>
  <c r="P1192" i="1"/>
  <c r="P1197" i="1"/>
  <c r="P1302" i="1"/>
  <c r="P1823" i="1"/>
  <c r="P1532" i="1"/>
  <c r="P1390" i="1"/>
  <c r="P3441" i="1"/>
  <c r="P2120" i="1"/>
  <c r="P2253" i="1"/>
  <c r="P826" i="1"/>
  <c r="P249" i="1"/>
  <c r="P822" i="1"/>
  <c r="P2491" i="1"/>
  <c r="P2303" i="1"/>
  <c r="P1355" i="1"/>
  <c r="P2454" i="1"/>
  <c r="P2028" i="1"/>
  <c r="P3161" i="1"/>
  <c r="P1862" i="1"/>
  <c r="P3303" i="1"/>
  <c r="P2481" i="1"/>
  <c r="P27" i="1"/>
  <c r="P1621" i="1"/>
  <c r="P1901" i="1"/>
  <c r="P2939" i="1"/>
  <c r="P2803" i="1"/>
  <c r="P783" i="1"/>
  <c r="P297" i="1"/>
  <c r="P3291" i="1"/>
  <c r="P2802" i="1"/>
  <c r="P2200" i="1"/>
  <c r="P2206" i="1"/>
  <c r="P3047" i="1"/>
  <c r="P3753" i="1"/>
  <c r="P1537" i="1"/>
  <c r="P2101" i="1"/>
  <c r="P1660" i="1"/>
  <c r="P2165" i="1"/>
  <c r="P732" i="1"/>
  <c r="P724" i="1"/>
  <c r="P3531" i="1"/>
  <c r="P261" i="1"/>
  <c r="P648" i="1"/>
  <c r="P1861" i="1"/>
  <c r="P1216" i="1"/>
  <c r="P2038" i="1"/>
  <c r="P269" i="1"/>
  <c r="P3029" i="1"/>
  <c r="P97" i="1"/>
  <c r="P2714" i="1"/>
  <c r="P3268" i="1"/>
  <c r="P2080" i="1"/>
  <c r="P3234" i="1"/>
  <c r="P2624" i="1"/>
  <c r="P3150" i="1"/>
  <c r="P836" i="1"/>
  <c r="P41" i="1"/>
  <c r="P2929" i="1"/>
  <c r="P112" i="1"/>
  <c r="P376" i="1"/>
  <c r="P731" i="1"/>
  <c r="P3567" i="1"/>
  <c r="P36" i="1"/>
  <c r="P853" i="1"/>
  <c r="P531" i="1"/>
  <c r="P2053" i="1"/>
  <c r="P307" i="1"/>
  <c r="P3608" i="1"/>
  <c r="P1305" i="1"/>
  <c r="P1356" i="1"/>
  <c r="P1036" i="1"/>
  <c r="P2819" i="1"/>
  <c r="P3273" i="1"/>
  <c r="P3347" i="1"/>
  <c r="P3415" i="1"/>
  <c r="P3431" i="1"/>
  <c r="P3579" i="1"/>
  <c r="P3602" i="1"/>
  <c r="P1750" i="1"/>
  <c r="P3757" i="1"/>
  <c r="P2106" i="1"/>
  <c r="P2980" i="1"/>
  <c r="P3695" i="1"/>
  <c r="P1214" i="1"/>
  <c r="P2923" i="1"/>
  <c r="P57" i="1"/>
  <c r="P2983" i="1"/>
  <c r="P3785" i="1"/>
  <c r="P3678" i="1"/>
  <c r="P2495" i="1"/>
  <c r="P3540" i="1"/>
  <c r="P2071" i="1"/>
  <c r="P3455" i="1"/>
  <c r="P412" i="1"/>
  <c r="P1041" i="1"/>
  <c r="P1675" i="1"/>
  <c r="P3258" i="1"/>
  <c r="P2241" i="1"/>
  <c r="P53" i="1"/>
  <c r="P755" i="1"/>
  <c r="P2473" i="1"/>
  <c r="P2938" i="1"/>
  <c r="P3044" i="1"/>
  <c r="P3270" i="1"/>
  <c r="P3533" i="1"/>
  <c r="P3693" i="1"/>
  <c r="P2805" i="1"/>
  <c r="P3481" i="1"/>
  <c r="P3254" i="1"/>
  <c r="P3138" i="1"/>
  <c r="P104" i="1"/>
  <c r="P3489" i="1"/>
  <c r="P2631" i="1"/>
  <c r="P2815" i="1"/>
  <c r="P2497" i="1"/>
  <c r="P2480" i="1"/>
  <c r="P3492" i="1"/>
  <c r="P3591" i="1"/>
  <c r="P353" i="1"/>
  <c r="P3244" i="1"/>
  <c r="P816" i="1"/>
  <c r="P3594" i="1"/>
  <c r="P72" i="1"/>
  <c r="P3034" i="1"/>
  <c r="P70" i="1"/>
  <c r="P3164" i="1"/>
  <c r="P3468" i="1"/>
  <c r="P81" i="1"/>
  <c r="P1932" i="1"/>
  <c r="P3727" i="1"/>
  <c r="P2175" i="1"/>
  <c r="P1965" i="1"/>
  <c r="P2069" i="1"/>
  <c r="P1669" i="1"/>
  <c r="P414" i="1"/>
  <c r="P650" i="1"/>
  <c r="P3038" i="1"/>
  <c r="P3589" i="1"/>
  <c r="P1368" i="1"/>
  <c r="P3357" i="1"/>
  <c r="P3214" i="1"/>
  <c r="P3461" i="1"/>
  <c r="P3535" i="1"/>
  <c r="P2030" i="1"/>
  <c r="P390" i="1"/>
  <c r="P1401" i="1"/>
  <c r="P2534" i="1"/>
  <c r="P1943" i="1"/>
  <c r="P2178" i="1"/>
  <c r="P733" i="1"/>
  <c r="P2809" i="1"/>
  <c r="P3694" i="1"/>
  <c r="P11" i="1"/>
  <c r="P1363" i="1"/>
  <c r="P2232" i="1"/>
  <c r="P2444" i="1"/>
  <c r="P3596" i="1"/>
  <c r="P3325" i="1"/>
  <c r="P3212" i="1"/>
  <c r="P659" i="1"/>
  <c r="P1202" i="1"/>
  <c r="P3320" i="1"/>
  <c r="P253" i="1"/>
  <c r="P736" i="1"/>
  <c r="P87" i="1"/>
  <c r="P1264" i="1"/>
  <c r="P374" i="1"/>
  <c r="P1359" i="1"/>
  <c r="P1637" i="1"/>
  <c r="P1650" i="1"/>
  <c r="P1844" i="1"/>
  <c r="P2297" i="1"/>
  <c r="P335" i="1"/>
  <c r="P400" i="1"/>
  <c r="P2024" i="1"/>
  <c r="P1472" i="1"/>
  <c r="P1613" i="1"/>
  <c r="P2671" i="1"/>
  <c r="P2019" i="1"/>
  <c r="P1291" i="1"/>
  <c r="P342" i="1"/>
  <c r="P1347" i="1"/>
  <c r="P2494" i="1"/>
  <c r="P2928" i="1"/>
  <c r="P3229" i="1"/>
  <c r="P1525" i="1"/>
  <c r="P3224" i="1"/>
  <c r="P3618" i="1"/>
  <c r="P1645" i="1"/>
  <c r="P3498" i="1"/>
  <c r="P3460" i="1"/>
  <c r="P3170" i="1"/>
  <c r="P364" i="1"/>
  <c r="P1386" i="1"/>
  <c r="P1845" i="1"/>
  <c r="P1301" i="1"/>
  <c r="P1374" i="1"/>
  <c r="P2825" i="1"/>
  <c r="P1898" i="1"/>
  <c r="P73" i="1"/>
  <c r="P2007" i="1"/>
  <c r="P3013" i="1"/>
  <c r="P1511" i="1"/>
  <c r="P1936" i="1"/>
  <c r="P1284" i="1"/>
  <c r="P3411" i="1"/>
  <c r="P2087" i="1"/>
  <c r="P2044" i="1"/>
  <c r="P1751" i="1"/>
  <c r="P3705" i="1"/>
  <c r="P31" i="1"/>
  <c r="P347" i="1"/>
  <c r="P805" i="1"/>
  <c r="P534" i="1"/>
  <c r="P2667" i="1"/>
  <c r="P325" i="1"/>
  <c r="P3542" i="1"/>
  <c r="P6" i="1"/>
  <c r="P2738" i="1"/>
  <c r="P2220" i="1"/>
  <c r="P2556" i="1"/>
  <c r="P1357" i="1"/>
  <c r="P1666" i="1"/>
  <c r="P739" i="1"/>
  <c r="P3310" i="1"/>
  <c r="P1249" i="1"/>
  <c r="P1396" i="1"/>
  <c r="P723" i="1"/>
  <c r="P1606" i="1"/>
  <c r="P3573" i="1"/>
  <c r="P372" i="1"/>
  <c r="P848" i="1"/>
  <c r="P1296" i="1"/>
  <c r="P3406" i="1"/>
  <c r="P839" i="1"/>
  <c r="P2964" i="1"/>
  <c r="P3470" i="1"/>
  <c r="P3812" i="1"/>
  <c r="P2987" i="1"/>
  <c r="P3283" i="1"/>
  <c r="P2170" i="1"/>
  <c r="P2492" i="1"/>
  <c r="P2287" i="1"/>
  <c r="P3708" i="1"/>
  <c r="P3021" i="1"/>
  <c r="P1623" i="1"/>
  <c r="P3292" i="1"/>
  <c r="P3490" i="1"/>
  <c r="P3702" i="1"/>
  <c r="P2048" i="1"/>
  <c r="P2320" i="1"/>
  <c r="P1849" i="1"/>
  <c r="P1933" i="1"/>
  <c r="P525" i="1"/>
  <c r="P283" i="1"/>
  <c r="P2096" i="1"/>
  <c r="P1475" i="1"/>
  <c r="P13" i="1"/>
  <c r="P539" i="1"/>
  <c r="P3007" i="1"/>
  <c r="P735" i="1"/>
  <c r="P2093" i="1"/>
  <c r="P842" i="1"/>
  <c r="P2091" i="1"/>
  <c r="P847" i="1"/>
  <c r="P2033" i="1"/>
  <c r="P1528" i="1"/>
  <c r="P2197" i="1"/>
  <c r="P1247" i="1"/>
  <c r="P2829" i="1"/>
  <c r="P2840" i="1"/>
  <c r="P2029" i="1"/>
  <c r="P418" i="1"/>
  <c r="P2051" i="1"/>
  <c r="P2719" i="1"/>
  <c r="P293" i="1"/>
  <c r="P47" i="1"/>
  <c r="P93" i="1"/>
  <c r="P106" i="1"/>
  <c r="P377" i="1"/>
  <c r="P1757" i="1"/>
  <c r="P2169" i="1"/>
  <c r="P2784" i="1"/>
  <c r="P3625" i="1"/>
  <c r="P3692" i="1"/>
  <c r="P3756" i="1"/>
  <c r="P3782" i="1"/>
  <c r="P2718" i="1"/>
  <c r="P2289" i="1"/>
  <c r="P1656" i="1"/>
  <c r="P851" i="1"/>
  <c r="P2549" i="1"/>
  <c r="P3011" i="1"/>
  <c r="P3182" i="1"/>
  <c r="P3213" i="1"/>
  <c r="P2193" i="1"/>
  <c r="P2789" i="1"/>
  <c r="P3541" i="1"/>
  <c r="P2276" i="1"/>
  <c r="P3418" i="1"/>
  <c r="P1667" i="1"/>
  <c r="P3349" i="1"/>
  <c r="P3211" i="1"/>
  <c r="P2486" i="1"/>
  <c r="P3818" i="1"/>
  <c r="P824" i="1"/>
  <c r="P3828" i="1"/>
  <c r="P643" i="1"/>
  <c r="P1267" i="1"/>
  <c r="P3587" i="1"/>
  <c r="P1265" i="1"/>
  <c r="P2786" i="1"/>
  <c r="P3534" i="1"/>
  <c r="P311" i="1"/>
  <c r="P3619" i="1"/>
  <c r="P3001" i="1"/>
  <c r="P3235" i="1"/>
  <c r="P3483" i="1"/>
  <c r="P303" i="1"/>
  <c r="P298" i="1"/>
  <c r="P3369" i="1"/>
  <c r="P1366" i="1"/>
  <c r="P1026" i="1"/>
  <c r="P68" i="1"/>
  <c r="P25" i="1"/>
  <c r="P753" i="1"/>
  <c r="P2469" i="1"/>
  <c r="P3597" i="1"/>
  <c r="P1746" i="1"/>
  <c r="P2559" i="1"/>
  <c r="P1680" i="1"/>
  <c r="P3515" i="1"/>
  <c r="P1611" i="1"/>
  <c r="P3296" i="1"/>
  <c r="P3691" i="1"/>
  <c r="P538" i="1"/>
  <c r="P2734" i="1"/>
  <c r="P856" i="1"/>
  <c r="P266" i="1"/>
  <c r="P2722" i="1"/>
  <c r="P265" i="1"/>
  <c r="P1836" i="1"/>
  <c r="P1626" i="1"/>
  <c r="P1258" i="1"/>
  <c r="P1962" i="1"/>
  <c r="P1542" i="1"/>
  <c r="P2788" i="1"/>
  <c r="P3372" i="1"/>
  <c r="P758" i="1"/>
  <c r="P3149" i="1"/>
  <c r="P1682" i="1"/>
  <c r="P3179" i="1"/>
  <c r="P1030" i="1"/>
  <c r="P837" i="1"/>
  <c r="P24" i="1"/>
  <c r="P3014" i="1"/>
  <c r="P2010" i="1"/>
  <c r="P1482" i="1"/>
  <c r="P1248" i="1"/>
  <c r="P1629" i="1"/>
  <c r="P1854" i="1"/>
  <c r="P256" i="1"/>
  <c r="P2826" i="1"/>
  <c r="P3529" i="1"/>
  <c r="P3389" i="1"/>
  <c r="P3278" i="1"/>
  <c r="P338" i="1"/>
  <c r="P3331" i="1"/>
  <c r="P3769" i="1"/>
  <c r="P1270" i="1"/>
  <c r="P3835" i="1"/>
  <c r="P2801" i="1"/>
  <c r="P841" i="1"/>
  <c r="P354" i="1"/>
  <c r="P1938" i="1"/>
  <c r="P2716" i="1"/>
  <c r="P1887" i="1"/>
  <c r="P3189" i="1"/>
  <c r="P3657" i="1"/>
  <c r="P357" i="1"/>
  <c r="P69" i="1"/>
  <c r="P2465" i="1"/>
  <c r="P54" i="1"/>
  <c r="P3301" i="1"/>
  <c r="P3169" i="1"/>
  <c r="P1379" i="1"/>
  <c r="P381" i="1"/>
  <c r="P3315" i="1"/>
  <c r="P3023" i="1"/>
  <c r="P3219" i="1"/>
  <c r="P1759" i="1"/>
  <c r="P2538" i="1"/>
  <c r="P1940" i="1"/>
  <c r="P3305" i="1"/>
  <c r="P1825" i="1"/>
  <c r="P1361" i="1"/>
  <c r="P2163" i="1"/>
  <c r="P2009" i="1"/>
  <c r="P530" i="1"/>
  <c r="P1924" i="1"/>
  <c r="P2265" i="1"/>
  <c r="P2090" i="1"/>
  <c r="P2079" i="1"/>
  <c r="P2798" i="1"/>
  <c r="P3586" i="1"/>
  <c r="P2453" i="1"/>
  <c r="P77" i="1"/>
  <c r="P1678" i="1"/>
  <c r="P3479" i="1"/>
  <c r="P3243" i="1"/>
  <c r="P3667" i="1"/>
  <c r="P818" i="1"/>
  <c r="P1469" i="1"/>
  <c r="P91" i="1"/>
  <c r="P2092" i="1"/>
  <c r="P1208" i="1"/>
  <c r="P2806" i="1"/>
  <c r="P3174" i="1"/>
  <c r="P3786" i="1"/>
  <c r="P2064" i="1"/>
  <c r="P1981" i="1"/>
  <c r="P1024" i="1"/>
  <c r="P800" i="1"/>
  <c r="P3178" i="1"/>
  <c r="P352" i="1"/>
  <c r="P1272" i="1"/>
  <c r="P2834" i="1"/>
  <c r="P1760" i="1"/>
  <c r="P98" i="1"/>
  <c r="P524" i="1"/>
  <c r="P2633" i="1"/>
  <c r="P2083" i="1"/>
  <c r="P2618" i="1"/>
  <c r="P1896" i="1"/>
  <c r="P2785" i="1"/>
  <c r="P3391" i="1"/>
  <c r="P3549" i="1"/>
  <c r="P737" i="1"/>
  <c r="P379" i="1"/>
  <c r="P1926" i="1"/>
  <c r="P2214" i="1"/>
  <c r="P3572" i="1"/>
  <c r="P3281" i="1"/>
  <c r="P285" i="1"/>
  <c r="P1369" i="1"/>
  <c r="P3486" i="1"/>
  <c r="P373" i="1"/>
  <c r="P789" i="1"/>
  <c r="P3181" i="1"/>
  <c r="P1617" i="1"/>
  <c r="P1747" i="1"/>
  <c r="P528" i="1"/>
  <c r="P2625" i="1"/>
  <c r="P3160" i="1"/>
  <c r="P3293" i="1"/>
  <c r="P3713" i="1"/>
  <c r="P2969" i="1"/>
  <c r="P3582" i="1"/>
  <c r="P1399" i="1"/>
  <c r="P2198" i="1"/>
  <c r="P318" i="1"/>
  <c r="P246" i="1"/>
  <c r="P2485" i="1"/>
  <c r="P1262" i="1"/>
  <c r="P2471" i="1"/>
  <c r="P118" i="1"/>
  <c r="P3525" i="1"/>
  <c r="P1394" i="1"/>
  <c r="P2968" i="1"/>
  <c r="P3675" i="1"/>
  <c r="P2056" i="1"/>
  <c r="P2979" i="1"/>
  <c r="P65" i="1"/>
  <c r="P244" i="1"/>
  <c r="P3363" i="1"/>
  <c r="P3767" i="1"/>
  <c r="P3556" i="1"/>
  <c r="P3471" i="1"/>
  <c r="P2085" i="1"/>
  <c r="P2502" i="1"/>
  <c r="P3477" i="1"/>
  <c r="P2814" i="1"/>
  <c r="P2103" i="1"/>
  <c r="P3016" i="1"/>
  <c r="P120" i="1"/>
  <c r="P2540" i="1"/>
  <c r="P334" i="1"/>
  <c r="P2017" i="1"/>
  <c r="P1622" i="1"/>
  <c r="P3621" i="1"/>
  <c r="P3754" i="1"/>
  <c r="P2528" i="1"/>
  <c r="P1674" i="1"/>
  <c r="P76" i="1"/>
  <c r="P328" i="1"/>
  <c r="P3156" i="1"/>
  <c r="P251" i="1"/>
  <c r="P2483" i="1"/>
  <c r="P3480" i="1"/>
  <c r="P3606" i="1"/>
  <c r="P3006" i="1"/>
  <c r="P1661" i="1"/>
  <c r="P2499" i="1"/>
  <c r="P3682" i="1"/>
  <c r="P3491" i="1"/>
  <c r="P2255" i="1"/>
  <c r="P321" i="1"/>
  <c r="P243" i="1"/>
  <c r="P3036" i="1"/>
  <c r="P3327" i="1"/>
  <c r="P3838" i="1"/>
  <c r="P652" i="1"/>
  <c r="P1038" i="1"/>
  <c r="P3240" i="1"/>
  <c r="P402" i="1"/>
  <c r="P2708" i="1"/>
  <c r="P1476" i="1"/>
  <c r="P2164" i="1"/>
  <c r="P3172" i="1"/>
  <c r="P3265" i="1"/>
  <c r="P1225" i="1"/>
  <c r="P386" i="1"/>
  <c r="P3287" i="1"/>
  <c r="P2808" i="1"/>
  <c r="P2628" i="1"/>
  <c r="P3399" i="1"/>
  <c r="P3437" i="1"/>
  <c r="P1311" i="1"/>
  <c r="P3683" i="1"/>
  <c r="P396" i="1"/>
  <c r="P1397" i="1"/>
  <c r="P314" i="1"/>
  <c r="P1513" i="1"/>
  <c r="P797" i="1"/>
  <c r="P380" i="1"/>
  <c r="P1031" i="1"/>
  <c r="P29" i="1"/>
  <c r="P2548" i="1"/>
  <c r="P3385" i="1"/>
  <c r="P754" i="1"/>
  <c r="P1360" i="1"/>
  <c r="P1679" i="1"/>
  <c r="P1381" i="1"/>
  <c r="P349" i="1"/>
  <c r="P803" i="1"/>
  <c r="P2841" i="1"/>
  <c r="P2212" i="1"/>
  <c r="P1223" i="1"/>
  <c r="P270" i="1"/>
  <c r="P1508" i="1"/>
  <c r="P309" i="1"/>
  <c r="P1479" i="1"/>
  <c r="P2561" i="1"/>
  <c r="P3248" i="1"/>
  <c r="P3724" i="1"/>
  <c r="P1889" i="1"/>
  <c r="P3165" i="1"/>
  <c r="P267" i="1"/>
  <c r="P2466" i="1"/>
  <c r="P748" i="1"/>
  <c r="P363" i="1"/>
  <c r="P3400" i="1"/>
  <c r="P3570" i="1"/>
  <c r="P3663" i="1"/>
  <c r="P3788" i="1"/>
  <c r="P71" i="1"/>
  <c r="P1282" i="1"/>
  <c r="P3685" i="1"/>
  <c r="P1743" i="1"/>
  <c r="P1647" i="1"/>
  <c r="P1281" i="1"/>
  <c r="P1510" i="1"/>
  <c r="P3659" i="1"/>
  <c r="P2084" i="1"/>
  <c r="P3253" i="1"/>
  <c r="P2074" i="1"/>
  <c r="P744" i="1"/>
  <c r="P1283" i="1"/>
  <c r="P2464" i="1"/>
  <c r="P1370" i="1"/>
  <c r="P1941" i="1"/>
  <c r="P2535" i="1"/>
  <c r="P2669" i="1"/>
  <c r="P2833" i="1"/>
  <c r="P2339" i="1"/>
  <c r="P3595" i="1"/>
  <c r="P95" i="1"/>
  <c r="P2795" i="1"/>
  <c r="P1756" i="1"/>
  <c r="P3700" i="1"/>
  <c r="P3043" i="1"/>
  <c r="P395" i="1"/>
  <c r="P1529" i="1"/>
  <c r="P1387" i="1"/>
  <c r="P2989" i="1"/>
  <c r="P279" i="1"/>
  <c r="P2630" i="1"/>
  <c r="P1927" i="1"/>
  <c r="P3761" i="1"/>
  <c r="P1393" i="1"/>
  <c r="P1648" i="1"/>
  <c r="P3339" i="1"/>
  <c r="P3774" i="1"/>
  <c r="P2460" i="1"/>
  <c r="P366" i="1"/>
  <c r="P371" i="1"/>
  <c r="P340" i="1"/>
  <c r="P3600" i="1"/>
  <c r="P3681" i="1"/>
  <c r="P2608" i="1"/>
  <c r="P3520" i="1"/>
  <c r="P40" i="1"/>
  <c r="P3824" i="1"/>
  <c r="P3045" i="1"/>
  <c r="P1294" i="1"/>
  <c r="P1614" i="1"/>
  <c r="P2539" i="1"/>
  <c r="P2807" i="1"/>
  <c r="P3317" i="1"/>
  <c r="P3348" i="1"/>
  <c r="P3516" i="1"/>
  <c r="P1027" i="1"/>
  <c r="P3232" i="1"/>
  <c r="P3313" i="1"/>
  <c r="P7" i="1"/>
  <c r="P3404" i="1"/>
  <c r="P3450" i="1"/>
  <c r="P3623" i="1"/>
  <c r="P1400" i="1"/>
  <c r="P3031" i="1"/>
  <c r="P2188" i="1"/>
  <c r="P3783" i="1"/>
  <c r="P3434" i="1"/>
  <c r="P55" i="1"/>
  <c r="P2963" i="1"/>
  <c r="P3177" i="1"/>
  <c r="P2205" i="1"/>
  <c r="P3814" i="1"/>
  <c r="P3672" i="1"/>
  <c r="P1299" i="1"/>
  <c r="P3225" i="1"/>
  <c r="P1646" i="1"/>
  <c r="P2523" i="1"/>
  <c r="P3588" i="1"/>
  <c r="P791" i="1"/>
  <c r="P725" i="1"/>
  <c r="P3666" i="1"/>
  <c r="P1902" i="1"/>
  <c r="P2305" i="1"/>
  <c r="P3046" i="1"/>
  <c r="P3262" i="1"/>
  <c r="P2982" i="1"/>
  <c r="P3690" i="1"/>
  <c r="P3704" i="1"/>
  <c r="P1404" i="1"/>
  <c r="P288" i="1"/>
  <c r="P23" i="1"/>
  <c r="P1686" i="1"/>
  <c r="P1392" i="1"/>
  <c r="P1364" i="1"/>
  <c r="P3424" i="1"/>
  <c r="P1193" i="1"/>
  <c r="P3836" i="1"/>
  <c r="P2967" i="1"/>
  <c r="P3183" i="1"/>
  <c r="P3185" i="1"/>
  <c r="P300" i="1"/>
  <c r="P1842" i="1"/>
  <c r="P2560" i="1"/>
  <c r="P2721" i="1"/>
  <c r="P3173" i="1"/>
  <c r="P26" i="1"/>
  <c r="P3569" i="1"/>
  <c r="P3037" i="1"/>
  <c r="P821" i="1"/>
  <c r="P1744" i="1"/>
  <c r="P1860" i="1"/>
  <c r="P3041" i="1"/>
  <c r="P3499" i="1"/>
  <c r="P526" i="1"/>
  <c r="P2322" i="1"/>
  <c r="P1518" i="1"/>
  <c r="P1271" i="1"/>
  <c r="P355" i="1"/>
  <c r="P3130" i="1"/>
  <c r="P2446" i="1"/>
  <c r="P3279" i="1"/>
  <c r="P1292" i="1"/>
  <c r="P3432" i="1"/>
  <c r="P1464" i="1"/>
  <c r="P3759" i="1"/>
  <c r="P3004" i="1"/>
  <c r="P3412" i="1"/>
  <c r="P3585" i="1"/>
  <c r="P1034" i="1"/>
  <c r="P2228" i="1"/>
  <c r="P3562" i="1"/>
  <c r="P1471" i="1"/>
  <c r="P74" i="1"/>
  <c r="P1937" i="1"/>
  <c r="P277" i="1"/>
  <c r="P1288" i="1"/>
  <c r="P2086" i="1"/>
  <c r="P2835" i="1"/>
  <c r="P3711" i="1"/>
  <c r="P1603" i="1"/>
  <c r="P2295" i="1"/>
  <c r="P2046" i="1"/>
  <c r="P2812" i="1"/>
  <c r="P3448" i="1"/>
  <c r="P3775" i="1"/>
  <c r="P3428" i="1"/>
  <c r="P2223" i="1"/>
  <c r="P341" i="1"/>
  <c r="P397" i="1"/>
  <c r="P1665" i="1"/>
  <c r="P1755" i="1"/>
  <c r="P2451" i="1"/>
  <c r="P2936" i="1"/>
  <c r="P3135" i="1"/>
  <c r="P3321" i="1"/>
  <c r="P3699" i="1"/>
  <c r="P3826" i="1"/>
  <c r="P50" i="1"/>
  <c r="P2063" i="1"/>
  <c r="P324" i="1"/>
  <c r="P1505" i="1"/>
  <c r="P2443" i="1"/>
  <c r="P1468" i="1"/>
  <c r="P2314" i="1"/>
  <c r="P3231" i="1"/>
  <c r="P832" i="1"/>
  <c r="P3449" i="1"/>
  <c r="P532" i="1"/>
  <c r="P1191" i="1"/>
  <c r="P2838" i="1"/>
  <c r="P275" i="1"/>
  <c r="P2828" i="1"/>
  <c r="P3008" i="1"/>
  <c r="P2816" i="1"/>
  <c r="P2109" i="1"/>
  <c r="P3598" i="1"/>
  <c r="P408" i="1"/>
  <c r="P2321" i="1"/>
  <c r="P407" i="1"/>
  <c r="P3770" i="1"/>
  <c r="P1037" i="1"/>
  <c r="P3380" i="1"/>
  <c r="P242" i="1"/>
  <c r="P49" i="1"/>
  <c r="P2794" i="1"/>
  <c r="P3505" i="1"/>
  <c r="P2735" i="1"/>
  <c r="P799" i="1"/>
  <c r="P67" i="1"/>
  <c r="P3354" i="1"/>
  <c r="P2450" i="1"/>
  <c r="P3042" i="1"/>
  <c r="P3696" i="1"/>
  <c r="P2607" i="1"/>
  <c r="P107" i="1"/>
  <c r="P263" i="1"/>
  <c r="P742" i="1"/>
  <c r="P1033" i="1"/>
  <c r="P2291" i="1"/>
  <c r="P3275" i="1"/>
  <c r="P3323" i="1"/>
  <c r="P1850" i="1"/>
  <c r="P2557" i="1"/>
  <c r="P2110" i="1"/>
  <c r="P1398" i="1"/>
  <c r="P58" i="1"/>
  <c r="P2294" i="1"/>
  <c r="P82" i="1"/>
  <c r="P3819" i="1"/>
  <c r="P2530" i="1"/>
  <c r="P2942" i="1"/>
  <c r="P2470" i="1"/>
  <c r="P2250" i="1"/>
  <c r="P3186" i="1"/>
  <c r="P2182" i="1"/>
  <c r="P1383" i="1"/>
  <c r="P3409" i="1"/>
  <c r="P1373" i="1"/>
  <c r="P649" i="1"/>
  <c r="P2108" i="1"/>
  <c r="P2543" i="1"/>
  <c r="P817" i="1"/>
  <c r="P830" i="1"/>
  <c r="P1934" i="1"/>
  <c r="P3497" i="1"/>
  <c r="P2965" i="1"/>
  <c r="P1523" i="1"/>
  <c r="P401" i="1"/>
  <c r="P2664" i="1"/>
  <c r="P3617" i="1"/>
  <c r="P3166" i="1"/>
  <c r="P2308" i="1"/>
  <c r="P740" i="1"/>
  <c r="P1188" i="1"/>
  <c r="P257" i="1"/>
  <c r="P259" i="1"/>
  <c r="P343" i="1"/>
  <c r="P3778" i="1"/>
  <c r="P2490" i="1"/>
  <c r="P3032" i="1"/>
  <c r="P292" i="1"/>
  <c r="P3309" i="1"/>
  <c r="P2311" i="1"/>
  <c r="P375" i="1"/>
  <c r="P398" i="1"/>
  <c r="P3051" i="1"/>
  <c r="P2309" i="1"/>
  <c r="P351" i="1"/>
  <c r="P333" i="1"/>
  <c r="P17" i="1"/>
  <c r="P1761" i="1"/>
  <c r="P1891" i="1"/>
  <c r="P322" i="1"/>
  <c r="P3376" i="1"/>
  <c r="P3421" i="1"/>
  <c r="P2111" i="1"/>
  <c r="P2831" i="1"/>
  <c r="P2113" i="1"/>
  <c r="P2554" i="1"/>
  <c r="P8" i="1"/>
  <c r="P1516" i="1"/>
  <c r="P88" i="1"/>
  <c r="P262" i="1"/>
  <c r="P3821" i="1"/>
  <c r="P3511" i="1"/>
  <c r="P20" i="1"/>
  <c r="P2334" i="1"/>
  <c r="P3502" i="1"/>
  <c r="P3259" i="1"/>
  <c r="P3555" i="1"/>
  <c r="P3332" i="1"/>
  <c r="P99" i="1"/>
  <c r="P100" i="1"/>
  <c r="P3361" i="1"/>
  <c r="P3764" i="1"/>
  <c r="P2286" i="1"/>
  <c r="P3319" i="1"/>
  <c r="P3261" i="1"/>
  <c r="P1279" i="1"/>
  <c r="P3576" i="1"/>
  <c r="P2173" i="1"/>
  <c r="P2820" i="1"/>
  <c r="P3833" i="1"/>
  <c r="P2636" i="1"/>
  <c r="P101" i="1"/>
  <c r="P1951" i="1"/>
  <c r="P1211" i="1"/>
  <c r="P1274" i="1"/>
  <c r="P2933" i="1"/>
  <c r="P2970" i="1"/>
  <c r="P2972" i="1"/>
  <c r="P3052" i="1"/>
  <c r="P3527" i="1"/>
  <c r="P3825" i="1"/>
  <c r="P387" i="1"/>
  <c r="P378" i="1"/>
  <c r="P3154" i="1"/>
  <c r="P3366" i="1"/>
  <c r="P2331" i="1"/>
  <c r="P3241" i="1"/>
  <c r="P3438" i="1"/>
  <c r="P3249" i="1"/>
  <c r="P3019" i="1"/>
  <c r="P3658" i="1"/>
  <c r="P2278" i="1"/>
  <c r="P645" i="1"/>
  <c r="P2225" i="1"/>
  <c r="P3395" i="1"/>
  <c r="P2342" i="1"/>
  <c r="P2728" i="1"/>
  <c r="P3687" i="1"/>
  <c r="P2218" i="1"/>
  <c r="P2642" i="1"/>
  <c r="P2500" i="1"/>
  <c r="P252" i="1"/>
  <c r="P310" i="1"/>
  <c r="P730" i="1"/>
  <c r="P751" i="1"/>
  <c r="P1893" i="1"/>
  <c r="P3436" i="1"/>
  <c r="P2558" i="1"/>
  <c r="P331" i="1"/>
  <c r="P2988" i="1"/>
  <c r="P3501" i="1"/>
  <c r="P3565" i="1"/>
  <c r="P726" i="1"/>
  <c r="P3609" i="1"/>
  <c r="P1187" i="1"/>
  <c r="P3827" i="1"/>
  <c r="P3504" i="1"/>
  <c r="P2620" i="1"/>
  <c r="P2974" i="1"/>
  <c r="P1371" i="1"/>
  <c r="P2792" i="1"/>
  <c r="P796" i="1"/>
  <c r="P2783" i="1"/>
  <c r="P3494" i="1"/>
  <c r="P405" i="1"/>
  <c r="P2070" i="1"/>
  <c r="P3442" i="1"/>
  <c r="P3260" i="1"/>
  <c r="P94" i="1"/>
  <c r="P3622" i="1"/>
  <c r="P105" i="1"/>
  <c r="P809" i="1"/>
  <c r="P3163" i="1"/>
  <c r="P2934" i="1"/>
  <c r="P415" i="1"/>
  <c r="P2300" i="1"/>
  <c r="P1620" i="1"/>
  <c r="P1827" i="1"/>
  <c r="P3780" i="1"/>
  <c r="P2478" i="1"/>
  <c r="P1375" i="1"/>
  <c r="P4" i="1"/>
  <c r="P807" i="1"/>
  <c r="P812" i="1"/>
  <c r="P1640" i="1"/>
  <c r="P2536" i="1"/>
  <c r="P3388" i="1"/>
  <c r="P3543" i="1"/>
  <c r="P3751" i="1"/>
  <c r="P854" i="1"/>
  <c r="P2997" i="1"/>
  <c r="P1749" i="1"/>
  <c r="P1186" i="1"/>
  <c r="P1659" i="1"/>
  <c r="P3626" i="1"/>
  <c r="P3251" i="1"/>
  <c r="P2115" i="1"/>
  <c r="P361" i="1"/>
  <c r="P291" i="1"/>
  <c r="P1885" i="1"/>
  <c r="P2821" i="1"/>
  <c r="P3552" i="1"/>
  <c r="P3285" i="1"/>
  <c r="P3568" i="1"/>
  <c r="P315" i="1"/>
  <c r="P383" i="1"/>
  <c r="P1649" i="1"/>
  <c r="P2477" i="1"/>
  <c r="P2116" i="1"/>
  <c r="P273" i="1"/>
  <c r="P2787" i="1"/>
  <c r="P861" i="1"/>
  <c r="P536" i="1"/>
  <c r="P3545" i="1"/>
  <c r="P3834" i="1"/>
  <c r="P1300" i="1"/>
  <c r="P523" i="1"/>
  <c r="P286" i="1"/>
  <c r="P89" i="1"/>
  <c r="P3370" i="1"/>
  <c r="P2665" i="1"/>
  <c r="P3335" i="1"/>
  <c r="P121" i="1"/>
  <c r="P3823" i="1"/>
  <c r="P3333" i="1"/>
  <c r="P3306" i="1"/>
  <c r="P3722" i="1"/>
  <c r="P2994" i="1"/>
  <c r="P660" i="1"/>
  <c r="P2249" i="1"/>
  <c r="P1251" i="1"/>
  <c r="P2731" i="1"/>
  <c r="P808" i="1"/>
  <c r="P3382" i="1"/>
  <c r="P3352" i="1"/>
  <c r="P1278" i="1"/>
  <c r="P3509" i="1"/>
  <c r="P327" i="1"/>
  <c r="P1384" i="1"/>
  <c r="P3341" i="1"/>
  <c r="P3603" i="1"/>
  <c r="P3398" i="1"/>
  <c r="P844" i="1"/>
  <c r="P3247" i="1"/>
  <c r="P2733" i="1"/>
  <c r="P2797" i="1"/>
  <c r="P2531" i="1"/>
  <c r="P1261" i="1"/>
  <c r="P2606" i="1"/>
  <c r="P1618" i="1"/>
  <c r="P3440" i="1"/>
  <c r="P1209" i="1"/>
  <c r="P48" i="1"/>
  <c r="P3228" i="1"/>
  <c r="P312" i="1"/>
  <c r="P1189" i="1"/>
  <c r="P370" i="1"/>
  <c r="P2313" i="1"/>
  <c r="P313" i="1"/>
  <c r="P2292" i="1"/>
  <c r="P1352" i="1"/>
  <c r="P2318" i="1"/>
  <c r="P96" i="1"/>
  <c r="P114" i="1"/>
  <c r="P782" i="1"/>
  <c r="P813" i="1"/>
  <c r="P831" i="1"/>
  <c r="P1003" i="1"/>
  <c r="P1837" i="1"/>
  <c r="P1895" i="1"/>
  <c r="P2319" i="1"/>
  <c r="P2842" i="1"/>
  <c r="P3151" i="1"/>
  <c r="P3367" i="1"/>
  <c r="P3478" i="1"/>
  <c r="P3651" i="1"/>
  <c r="P3653" i="1"/>
  <c r="P3665" i="1"/>
  <c r="P3781" i="1"/>
  <c r="P367" i="1"/>
  <c r="P1195" i="1"/>
  <c r="P356" i="1"/>
  <c r="P399" i="1"/>
  <c r="P5" i="1"/>
  <c r="P3371" i="1"/>
  <c r="P793" i="1"/>
  <c r="P1473" i="1"/>
  <c r="P403" i="1"/>
  <c r="P1246" i="1"/>
  <c r="P1639" i="1"/>
  <c r="P2463" i="1"/>
  <c r="P3390" i="1"/>
  <c r="P811" i="1"/>
  <c r="P2537" i="1"/>
  <c r="P1222" i="1"/>
  <c r="P3507" i="1"/>
  <c r="P756" i="1"/>
  <c r="P2705" i="1"/>
  <c r="P3401" i="1"/>
  <c r="P2999" i="1"/>
  <c r="P247" i="1"/>
  <c r="P1372" i="1"/>
  <c r="P1631" i="1"/>
  <c r="P3381" i="1"/>
  <c r="P330" i="1"/>
  <c r="P2720" i="1"/>
  <c r="P3426" i="1"/>
  <c r="P1507" i="1"/>
  <c r="P2544" i="1"/>
  <c r="P3413" i="1"/>
  <c r="P1638" i="1"/>
  <c r="P2089" i="1"/>
  <c r="P3750" i="1"/>
  <c r="P1275" i="1"/>
  <c r="P3210" i="1"/>
  <c r="P3374" i="1"/>
  <c r="P3416" i="1"/>
  <c r="P3561" i="1"/>
  <c r="P3670" i="1"/>
  <c r="P1522" i="1"/>
  <c r="P3707" i="1"/>
  <c r="P857" i="1"/>
  <c r="P2666" i="1"/>
  <c r="P3223" i="1"/>
  <c r="P2542" i="1"/>
  <c r="P3280" i="1"/>
  <c r="P3304" i="1"/>
  <c r="P3465" i="1"/>
  <c r="P1521" i="1"/>
  <c r="P369" i="1"/>
  <c r="P3755" i="1"/>
  <c r="P116" i="1"/>
  <c r="P829" i="1"/>
  <c r="P1929" i="1"/>
  <c r="P2742" i="1"/>
  <c r="P2827" i="1"/>
  <c r="P62" i="1"/>
  <c r="P2993" i="1"/>
  <c r="P2487" i="1"/>
  <c r="P290" i="1"/>
  <c r="P3237" i="1"/>
  <c r="P2493" i="1"/>
  <c r="P2926" i="1"/>
  <c r="P3017" i="1"/>
  <c r="P3669" i="1"/>
  <c r="P2472" i="1"/>
  <c r="P3537" i="1"/>
  <c r="P1930" i="1"/>
  <c r="P1029" i="1"/>
  <c r="P406" i="1"/>
  <c r="P360" i="1"/>
  <c r="P3264" i="1"/>
  <c r="P3000" i="1"/>
  <c r="P3171" i="1"/>
  <c r="P350" i="1"/>
  <c r="P1833" i="1"/>
  <c r="P3025" i="1"/>
  <c r="P3175" i="1"/>
  <c r="P3266" i="1"/>
  <c r="P3282" i="1"/>
  <c r="P3467" i="1"/>
  <c r="P2049" i="1"/>
  <c r="P3360" i="1"/>
  <c r="P2176" i="1"/>
  <c r="P3427" i="1"/>
  <c r="P1206" i="1"/>
  <c r="P3246" i="1"/>
  <c r="P60" i="1"/>
  <c r="P3679" i="1"/>
  <c r="P1753" i="1"/>
  <c r="P2663" i="1"/>
  <c r="P2941" i="1"/>
  <c r="P1035" i="1"/>
  <c r="P3297" i="1"/>
  <c r="P90" i="1"/>
  <c r="P1687" i="1"/>
  <c r="P416" i="1"/>
  <c r="P3245" i="1"/>
  <c r="P1758" i="1"/>
  <c r="P2551" i="1"/>
  <c r="P3575" i="1"/>
  <c r="P795" i="1"/>
  <c r="P337" i="1"/>
  <c r="P2935" i="1"/>
  <c r="P1303" i="1"/>
  <c r="P3430" i="1"/>
  <c r="P2553" i="1"/>
  <c r="P2208" i="1"/>
  <c r="P1616" i="1"/>
  <c r="P358" i="1"/>
  <c r="P3517" i="1"/>
  <c r="P3627" i="1"/>
  <c r="P323" i="1"/>
  <c r="P3768" i="1"/>
  <c r="P3284" i="1"/>
  <c r="P2799" i="1"/>
  <c r="P1664" i="1"/>
  <c r="P1670" i="1"/>
  <c r="P2166" i="1"/>
  <c r="P1540" i="1"/>
  <c r="P3018" i="1"/>
  <c r="P1219" i="1"/>
  <c r="P1672" i="1"/>
  <c r="P2270" i="1"/>
  <c r="P2317" i="1"/>
  <c r="P3443" i="1"/>
  <c r="P3599" i="1"/>
  <c r="P245" i="1"/>
  <c r="P752" i="1"/>
  <c r="P1405" i="1"/>
  <c r="P3717" i="1"/>
  <c r="P3726" i="1"/>
  <c r="P1663" i="1"/>
  <c r="P85" i="1"/>
  <c r="P537" i="1"/>
  <c r="P786" i="1"/>
  <c r="P2076" i="1"/>
  <c r="P2790" i="1"/>
  <c r="P2793" i="1"/>
  <c r="P3680" i="1"/>
  <c r="P109" i="1"/>
  <c r="P2095" i="1"/>
  <c r="P1899" i="1"/>
  <c r="P1205" i="1"/>
  <c r="P2927" i="1"/>
  <c r="P1203" i="1"/>
  <c r="P3500" i="1"/>
  <c r="P2332" i="1"/>
  <c r="P2811" i="1"/>
  <c r="P3392" i="1"/>
  <c r="P3563" i="1"/>
  <c r="P1470" i="1"/>
  <c r="P1395" i="1"/>
  <c r="P3227" i="1"/>
  <c r="P3716" i="1"/>
  <c r="P3230" i="1"/>
  <c r="P3760" i="1"/>
  <c r="P3466" i="1"/>
  <c r="P746" i="1"/>
  <c r="P2459" i="1"/>
  <c r="P1345" i="1"/>
  <c r="P3548" i="1"/>
  <c r="P2337" i="1"/>
  <c r="P743" i="1"/>
  <c r="P2461" i="1"/>
  <c r="P3383" i="1"/>
  <c r="P2020" i="1"/>
  <c r="P2715" i="1"/>
  <c r="P3544" i="1"/>
  <c r="P1295" i="1"/>
  <c r="P1215" i="1"/>
  <c r="P1349" i="1"/>
  <c r="P3188" i="1"/>
  <c r="P3340" i="1"/>
  <c r="P417" i="1"/>
  <c r="P3216" i="1"/>
  <c r="P2529" i="1"/>
  <c r="P1856" i="1"/>
  <c r="P522" i="1"/>
  <c r="P1039" i="1"/>
  <c r="P3220" i="1"/>
  <c r="P3269" i="1"/>
  <c r="P3839" i="1"/>
  <c r="P35" i="1"/>
  <c r="P346" i="1"/>
  <c r="P1888" i="1"/>
  <c r="P2931" i="1"/>
  <c r="P2984" i="1"/>
  <c r="P3474" i="1"/>
  <c r="P3725" i="1"/>
  <c r="P3226" i="1"/>
  <c r="P3661" i="1"/>
  <c r="P345" i="1"/>
  <c r="P3307" i="1"/>
  <c r="P760" i="1"/>
  <c r="P2616" i="1"/>
  <c r="P2976" i="1"/>
  <c r="P3528" i="1"/>
  <c r="P3551" i="1"/>
  <c r="P1297" i="1"/>
  <c r="P2336" i="1"/>
  <c r="P3356" i="1"/>
  <c r="P761" i="1"/>
  <c r="P1765" i="1"/>
  <c r="P757" i="1"/>
  <c r="P3550" i="1"/>
  <c r="P59" i="1"/>
  <c r="P1855" i="1"/>
  <c r="P1350" i="1"/>
  <c r="P3403" i="1"/>
  <c r="P2550" i="1"/>
  <c r="P2804" i="1"/>
  <c r="P3553" i="1"/>
  <c r="P332" i="1"/>
  <c r="P3255" i="1"/>
  <c r="P3628" i="1"/>
  <c r="P3158" i="1"/>
  <c r="P1253" i="1"/>
  <c r="P1269" i="1"/>
  <c r="P1273" i="1"/>
  <c r="P3288" i="1"/>
  <c r="P1843" i="1"/>
  <c r="P3784" i="1"/>
  <c r="P3300" i="1"/>
  <c r="P2640" i="1"/>
  <c r="P1624" i="1"/>
  <c r="P302" i="1"/>
  <c r="P1897" i="1"/>
  <c r="P835" i="1"/>
  <c r="P2098" i="1"/>
  <c r="P3272" i="1"/>
  <c r="P3326" i="1"/>
  <c r="P3344" i="1"/>
  <c r="P1287" i="1"/>
  <c r="P1634" i="1"/>
  <c r="P2711" i="1"/>
  <c r="P326" i="1"/>
  <c r="P2210" i="1"/>
  <c r="P2526" i="1"/>
  <c r="P3286" i="1"/>
  <c r="P3526" i="1"/>
  <c r="P3252" i="1"/>
  <c r="P409" i="1"/>
  <c r="P2452" i="1"/>
  <c r="P1832" i="1"/>
  <c r="P3162" i="1"/>
  <c r="P3674" i="1"/>
  <c r="P1852" i="1"/>
  <c r="P3324" i="1"/>
  <c r="P294" i="1"/>
  <c r="P1615" i="1"/>
  <c r="P2221" i="1"/>
  <c r="P3271" i="1"/>
  <c r="P3508" i="1"/>
  <c r="P3715" i="1"/>
  <c r="P2605" i="1"/>
  <c r="P828" i="1"/>
  <c r="P1504" i="1"/>
  <c r="P3346" i="1"/>
  <c r="P410" i="1"/>
  <c r="P3688" i="1"/>
  <c r="P3664" i="1"/>
  <c r="P1683" i="1"/>
  <c r="P3365" i="1"/>
  <c r="P728" i="1"/>
  <c r="P1643" i="1"/>
  <c r="P1846" i="1"/>
  <c r="P2800" i="1"/>
  <c r="P2981" i="1"/>
  <c r="P3358" i="1"/>
  <c r="P295" i="1"/>
  <c r="P3362" i="1"/>
  <c r="P362" i="1"/>
  <c r="P2940" i="1"/>
  <c r="P3328" i="1"/>
  <c r="P42" i="1"/>
  <c r="P798" i="1"/>
  <c r="P3521" i="1"/>
  <c r="P365" i="1"/>
  <c r="P804" i="1"/>
  <c r="P250" i="1"/>
  <c r="P3577" i="1"/>
  <c r="P3276" i="1"/>
  <c r="P843" i="1"/>
  <c r="P1201" i="1"/>
  <c r="P368" i="1"/>
  <c r="P2310" i="1"/>
  <c r="P32" i="1"/>
  <c r="P2094" i="1"/>
  <c r="P1353" i="1"/>
  <c r="P3256" i="1"/>
  <c r="P1263" i="1"/>
  <c r="P1610" i="1"/>
  <c r="P1858" i="1"/>
  <c r="P2302" i="1"/>
  <c r="P3329" i="1"/>
  <c r="P3811" i="1"/>
  <c r="P3841" i="1"/>
  <c r="P317" i="1"/>
  <c r="P1463" i="1"/>
  <c r="P3453" i="1"/>
  <c r="P2307" i="1"/>
  <c r="P9" i="1"/>
  <c r="P3513" i="1"/>
  <c r="P2219" i="1"/>
  <c r="P336" i="1"/>
  <c r="P284" i="1"/>
  <c r="P1628" i="1"/>
  <c r="P339" i="1"/>
  <c r="P2791" i="1"/>
  <c r="P3005" i="1"/>
  <c r="P3010" i="1"/>
  <c r="P3530" i="1"/>
  <c r="P3423" i="1"/>
  <c r="P2340" i="1"/>
  <c r="P2222" i="1"/>
  <c r="P3176" i="1"/>
  <c r="P3758" i="1"/>
  <c r="P1213" i="1"/>
  <c r="P3353" i="1"/>
  <c r="P1625" i="1"/>
  <c r="P413" i="1"/>
  <c r="P3379" i="1"/>
  <c r="P1512" i="1"/>
  <c r="P2055" i="1"/>
  <c r="P3762" i="1"/>
  <c r="P2615" i="1"/>
  <c r="P2496" i="1"/>
  <c r="P1608" i="1"/>
  <c r="P56" i="1"/>
  <c r="P1286" i="1"/>
  <c r="P1828" i="1"/>
  <c r="P3152" i="1"/>
  <c r="P3159" i="1"/>
  <c r="P3322" i="1"/>
  <c r="P3359" i="1"/>
  <c r="P3439" i="1"/>
  <c r="P3469" i="1"/>
  <c r="P3476" i="1"/>
  <c r="P3620" i="1"/>
  <c r="P3815" i="1"/>
  <c r="P16" i="1"/>
  <c r="P838" i="1"/>
  <c r="P1630" i="1"/>
  <c r="P2932" i="1"/>
  <c r="P2118" i="1"/>
  <c r="P394" i="1"/>
  <c r="P1884" i="1"/>
  <c r="P2937" i="1"/>
  <c r="P3184" i="1"/>
  <c r="P2122" i="1"/>
  <c r="P3024" i="1"/>
  <c r="P3420" i="1"/>
  <c r="P1207" i="1"/>
  <c r="P3673" i="1"/>
  <c r="P2285" i="1"/>
  <c r="P529" i="1"/>
  <c r="P2552" i="1"/>
  <c r="P2456" i="1"/>
  <c r="P3222" i="1"/>
  <c r="P3840" i="1"/>
  <c r="P2546" i="1"/>
  <c r="P319" i="1"/>
  <c r="P3616" i="1"/>
  <c r="P3701" i="1"/>
  <c r="P3723" i="1"/>
  <c r="P3250" i="1"/>
  <c r="P2462" i="1"/>
  <c r="P3239" i="1"/>
  <c r="P1653" i="1"/>
  <c r="P2121" i="1"/>
  <c r="P3522" i="1"/>
  <c r="P3719" i="1"/>
  <c r="P3729" i="1"/>
  <c r="P3384" i="1"/>
  <c r="P255" i="1"/>
  <c r="P2713" i="1"/>
  <c r="P3020" i="1"/>
  <c r="P3456" i="1"/>
  <c r="P2966" i="1"/>
  <c r="P2306" i="1"/>
  <c r="P2088" i="1"/>
  <c r="P1607" i="1"/>
  <c r="P1531" i="1"/>
  <c r="P1673" i="1"/>
  <c r="P19" i="1"/>
  <c r="P1654" i="1"/>
  <c r="P3503" i="1"/>
  <c r="P3660" i="1"/>
  <c r="P1829" i="1"/>
  <c r="P3457" i="1"/>
  <c r="P541" i="1"/>
  <c r="P299" i="1"/>
  <c r="P420" i="1"/>
  <c r="P1949" i="1"/>
  <c r="P393" i="1"/>
  <c r="P834" i="1"/>
  <c r="P3487" i="1"/>
  <c r="P2299" i="1"/>
  <c r="P3238" i="1"/>
  <c r="P1651" i="1"/>
  <c r="P3022" i="1"/>
  <c r="P661" i="1"/>
  <c r="P3242" i="1"/>
  <c r="P3512" i="1"/>
  <c r="P653" i="1"/>
  <c r="P12" i="1"/>
  <c r="P108" i="1"/>
  <c r="P1636" i="1"/>
  <c r="P3040" i="1"/>
  <c r="P3566" i="1"/>
  <c r="P3590" i="1"/>
  <c r="P3655" i="1"/>
  <c r="P119" i="1"/>
  <c r="P3571" i="1"/>
  <c r="P1268" i="1"/>
  <c r="P654" i="1"/>
  <c r="P304" i="1"/>
  <c r="P3263" i="1"/>
  <c r="P3558" i="1"/>
  <c r="P1290" i="1"/>
  <c r="P3752" i="1"/>
  <c r="P794" i="1"/>
  <c r="P421" i="1"/>
  <c r="P827" i="1"/>
  <c r="P1745" i="1"/>
  <c r="P3402" i="1"/>
  <c r="P92" i="1"/>
  <c r="P2533" i="1"/>
  <c r="P3153" i="1"/>
  <c r="P3547" i="1"/>
  <c r="P3236" i="1"/>
  <c r="P3650" i="1"/>
  <c r="P2830" i="1"/>
  <c r="P344" i="1"/>
  <c r="P2986" i="1"/>
  <c r="P3217" i="1"/>
  <c r="P30" i="1"/>
  <c r="P727" i="1"/>
  <c r="P2112" i="1"/>
  <c r="P1658" i="1"/>
  <c r="P1851" i="1"/>
  <c r="P2100" i="1"/>
  <c r="P3703" i="1"/>
  <c r="P2527" i="1"/>
  <c r="P3337" i="1"/>
  <c r="P1931" i="1"/>
  <c r="P3408" i="1"/>
  <c r="P2995" i="1"/>
  <c r="P3350" i="1"/>
  <c r="P3789" i="1"/>
  <c r="P3277" i="1"/>
  <c r="P2813" i="1"/>
  <c r="P1367" i="1"/>
  <c r="P3290" i="1"/>
  <c r="P3435" i="1"/>
  <c r="P750" i="1"/>
  <c r="P2541" i="1"/>
  <c r="P3375" i="1"/>
  <c r="P3777" i="1"/>
  <c r="P419" i="1"/>
  <c r="P34" i="1"/>
  <c r="P3689" i="1"/>
  <c r="P2810" i="1"/>
  <c r="P18" i="1"/>
  <c r="P22" i="1"/>
  <c r="P535" i="1"/>
  <c r="P3831" i="1"/>
  <c r="P388" i="1"/>
  <c r="P1604" i="1"/>
  <c r="P1830" i="1"/>
  <c r="P2973" i="1"/>
  <c r="P1840" i="1"/>
  <c r="P61" i="1"/>
  <c r="P2977" i="1"/>
  <c r="P3697" i="1"/>
  <c r="P2179" i="1"/>
  <c r="P2248" i="1"/>
  <c r="P3215" i="1"/>
  <c r="P3221" i="1"/>
  <c r="P2290" i="1"/>
  <c r="P2484" i="1"/>
  <c r="P2562" i="1"/>
  <c r="P3624" i="1"/>
  <c r="P3318" i="1"/>
  <c r="P1853" i="1"/>
  <c r="P3312" i="1"/>
  <c r="P3299" i="1"/>
  <c r="P1826" i="1"/>
  <c r="P2288" i="1"/>
  <c r="P3592" i="1"/>
  <c r="P2489" i="1"/>
  <c r="P3218" i="1"/>
  <c r="P3604" i="1"/>
  <c r="P10" i="1"/>
  <c r="P749" i="1"/>
  <c r="P3314" i="1"/>
  <c r="P3559" i="1"/>
  <c r="P1605" i="1"/>
  <c r="P801" i="1"/>
  <c r="P3580" i="1"/>
  <c r="P84" i="1"/>
  <c r="P3378" i="1"/>
  <c r="P3386" i="1"/>
  <c r="P1028" i="1"/>
  <c r="P2476" i="1"/>
  <c r="P3817" i="1"/>
  <c r="P3419" i="1"/>
  <c r="P33" i="1"/>
  <c r="P43" i="1"/>
  <c r="P46" i="1"/>
  <c r="P51" i="1"/>
  <c r="P52" i="1"/>
  <c r="P75" i="1"/>
  <c r="P86" i="1"/>
  <c r="P102" i="1"/>
  <c r="P103" i="1"/>
  <c r="P141" i="1"/>
  <c r="P296" i="1"/>
  <c r="P392" i="1"/>
  <c r="P527" i="1"/>
  <c r="P533" i="1"/>
  <c r="P784" i="1"/>
  <c r="P806" i="1"/>
  <c r="P810" i="1"/>
  <c r="P823" i="1"/>
  <c r="P849" i="1"/>
  <c r="P850" i="1"/>
  <c r="P855" i="1"/>
  <c r="P859" i="1"/>
  <c r="P1304" i="1"/>
  <c r="P1365" i="1"/>
  <c r="P1635" i="1"/>
  <c r="P1641" i="1"/>
  <c r="P1644" i="1"/>
  <c r="P1691" i="1"/>
  <c r="P1824" i="1"/>
  <c r="P1847" i="1"/>
  <c r="P1859" i="1"/>
  <c r="P2097" i="1"/>
  <c r="P2099" i="1"/>
  <c r="P2114" i="1"/>
  <c r="P2171" i="1"/>
  <c r="P2174" i="1"/>
  <c r="P2209" i="1"/>
  <c r="P2468" i="1"/>
  <c r="P2475" i="1"/>
  <c r="P2482" i="1"/>
  <c r="P2498" i="1"/>
  <c r="P2524" i="1"/>
  <c r="P2532" i="1"/>
  <c r="P2637" i="1"/>
  <c r="P2823" i="1"/>
  <c r="P2824" i="1"/>
  <c r="P2832" i="1"/>
  <c r="P2839" i="1"/>
  <c r="P2924" i="1"/>
  <c r="P2925" i="1"/>
  <c r="P2930" i="1"/>
  <c r="P2990" i="1"/>
  <c r="P2992" i="1"/>
  <c r="P3002" i="1"/>
  <c r="P3033" i="1"/>
  <c r="P3187" i="1"/>
  <c r="P3289" i="1"/>
  <c r="P3334" i="1"/>
  <c r="P3338" i="1"/>
  <c r="P3343" i="1"/>
  <c r="P3377" i="1"/>
  <c r="P3387" i="1"/>
  <c r="P3394" i="1"/>
  <c r="P3405" i="1"/>
  <c r="P3414" i="1"/>
  <c r="P3417" i="1"/>
  <c r="P3429" i="1"/>
  <c r="P3433" i="1"/>
  <c r="P3444" i="1"/>
  <c r="P3447" i="1"/>
  <c r="P3475" i="1"/>
  <c r="P3495" i="1"/>
  <c r="P3496" i="1"/>
  <c r="P3506" i="1"/>
  <c r="P3514" i="1"/>
  <c r="P3518" i="1"/>
  <c r="P3519" i="1"/>
  <c r="P3524" i="1"/>
  <c r="P3532" i="1"/>
  <c r="P3546" i="1"/>
  <c r="P3554" i="1"/>
  <c r="P3557" i="1"/>
  <c r="P3574" i="1"/>
  <c r="P3578" i="1"/>
  <c r="P3581" i="1"/>
  <c r="P3583" i="1"/>
  <c r="P3610" i="1"/>
  <c r="P3615" i="1"/>
  <c r="P3629" i="1"/>
  <c r="P3652" i="1"/>
  <c r="P3662" i="1"/>
  <c r="P3668" i="1"/>
  <c r="P3676" i="1"/>
  <c r="P3763" i="1"/>
  <c r="P3765" i="1"/>
  <c r="P3766" i="1"/>
  <c r="P3771" i="1"/>
  <c r="P3772" i="1"/>
  <c r="P3776" i="1"/>
  <c r="P3810" i="1"/>
  <c r="P3830" i="1"/>
  <c r="P1064" i="1"/>
  <c r="P3799" i="1"/>
  <c r="P3939" i="1"/>
  <c r="P1338" i="1"/>
  <c r="P981" i="1"/>
  <c r="P701" i="1"/>
  <c r="P1006" i="1"/>
  <c r="P1587" i="1"/>
  <c r="P709" i="1"/>
  <c r="P3975" i="1"/>
  <c r="P3146" i="1"/>
  <c r="P1007" i="1"/>
  <c r="P887" i="1"/>
  <c r="P690" i="1"/>
  <c r="P1873" i="1"/>
  <c r="P4108" i="1"/>
  <c r="P1343" i="1"/>
  <c r="P776" i="1"/>
  <c r="P4024" i="1"/>
  <c r="P1730" i="1"/>
  <c r="P3125" i="1"/>
  <c r="P879" i="1"/>
  <c r="P1799" i="1"/>
  <c r="P3908" i="1"/>
  <c r="P3064" i="1"/>
  <c r="P1308" i="1"/>
  <c r="P1777" i="1"/>
  <c r="P1706" i="1"/>
  <c r="P3190" i="1"/>
  <c r="P454" i="1"/>
  <c r="P2676" i="1"/>
  <c r="P1078" i="1"/>
  <c r="P2902" i="1"/>
  <c r="P1794" i="1"/>
  <c r="P2917" i="1"/>
  <c r="P4069" i="1"/>
  <c r="P168" i="1"/>
  <c r="P4041" i="1"/>
  <c r="P3073" i="1"/>
  <c r="P3795" i="1"/>
  <c r="P2957" i="1"/>
  <c r="P1767" i="1"/>
  <c r="P1914" i="1"/>
  <c r="P3197" i="1"/>
  <c r="P1000" i="1"/>
  <c r="P203" i="1"/>
  <c r="P3124" i="1"/>
  <c r="P691" i="1"/>
  <c r="P3118" i="1"/>
  <c r="P4000" i="1"/>
  <c r="P1772" i="1"/>
  <c r="P980" i="1"/>
  <c r="P218" i="1"/>
  <c r="P3204" i="1"/>
  <c r="P4058" i="1"/>
  <c r="P3878" i="1"/>
  <c r="P1919" i="1"/>
  <c r="P1819" i="1"/>
  <c r="P3201" i="1"/>
  <c r="P2757" i="1"/>
  <c r="P3143" i="1"/>
  <c r="P778" i="1"/>
  <c r="P3633" i="1"/>
  <c r="P1243" i="1"/>
  <c r="P206" i="1"/>
  <c r="P2678" i="1"/>
  <c r="P485" i="1"/>
  <c r="P2857" i="1"/>
  <c r="P1339" i="1"/>
  <c r="P1554" i="1"/>
  <c r="P1816" i="1"/>
  <c r="P3904" i="1"/>
  <c r="P1804" i="1"/>
  <c r="P2325" i="1"/>
  <c r="P1694" i="1"/>
  <c r="P3978" i="1"/>
  <c r="P1788" i="1"/>
  <c r="P1921" i="1"/>
  <c r="P1021" i="1"/>
  <c r="P4038" i="1"/>
  <c r="P971" i="1"/>
  <c r="P1905" i="1"/>
  <c r="P699" i="1"/>
  <c r="P3209" i="1"/>
  <c r="P2703" i="1"/>
  <c r="P962" i="1"/>
  <c r="P972" i="1"/>
  <c r="P1776" i="1"/>
  <c r="P1769" i="1"/>
  <c r="P1558" i="1"/>
  <c r="P213" i="1"/>
  <c r="P1009" i="1"/>
  <c r="P1690" i="1"/>
  <c r="P3937" i="1"/>
  <c r="P956" i="1"/>
  <c r="P1922" i="1"/>
  <c r="P1866" i="1"/>
  <c r="P1908" i="1"/>
  <c r="P1719" i="1"/>
  <c r="P1989" i="1"/>
  <c r="P3107" i="1"/>
  <c r="P963" i="1"/>
  <c r="P2870" i="1"/>
  <c r="P198" i="1"/>
  <c r="P2856" i="1"/>
  <c r="P866" i="1"/>
  <c r="P3846" i="1"/>
  <c r="P1810" i="1"/>
  <c r="P771" i="1"/>
  <c r="P1572" i="1"/>
  <c r="P2408" i="1"/>
  <c r="P1108" i="1"/>
  <c r="P888" i="1"/>
  <c r="P878" i="1"/>
  <c r="P894" i="1"/>
  <c r="P1317" i="1"/>
  <c r="P236" i="1"/>
  <c r="P885" i="1"/>
  <c r="P179" i="1"/>
  <c r="P898" i="1"/>
  <c r="P954" i="1"/>
  <c r="P1786" i="1"/>
  <c r="P1782" i="1"/>
  <c r="P1306" i="1"/>
  <c r="P1139" i="1"/>
  <c r="P673" i="1"/>
  <c r="P1912" i="1"/>
  <c r="P444" i="1"/>
  <c r="P896" i="1"/>
  <c r="P2323" i="1"/>
  <c r="P3104" i="1"/>
  <c r="P2600" i="1"/>
  <c r="P961" i="1"/>
  <c r="P1797" i="1"/>
  <c r="P1071" i="1"/>
  <c r="P953" i="1"/>
  <c r="P932" i="1"/>
  <c r="P2875" i="1"/>
  <c r="P2891" i="1"/>
  <c r="P3989" i="1"/>
  <c r="P4003" i="1"/>
  <c r="P4054" i="1"/>
  <c r="P4046" i="1"/>
  <c r="P3913" i="1"/>
  <c r="P901" i="1"/>
  <c r="P4037" i="1"/>
  <c r="P556" i="1"/>
  <c r="P2913" i="1"/>
  <c r="P4096" i="1"/>
  <c r="P3637" i="1"/>
  <c r="P1807" i="1"/>
  <c r="P3916" i="1"/>
  <c r="P1781" i="1"/>
  <c r="P767" i="1"/>
  <c r="P185" i="1"/>
  <c r="P3945" i="1"/>
  <c r="P1114" i="1"/>
  <c r="P695" i="1"/>
  <c r="P3635" i="1"/>
  <c r="P1806" i="1"/>
  <c r="P3997" i="1"/>
  <c r="P3985" i="1"/>
  <c r="P974" i="1"/>
  <c r="P1015" i="1"/>
  <c r="P2704" i="1"/>
  <c r="P4071" i="1"/>
  <c r="P3853" i="1"/>
  <c r="P600" i="1"/>
  <c r="P1551" i="1"/>
  <c r="P713" i="1"/>
  <c r="P1728" i="1"/>
  <c r="P979" i="1"/>
  <c r="P2884" i="1"/>
  <c r="P2645" i="1"/>
  <c r="P1693" i="1"/>
  <c r="P182" i="1"/>
  <c r="P2674" i="1"/>
  <c r="P481" i="1"/>
  <c r="P3900" i="1"/>
  <c r="P2887" i="1"/>
  <c r="P3893" i="1"/>
  <c r="P3960" i="1"/>
  <c r="P3987" i="1"/>
  <c r="P1313" i="1"/>
  <c r="P2863" i="1"/>
  <c r="P3976" i="1"/>
  <c r="P1433" i="1"/>
  <c r="P2847" i="1"/>
  <c r="P1689" i="1"/>
  <c r="P4042" i="1"/>
  <c r="P1315" i="1"/>
  <c r="P923" i="1"/>
  <c r="P3639" i="1"/>
  <c r="P1492" i="1"/>
  <c r="P704" i="1"/>
  <c r="P1805" i="1"/>
  <c r="P881" i="1"/>
  <c r="P1016" i="1"/>
  <c r="P2147" i="1"/>
  <c r="P936" i="1"/>
  <c r="P3809" i="1"/>
  <c r="P205" i="1"/>
  <c r="P3106" i="1"/>
  <c r="P1004" i="1"/>
  <c r="P985" i="1"/>
  <c r="P1079" i="1"/>
  <c r="P1230" i="1"/>
  <c r="P672" i="1"/>
  <c r="P2744" i="1"/>
  <c r="P1593" i="1"/>
  <c r="P1548" i="1"/>
  <c r="P2129" i="1"/>
  <c r="P4077" i="1"/>
  <c r="P4112" i="1"/>
  <c r="P2364" i="1"/>
  <c r="P964" i="1"/>
  <c r="P3736" i="1"/>
  <c r="P2139" i="1"/>
  <c r="P2684" i="1"/>
  <c r="P2159" i="1"/>
  <c r="P4030" i="1"/>
  <c r="P952" i="1"/>
  <c r="P2749" i="1"/>
  <c r="P687" i="1"/>
  <c r="P146" i="1"/>
  <c r="P2675" i="1"/>
  <c r="P4104" i="1"/>
  <c r="P547" i="1"/>
  <c r="P2920" i="1"/>
  <c r="P3890" i="1"/>
  <c r="P467" i="1"/>
  <c r="P3867" i="1"/>
  <c r="P1439" i="1"/>
  <c r="P2922" i="1"/>
  <c r="P4076" i="1"/>
  <c r="P2748" i="1"/>
  <c r="P3113" i="1"/>
  <c r="P703" i="1"/>
  <c r="P2699" i="1"/>
  <c r="P2000" i="1"/>
  <c r="P202" i="1"/>
  <c r="P1702" i="1"/>
  <c r="P1069" i="1"/>
  <c r="P1307" i="1"/>
  <c r="P682" i="1"/>
  <c r="P1783" i="1"/>
  <c r="P4035" i="1"/>
  <c r="P679" i="1"/>
  <c r="P2780" i="1"/>
  <c r="P517" i="1"/>
  <c r="P1692" i="1"/>
  <c r="P2409" i="1"/>
  <c r="P212" i="1"/>
  <c r="P995" i="1"/>
  <c r="P1502" i="1"/>
  <c r="P3111" i="1"/>
  <c r="P241" i="1"/>
  <c r="P3205" i="1"/>
  <c r="P876" i="1"/>
  <c r="P3961" i="1"/>
  <c r="P3957" i="1"/>
  <c r="P4012" i="1"/>
  <c r="P3969" i="1"/>
  <c r="P869" i="1"/>
  <c r="P1785" i="1"/>
  <c r="P3053" i="1"/>
  <c r="P2598" i="1"/>
  <c r="P3091" i="1"/>
  <c r="P2882" i="1"/>
  <c r="P152" i="1"/>
  <c r="P595" i="1"/>
  <c r="P1577" i="1"/>
  <c r="P521" i="1"/>
  <c r="P1019" i="1"/>
  <c r="P3095" i="1"/>
  <c r="P2407" i="1"/>
  <c r="P3136" i="1"/>
  <c r="P1332" i="1"/>
  <c r="P171" i="1"/>
  <c r="P912" i="1"/>
  <c r="P4059" i="1"/>
  <c r="P710" i="1"/>
  <c r="P1798" i="1"/>
  <c r="P4055" i="1"/>
  <c r="P3844" i="1"/>
  <c r="P487" i="1"/>
  <c r="P2747" i="1"/>
  <c r="P2919" i="1"/>
  <c r="P1685" i="1"/>
  <c r="P4085" i="1"/>
  <c r="P674" i="1"/>
  <c r="P469" i="1"/>
  <c r="P3895" i="1"/>
  <c r="P671" i="1"/>
  <c r="P3739" i="1"/>
  <c r="P4106" i="1"/>
  <c r="P615" i="1"/>
  <c r="P1773" i="1"/>
  <c r="P3845" i="1"/>
  <c r="P1568" i="1"/>
  <c r="P1739" i="1"/>
  <c r="P1986" i="1"/>
  <c r="P3974" i="1"/>
  <c r="P183" i="1"/>
  <c r="P924" i="1"/>
  <c r="P2657" i="1"/>
  <c r="P3137" i="1"/>
  <c r="P2898" i="1"/>
  <c r="P2326" i="1"/>
  <c r="P1167" i="1"/>
  <c r="P1596" i="1"/>
  <c r="P1802" i="1"/>
  <c r="P2944" i="1"/>
  <c r="P1426" i="1"/>
  <c r="P1787" i="1"/>
  <c r="P1699" i="1"/>
  <c r="P2869" i="1"/>
  <c r="P884" i="1"/>
  <c r="P3741" i="1"/>
  <c r="P1882" i="1"/>
  <c r="P181" i="1"/>
  <c r="P3634" i="1"/>
  <c r="P3984" i="1"/>
  <c r="P3993" i="1"/>
  <c r="P3109" i="1"/>
  <c r="P1337" i="1"/>
  <c r="P2859" i="1"/>
  <c r="P3805" i="1"/>
  <c r="P1766" i="1"/>
  <c r="P3065" i="1"/>
  <c r="P482" i="1"/>
  <c r="P4066" i="1"/>
  <c r="P1168" i="1"/>
  <c r="P2885" i="1"/>
  <c r="P2755" i="1"/>
  <c r="P2659" i="1"/>
  <c r="P667" i="1"/>
  <c r="P2517" i="1"/>
  <c r="P1096" i="1"/>
  <c r="P868" i="1"/>
  <c r="P1417" i="1"/>
  <c r="P862" i="1"/>
  <c r="P3740" i="1"/>
  <c r="P3982" i="1"/>
  <c r="P1098" i="1"/>
  <c r="P3742" i="1"/>
  <c r="P969" i="1"/>
  <c r="P1240" i="1"/>
  <c r="P2907" i="1"/>
  <c r="P3862" i="1"/>
  <c r="P4050" i="1"/>
  <c r="P221" i="1"/>
  <c r="P474" i="1"/>
  <c r="P4057" i="1"/>
  <c r="P3899" i="1"/>
  <c r="P2679" i="1"/>
  <c r="P628" i="1"/>
  <c r="P942" i="1"/>
  <c r="P3099" i="1"/>
  <c r="P1992" i="1"/>
  <c r="P2405" i="1"/>
  <c r="P3892" i="1"/>
  <c r="P991" i="1"/>
  <c r="P2958" i="1"/>
  <c r="P4022" i="1"/>
  <c r="P3998" i="1"/>
  <c r="P4001" i="1"/>
  <c r="P4072" i="1"/>
  <c r="P3646" i="1"/>
  <c r="P3850" i="1"/>
  <c r="P3856" i="1"/>
  <c r="P207" i="1"/>
  <c r="P3849" i="1"/>
  <c r="P1005" i="1"/>
  <c r="P189" i="1"/>
  <c r="P4032" i="1"/>
  <c r="P3093" i="1"/>
  <c r="P3951" i="1"/>
  <c r="P3935" i="1"/>
  <c r="P4083" i="1"/>
  <c r="P3133" i="1"/>
  <c r="P1774" i="1"/>
  <c r="P164" i="1"/>
  <c r="P1312" i="1"/>
  <c r="P1784" i="1"/>
  <c r="P681" i="1"/>
  <c r="P3734" i="1"/>
  <c r="P700" i="1"/>
  <c r="P1789" i="1"/>
  <c r="P1320" i="1"/>
  <c r="P3909" i="1"/>
  <c r="P3926" i="1"/>
  <c r="P3102" i="1"/>
  <c r="P209" i="1"/>
  <c r="P1321" i="1"/>
  <c r="P3078" i="1"/>
  <c r="P2872" i="1"/>
  <c r="P3872" i="1"/>
  <c r="P716" i="1"/>
  <c r="P982" i="1"/>
  <c r="P677" i="1"/>
  <c r="P2422" i="1"/>
  <c r="P968" i="1"/>
  <c r="P2361" i="1"/>
  <c r="P934" i="1"/>
  <c r="P1134" i="1"/>
  <c r="P2770" i="1"/>
  <c r="P2776" i="1"/>
  <c r="P3967" i="1"/>
  <c r="P1090" i="1"/>
  <c r="P1911" i="1"/>
  <c r="P3071" i="1"/>
  <c r="P1245" i="1"/>
  <c r="P1095" i="1"/>
  <c r="P2914" i="1"/>
  <c r="P127" i="1"/>
  <c r="P4018" i="1"/>
  <c r="P515" i="1"/>
  <c r="P3101" i="1"/>
  <c r="P1803" i="1"/>
  <c r="P433" i="1"/>
  <c r="P1570" i="1"/>
  <c r="P1800" i="1"/>
  <c r="P1779" i="1"/>
  <c r="P1552" i="1"/>
  <c r="P137" i="1"/>
  <c r="P3737" i="1"/>
  <c r="P946" i="1"/>
  <c r="P1814" i="1"/>
  <c r="P989" i="1"/>
  <c r="P1011" i="1"/>
  <c r="P3882" i="1"/>
  <c r="P3930" i="1"/>
  <c r="P224" i="1"/>
  <c r="P1578" i="1"/>
  <c r="P2140" i="1"/>
  <c r="P988" i="1"/>
  <c r="P4093" i="1"/>
  <c r="P3869" i="1"/>
  <c r="P1093" i="1"/>
  <c r="P2002" i="1"/>
  <c r="P635" i="1"/>
  <c r="P692" i="1"/>
  <c r="P3191" i="1"/>
  <c r="P3940" i="1"/>
  <c r="P2597" i="1"/>
  <c r="P4040" i="1"/>
  <c r="P3925" i="1"/>
  <c r="P950" i="1"/>
  <c r="P3103" i="1"/>
  <c r="P3068" i="1"/>
  <c r="P219" i="1"/>
  <c r="P473" i="1"/>
  <c r="P871" i="1"/>
  <c r="P2131" i="1"/>
  <c r="P1182" i="1"/>
  <c r="P3195" i="1"/>
  <c r="P1697" i="1"/>
  <c r="P2760" i="1"/>
  <c r="P1235" i="1"/>
  <c r="P3086" i="1"/>
  <c r="P3907" i="1"/>
  <c r="P2655" i="1"/>
  <c r="P1309" i="1"/>
  <c r="P2754" i="1"/>
  <c r="P3199" i="1"/>
  <c r="P2658" i="1"/>
  <c r="P4039" i="1"/>
  <c r="P4098" i="1"/>
  <c r="P1310" i="1"/>
  <c r="P2673" i="1"/>
  <c r="P960" i="1"/>
  <c r="P3066" i="1"/>
  <c r="P3733" i="1"/>
  <c r="P2145" i="1"/>
  <c r="P1796" i="1"/>
  <c r="P1809" i="1"/>
  <c r="P1737" i="1"/>
  <c r="P3936" i="1"/>
  <c r="P926" i="1"/>
  <c r="P2378" i="1"/>
  <c r="P930" i="1"/>
  <c r="P1811" i="1"/>
  <c r="P2879" i="1"/>
  <c r="P1580" i="1"/>
  <c r="P4090" i="1"/>
  <c r="P143" i="1"/>
  <c r="P1336" i="1"/>
  <c r="P2692" i="1"/>
  <c r="P3980" i="1"/>
  <c r="P3898" i="1"/>
  <c r="P2583" i="1"/>
  <c r="P3970" i="1"/>
  <c r="P2707" i="1"/>
  <c r="P2368" i="1"/>
  <c r="P1457" i="1"/>
  <c r="P1713" i="1"/>
  <c r="P2647" i="1"/>
  <c r="P2761" i="1"/>
  <c r="P3148" i="1"/>
  <c r="P199" i="1"/>
  <c r="P2758" i="1"/>
  <c r="P2126" i="1"/>
  <c r="P2772" i="1"/>
  <c r="P1872" i="1"/>
  <c r="P718" i="1"/>
  <c r="P1727" i="1"/>
  <c r="P1152" i="1"/>
  <c r="P4005" i="1"/>
  <c r="P669" i="1"/>
  <c r="P895" i="1"/>
  <c r="P2125" i="1"/>
  <c r="P3732" i="1"/>
  <c r="P3747" i="1"/>
  <c r="P3915" i="1"/>
  <c r="P3927" i="1"/>
  <c r="P4105" i="1"/>
  <c r="P1436" i="1"/>
  <c r="P1326" i="1"/>
  <c r="P2519" i="1"/>
  <c r="P3988" i="1"/>
  <c r="P1709" i="1"/>
  <c r="P945" i="1"/>
  <c r="P134" i="1"/>
  <c r="P2137" i="1"/>
  <c r="P501" i="1"/>
  <c r="P434" i="1"/>
  <c r="P891" i="1"/>
  <c r="P2908" i="1"/>
  <c r="P440" i="1"/>
  <c r="P1695" i="1"/>
  <c r="P3730" i="1"/>
  <c r="P1584" i="1"/>
  <c r="P1082" i="1"/>
  <c r="P2894" i="1"/>
  <c r="P589" i="1"/>
  <c r="P1916" i="1"/>
  <c r="P1066" i="1"/>
  <c r="P944" i="1"/>
  <c r="P1496" i="1"/>
  <c r="P4079" i="1"/>
  <c r="P1325" i="1"/>
  <c r="P1148" i="1"/>
  <c r="P3843" i="1"/>
  <c r="P3910" i="1"/>
  <c r="P4020" i="1"/>
  <c r="P3077" i="1"/>
  <c r="P1550" i="1"/>
  <c r="P1045" i="1"/>
  <c r="P3803" i="1"/>
  <c r="P2921" i="1"/>
  <c r="P2648" i="1"/>
  <c r="P1429" i="1"/>
  <c r="P1493" i="1"/>
  <c r="P1119" i="1"/>
  <c r="P4048" i="1"/>
  <c r="P460" i="1"/>
  <c r="P3924" i="1"/>
  <c r="P1864" i="1"/>
  <c r="P1432" i="1"/>
  <c r="P2954" i="1"/>
  <c r="P2327" i="1"/>
  <c r="P2778" i="1"/>
  <c r="P1716" i="1"/>
  <c r="P2918" i="1"/>
  <c r="P1091" i="1"/>
  <c r="P1997" i="1"/>
  <c r="P1001" i="1"/>
  <c r="P4013" i="1"/>
  <c r="P2677" i="1"/>
  <c r="P666" i="1"/>
  <c r="P147" i="1"/>
  <c r="P1080" i="1"/>
  <c r="P1718" i="1"/>
  <c r="P686" i="1"/>
  <c r="P3971" i="1"/>
  <c r="P1602" i="1"/>
  <c r="P448" i="1"/>
  <c r="P997" i="1"/>
  <c r="P3731" i="1"/>
  <c r="P1100" i="1"/>
  <c r="P890" i="1"/>
  <c r="P1410" i="1"/>
  <c r="P4029" i="1"/>
  <c r="P1226" i="1"/>
  <c r="P1421" i="1"/>
  <c r="P3851" i="1"/>
  <c r="P1993" i="1"/>
  <c r="P4107" i="1"/>
  <c r="P2602" i="1"/>
  <c r="P4034" i="1"/>
  <c r="P426" i="1"/>
  <c r="P1435" i="1"/>
  <c r="P1778" i="1"/>
  <c r="P2862" i="1"/>
  <c r="P1341" i="1"/>
  <c r="P915" i="1"/>
  <c r="P1441" i="1"/>
  <c r="P2160" i="1"/>
  <c r="P1822" i="1"/>
  <c r="P933" i="1"/>
  <c r="P3640" i="1"/>
  <c r="P694" i="1"/>
  <c r="P1156" i="1"/>
  <c r="P1725" i="1"/>
  <c r="P177" i="1"/>
  <c r="P1138" i="1"/>
  <c r="P2672" i="1"/>
  <c r="P3986" i="1"/>
  <c r="P1076" i="1"/>
  <c r="P3966" i="1"/>
  <c r="P987" i="1"/>
  <c r="P1775" i="1"/>
  <c r="P483" i="1"/>
  <c r="P2706" i="1"/>
  <c r="P935" i="1"/>
  <c r="P3649" i="1"/>
  <c r="P4010" i="1"/>
  <c r="P1176" i="1"/>
  <c r="P1008" i="1"/>
  <c r="P917" i="1"/>
  <c r="P1319" i="1"/>
  <c r="P2144" i="1"/>
  <c r="P1154" i="1"/>
  <c r="P624" i="1"/>
  <c r="P1170" i="1"/>
  <c r="P2599" i="1"/>
  <c r="P957" i="1"/>
  <c r="P2698" i="1"/>
  <c r="P430" i="1"/>
  <c r="P1722" i="1"/>
  <c r="P705" i="1"/>
  <c r="P128" i="1"/>
  <c r="P187" i="1"/>
  <c r="P3642" i="1"/>
  <c r="P2846" i="1"/>
  <c r="P2141" i="1"/>
  <c r="P2876" i="1"/>
  <c r="P873" i="1"/>
  <c r="P3994" i="1"/>
  <c r="P3141" i="1"/>
  <c r="P3902" i="1"/>
  <c r="P3922" i="1"/>
  <c r="P1181" i="1"/>
  <c r="P1104" i="1"/>
  <c r="P2746" i="1"/>
  <c r="P3859" i="1"/>
  <c r="P158" i="1"/>
  <c r="P3092" i="1"/>
  <c r="P1983" i="1"/>
  <c r="P1576" i="1"/>
  <c r="P717" i="1"/>
  <c r="P553" i="1"/>
  <c r="P1097" i="1"/>
  <c r="P920" i="1"/>
  <c r="P193" i="1"/>
  <c r="P436" i="1"/>
  <c r="P446" i="1"/>
  <c r="P1137" i="1"/>
  <c r="P1415" i="1"/>
  <c r="P1574" i="1"/>
  <c r="P2133" i="1"/>
  <c r="P2888" i="1"/>
  <c r="P2906" i="1"/>
  <c r="P3863" i="1"/>
  <c r="P3883" i="1"/>
  <c r="P3897" i="1"/>
  <c r="P4027" i="1"/>
  <c r="P3879" i="1"/>
  <c r="P1792" i="1"/>
  <c r="P1106" i="1"/>
  <c r="P1870" i="1"/>
  <c r="P2858" i="1"/>
  <c r="P1711" i="1"/>
  <c r="P3648" i="1"/>
  <c r="P4091" i="1"/>
  <c r="P3114" i="1"/>
  <c r="P763" i="1"/>
  <c r="P4088" i="1"/>
  <c r="P2873" i="1"/>
  <c r="P1560" i="1"/>
  <c r="P2897" i="1"/>
  <c r="P500" i="1"/>
  <c r="P2899" i="1"/>
  <c r="P1414" i="1"/>
  <c r="P670" i="1"/>
  <c r="P865" i="1"/>
  <c r="P1077" i="1"/>
  <c r="P1430" i="1"/>
  <c r="P592" i="1"/>
  <c r="P1227" i="1"/>
  <c r="P2385" i="1"/>
  <c r="P1985" i="1"/>
  <c r="P2949" i="1"/>
  <c r="P3636" i="1"/>
  <c r="P3115" i="1"/>
  <c r="P993" i="1"/>
  <c r="P1701" i="1"/>
  <c r="P2900" i="1"/>
  <c r="P1184" i="1"/>
  <c r="P3992" i="1"/>
  <c r="P892" i="1"/>
  <c r="P3128" i="1"/>
  <c r="P1569" i="1"/>
  <c r="P3108" i="1"/>
  <c r="P3983" i="1"/>
  <c r="P170" i="1"/>
  <c r="P3193" i="1"/>
  <c r="P3801" i="1"/>
  <c r="P3802" i="1"/>
  <c r="P1185" i="1"/>
  <c r="P1544" i="1"/>
  <c r="P1559" i="1"/>
  <c r="P3098" i="1"/>
  <c r="P605" i="1"/>
  <c r="P2852" i="1"/>
  <c r="P4011" i="1"/>
  <c r="P2590" i="1"/>
  <c r="P1228" i="1"/>
  <c r="P1162" i="1"/>
  <c r="P680" i="1"/>
  <c r="P3852" i="1"/>
  <c r="P1562" i="1"/>
  <c r="P3132" i="1"/>
  <c r="P1770" i="1"/>
  <c r="P3100" i="1"/>
  <c r="P1793" i="1"/>
  <c r="P1329" i="1"/>
  <c r="P689" i="1"/>
  <c r="P769" i="1"/>
  <c r="P3896" i="1"/>
  <c r="P3871" i="1"/>
  <c r="P1087" i="1"/>
  <c r="P3207" i="1"/>
  <c r="P186" i="1"/>
  <c r="P1068" i="1"/>
  <c r="P3949" i="1"/>
  <c r="P590" i="1"/>
  <c r="P3072" i="1"/>
  <c r="P516" i="1"/>
  <c r="P594" i="1"/>
  <c r="P774" i="1"/>
  <c r="P1812" i="1"/>
  <c r="P3139" i="1"/>
  <c r="P502" i="1"/>
  <c r="P1340" i="1"/>
  <c r="P450" i="1"/>
  <c r="P2374" i="1"/>
  <c r="P3791" i="1"/>
  <c r="P172" i="1"/>
  <c r="P893" i="1"/>
  <c r="P911" i="1"/>
  <c r="P3948" i="1"/>
  <c r="P3964" i="1"/>
  <c r="P509" i="1"/>
  <c r="P905" i="1"/>
  <c r="P4092" i="1"/>
  <c r="P1987" i="1"/>
  <c r="P2324" i="1"/>
  <c r="P140" i="1"/>
  <c r="P4113" i="1"/>
  <c r="P1020" i="1"/>
  <c r="P3912" i="1"/>
  <c r="P2416" i="1"/>
  <c r="P662" i="1"/>
  <c r="P907" i="1"/>
  <c r="P1242" i="1"/>
  <c r="P3061" i="1"/>
  <c r="P513" i="1"/>
  <c r="P619" i="1"/>
  <c r="P1440" i="1"/>
  <c r="P2345" i="1"/>
  <c r="P2777" i="1"/>
  <c r="P3117" i="1"/>
  <c r="P882" i="1"/>
  <c r="P1808" i="1"/>
  <c r="P1110" i="1"/>
  <c r="P1177" i="1"/>
  <c r="P1458" i="1"/>
  <c r="P475" i="1"/>
  <c r="P4062" i="1"/>
  <c r="P1018" i="1"/>
  <c r="P900" i="1"/>
  <c r="P1237" i="1"/>
  <c r="P234" i="1"/>
  <c r="P2910" i="1"/>
  <c r="P2893" i="1"/>
  <c r="P1422" i="1"/>
  <c r="P2661" i="1"/>
  <c r="P551" i="1"/>
  <c r="P1771" i="1"/>
  <c r="P1067" i="1"/>
  <c r="P3848" i="1"/>
  <c r="P1903" i="1"/>
  <c r="P702" i="1"/>
  <c r="P156" i="1"/>
  <c r="P781" i="1"/>
  <c r="P927" i="1"/>
  <c r="P1017" i="1"/>
  <c r="P3873" i="1"/>
  <c r="P4097" i="1"/>
  <c r="P2158" i="1"/>
  <c r="P1047" i="1"/>
  <c r="P607" i="1"/>
  <c r="P1081" i="1"/>
  <c r="P977" i="1"/>
  <c r="P2503" i="1"/>
  <c r="P4060" i="1"/>
  <c r="P558" i="1"/>
  <c r="P1102" i="1"/>
  <c r="P1567" i="1"/>
  <c r="P2384" i="1"/>
  <c r="P2951" i="1"/>
  <c r="P3069" i="1"/>
  <c r="P3857" i="1"/>
  <c r="P4061" i="1"/>
  <c r="P947" i="1"/>
  <c r="P1575" i="1"/>
  <c r="P4064" i="1"/>
  <c r="P3087" i="1"/>
  <c r="P897" i="1"/>
  <c r="P2589" i="1"/>
  <c r="P1327" i="1"/>
  <c r="P1120" i="1"/>
  <c r="P432" i="1"/>
  <c r="P1490" i="1"/>
  <c r="P4095" i="1"/>
  <c r="P3748" i="1"/>
  <c r="P129" i="1"/>
  <c r="P996" i="1"/>
  <c r="P1330" i="1"/>
  <c r="P943" i="1"/>
  <c r="P1598" i="1"/>
  <c r="P2157" i="1"/>
  <c r="P465" i="1"/>
  <c r="P3931" i="1"/>
  <c r="P451" i="1"/>
  <c r="P863" i="1"/>
  <c r="P1487" i="1"/>
  <c r="P2571" i="1"/>
  <c r="P478" i="1"/>
  <c r="P1002" i="1"/>
  <c r="P925" i="1"/>
  <c r="P4049" i="1"/>
  <c r="P2953" i="1"/>
  <c r="P3644" i="1"/>
  <c r="P3990" i="1"/>
  <c r="P2781" i="1"/>
  <c r="P2134" i="1"/>
  <c r="P3847" i="1"/>
  <c r="P1483" i="1"/>
  <c r="P2880" i="1"/>
  <c r="P1821" i="1"/>
  <c r="P975" i="1"/>
  <c r="P2646" i="1"/>
  <c r="P4109" i="1"/>
  <c r="P867" i="1"/>
  <c r="P1818" i="1"/>
  <c r="P423" i="1"/>
  <c r="P220" i="1"/>
  <c r="P602" i="1"/>
  <c r="P2150" i="1"/>
  <c r="P2768" i="1"/>
  <c r="P3744" i="1"/>
  <c r="P3860" i="1"/>
  <c r="P4084" i="1"/>
  <c r="P1780" i="1"/>
  <c r="P4110" i="1"/>
  <c r="P959" i="1"/>
  <c r="P978" i="1"/>
  <c r="P948" i="1"/>
  <c r="P1500" i="1"/>
  <c r="P2854" i="1"/>
  <c r="P2653" i="1"/>
  <c r="P130" i="1"/>
  <c r="P2959" i="1"/>
  <c r="P2411" i="1"/>
  <c r="P4004" i="1"/>
  <c r="P3981" i="1"/>
  <c r="P2383" i="1"/>
  <c r="P3921" i="1"/>
  <c r="P505" i="1"/>
  <c r="P2516" i="1"/>
  <c r="P2861" i="1"/>
  <c r="P3889" i="1"/>
  <c r="P1801" i="1"/>
  <c r="P2136" i="1"/>
  <c r="P2593" i="1"/>
  <c r="P1910" i="1"/>
  <c r="P958" i="1"/>
  <c r="P2146" i="1"/>
  <c r="P777" i="1"/>
  <c r="P1592" i="1"/>
  <c r="P1129" i="1"/>
  <c r="P1715" i="1"/>
  <c r="P3797" i="1"/>
  <c r="P1406" i="1"/>
  <c r="P3144" i="1"/>
  <c r="P1169" i="1"/>
  <c r="P998" i="1"/>
  <c r="P1105" i="1"/>
  <c r="P1917" i="1"/>
  <c r="P2135" i="1"/>
  <c r="P2866" i="1"/>
  <c r="P1044" i="1"/>
  <c r="P1159" i="1"/>
  <c r="P2349" i="1"/>
  <c r="P3962" i="1"/>
  <c r="P4036" i="1"/>
  <c r="P3891" i="1"/>
  <c r="P678" i="1"/>
  <c r="P3800" i="1"/>
  <c r="P581" i="1"/>
  <c r="P941" i="1"/>
  <c r="P3979" i="1"/>
  <c r="P2649" i="1"/>
  <c r="P2431" i="1"/>
  <c r="P937" i="1"/>
  <c r="P4065" i="1"/>
  <c r="P2127" i="1"/>
  <c r="P1565" i="1"/>
  <c r="P1050" i="1"/>
  <c r="P603" i="1"/>
  <c r="P1790" i="1"/>
  <c r="P633" i="1"/>
  <c r="P506" i="1"/>
  <c r="P1333" i="1"/>
  <c r="P519" i="1"/>
  <c r="P951" i="1"/>
  <c r="P2369" i="1"/>
  <c r="P1075" i="1"/>
  <c r="P1795" i="1"/>
  <c r="P4007" i="1"/>
  <c r="P428" i="1"/>
  <c r="P1915" i="1"/>
  <c r="P970" i="1"/>
  <c r="P1323" i="1"/>
  <c r="P880" i="1"/>
  <c r="P999" i="1"/>
  <c r="P4015" i="1"/>
  <c r="P721" i="1"/>
  <c r="P875" i="1"/>
  <c r="P2390" i="1"/>
  <c r="P3203" i="1"/>
  <c r="P3901" i="1"/>
  <c r="P4026" i="1"/>
  <c r="P2426" i="1"/>
  <c r="P1419" i="1"/>
  <c r="P2387" i="1"/>
  <c r="P546" i="1"/>
  <c r="P1904" i="1"/>
  <c r="P3866" i="1"/>
  <c r="P967" i="1"/>
  <c r="P3094" i="1"/>
  <c r="P504" i="1"/>
  <c r="P939" i="1"/>
  <c r="P2686" i="1"/>
  <c r="P1328" i="1"/>
  <c r="P1316" i="1"/>
  <c r="P2766" i="1"/>
  <c r="P1443" i="1"/>
  <c r="P200" i="1"/>
  <c r="P4101" i="1"/>
  <c r="P2751" i="1"/>
  <c r="P965" i="1"/>
  <c r="P424" i="1"/>
  <c r="P697" i="1"/>
  <c r="P986" i="1"/>
  <c r="P1874" i="1"/>
  <c r="P2750" i="1"/>
  <c r="P4075" i="1"/>
  <c r="P2511" i="1"/>
  <c r="P1094" i="1"/>
  <c r="P2892" i="1"/>
  <c r="P4019" i="1"/>
  <c r="P623" i="1"/>
  <c r="P1920" i="1"/>
  <c r="P472" i="1"/>
  <c r="P1705" i="1"/>
  <c r="P3194" i="1"/>
  <c r="P570" i="1"/>
  <c r="P586" i="1"/>
  <c r="P622" i="1"/>
  <c r="P886" i="1"/>
  <c r="P1055" i="1"/>
  <c r="P1062" i="1"/>
  <c r="P1991" i="1"/>
  <c r="P2567" i="1"/>
  <c r="P2643" i="1"/>
  <c r="P2843" i="1"/>
  <c r="P2851" i="1"/>
  <c r="P2946" i="1"/>
  <c r="P3749" i="1"/>
  <c r="P3796" i="1"/>
  <c r="P3929" i="1"/>
  <c r="P4070" i="1"/>
  <c r="P2601" i="1"/>
  <c r="P707" i="1"/>
  <c r="P610" i="1"/>
  <c r="P3973" i="1"/>
  <c r="P3142" i="1"/>
  <c r="P663" i="1"/>
  <c r="P151" i="1"/>
  <c r="P559" i="1"/>
  <c r="P1231" i="1"/>
  <c r="P3943" i="1"/>
  <c r="P2868" i="1"/>
  <c r="P2654" i="1"/>
  <c r="P2871" i="1"/>
  <c r="P2650" i="1"/>
  <c r="P1721" i="1"/>
  <c r="P706" i="1"/>
  <c r="P2682" i="1"/>
  <c r="P228" i="1"/>
  <c r="P914" i="1"/>
  <c r="P1456" i="1"/>
  <c r="P685" i="1"/>
  <c r="P775" i="1"/>
  <c r="P2162" i="1"/>
  <c r="P2769" i="1"/>
  <c r="P2572" i="1"/>
  <c r="P3081" i="1"/>
  <c r="P1581" i="1"/>
  <c r="P955" i="1"/>
  <c r="P2415" i="1"/>
  <c r="P3903" i="1"/>
  <c r="P4023" i="1"/>
  <c r="P4021" i="1"/>
  <c r="P456" i="1"/>
  <c r="P1085" i="1"/>
  <c r="P1331" i="1"/>
  <c r="P874" i="1"/>
  <c r="P2152" i="1"/>
  <c r="P510" i="1"/>
  <c r="P571" i="1"/>
  <c r="P883" i="1"/>
  <c r="P1234" i="1"/>
  <c r="P2156" i="1"/>
  <c r="P2386" i="1"/>
  <c r="P2695" i="1"/>
  <c r="P2903" i="1"/>
  <c r="P3131" i="1"/>
  <c r="P966" i="1"/>
  <c r="P715" i="1"/>
  <c r="P452" i="1"/>
  <c r="P2905" i="1"/>
  <c r="P1438" i="1"/>
  <c r="P2764" i="1"/>
  <c r="P425" i="1"/>
  <c r="P2001" i="1"/>
  <c r="P468" i="1"/>
  <c r="P1157" i="1"/>
  <c r="P720" i="1"/>
  <c r="P1494" i="1"/>
  <c r="P2564" i="1"/>
  <c r="P1738" i="1"/>
  <c r="P2161" i="1"/>
  <c r="P222" i="1"/>
  <c r="P2328" i="1"/>
  <c r="P2763" i="1"/>
  <c r="P155" i="1"/>
  <c r="P2403" i="1"/>
  <c r="P576" i="1"/>
  <c r="P1485" i="1"/>
  <c r="P2694" i="1"/>
  <c r="P2702" i="1"/>
  <c r="P552" i="1"/>
  <c r="P779" i="1"/>
  <c r="P1072" i="1"/>
  <c r="P2432" i="1"/>
  <c r="P2149" i="1"/>
  <c r="P2357" i="1"/>
  <c r="P2683" i="1"/>
  <c r="P458" i="1"/>
  <c r="P2389" i="1"/>
  <c r="P1712" i="1"/>
  <c r="P4067" i="1"/>
  <c r="P1563" i="1"/>
  <c r="P499" i="1"/>
  <c r="P1135" i="1"/>
  <c r="P2759" i="1"/>
  <c r="P3123" i="1"/>
  <c r="P3738" i="1"/>
  <c r="P3790" i="1"/>
  <c r="P1573" i="1"/>
  <c r="P611" i="1"/>
  <c r="P1155" i="1"/>
  <c r="P3089" i="1"/>
  <c r="P3952" i="1"/>
  <c r="P1314" i="1"/>
  <c r="P2413" i="1"/>
  <c r="P919" i="1"/>
  <c r="P2508" i="1"/>
  <c r="P2582" i="1"/>
  <c r="P3968" i="1"/>
  <c r="P2652" i="1"/>
  <c r="P1726" i="1"/>
  <c r="P148" i="1"/>
  <c r="P2353" i="1"/>
  <c r="P2123" i="1"/>
  <c r="P588" i="1"/>
  <c r="P976" i="1"/>
  <c r="P1084" i="1"/>
  <c r="P2417" i="1"/>
  <c r="P543" i="1"/>
  <c r="P1579" i="1"/>
  <c r="P3868" i="1"/>
  <c r="P1244" i="1"/>
  <c r="P166" i="1"/>
  <c r="P693" i="1"/>
  <c r="P1112" i="1"/>
  <c r="P1877" i="1"/>
  <c r="P1918" i="1"/>
  <c r="P1322" i="1"/>
  <c r="P921" i="1"/>
  <c r="P1101" i="1"/>
  <c r="P1115" i="1"/>
  <c r="P1128" i="1"/>
  <c r="P1409" i="1"/>
  <c r="P1583" i="1"/>
  <c r="P1791" i="1"/>
  <c r="P1868" i="1"/>
  <c r="P2570" i="1"/>
  <c r="P2585" i="1"/>
  <c r="P2895" i="1"/>
  <c r="P555" i="1"/>
  <c r="P2437" i="1"/>
  <c r="P1150" i="1"/>
  <c r="P3079" i="1"/>
  <c r="P2697" i="1"/>
  <c r="P1126" i="1"/>
  <c r="P994" i="1"/>
  <c r="P1160" i="1"/>
  <c r="P1111" i="1"/>
  <c r="P1875" i="1"/>
  <c r="P1545" i="1"/>
  <c r="P422" i="1"/>
  <c r="P2743" i="1"/>
  <c r="P507" i="1"/>
  <c r="P2404" i="1"/>
  <c r="P2864" i="1"/>
  <c r="P577" i="1"/>
  <c r="P597" i="1"/>
  <c r="P573" i="1"/>
  <c r="P902" i="1"/>
  <c r="P1407" i="1"/>
  <c r="P3963" i="1"/>
  <c r="P4043" i="1"/>
  <c r="P192" i="1"/>
  <c r="P1990" i="1"/>
  <c r="P1145" i="1"/>
  <c r="P2886" i="1"/>
  <c r="P711" i="1"/>
  <c r="P232" i="1"/>
  <c r="P664" i="1"/>
  <c r="P780" i="1"/>
  <c r="P1172" i="1"/>
  <c r="P1740" i="1"/>
  <c r="P1865" i="1"/>
  <c r="P3055" i="1"/>
  <c r="P4074" i="1"/>
  <c r="P696" i="1"/>
  <c r="P575" i="1"/>
  <c r="P2124" i="1"/>
  <c r="P2350" i="1"/>
  <c r="P1013" i="1"/>
  <c r="P563" i="1"/>
  <c r="P2382" i="1"/>
  <c r="P3200" i="1"/>
  <c r="P1688" i="1"/>
  <c r="P940" i="1"/>
  <c r="P1140" i="1"/>
  <c r="P665" i="1"/>
  <c r="P864" i="1"/>
  <c r="P3097" i="1"/>
  <c r="P144" i="1"/>
  <c r="P239" i="1"/>
  <c r="P1425" i="1"/>
  <c r="P1561" i="1"/>
  <c r="P2440" i="1"/>
  <c r="P2779" i="1"/>
  <c r="P3917" i="1"/>
  <c r="P4086" i="1"/>
  <c r="P2681" i="1"/>
  <c r="P2372" i="1"/>
  <c r="P2700" i="1"/>
  <c r="P545" i="1"/>
  <c r="P872" i="1"/>
  <c r="P3120" i="1"/>
  <c r="P719" i="1"/>
  <c r="P1324" i="1"/>
  <c r="P906" i="1"/>
  <c r="P904" i="1"/>
  <c r="P3928" i="1"/>
  <c r="P462" i="1"/>
  <c r="P1042" i="1"/>
  <c r="P491" i="1"/>
  <c r="P3919" i="1"/>
  <c r="P4087" i="1"/>
  <c r="P1909" i="1"/>
  <c r="P1597" i="1"/>
  <c r="P3085" i="1"/>
  <c r="P3794" i="1"/>
  <c r="P125" i="1"/>
  <c r="P3105" i="1"/>
  <c r="P1010" i="1"/>
  <c r="P159" i="1"/>
  <c r="P599" i="1"/>
  <c r="P2569" i="1"/>
  <c r="P2153" i="1"/>
  <c r="P2881" i="1"/>
  <c r="P1501" i="1"/>
  <c r="P2370" i="1"/>
  <c r="P2573" i="1"/>
  <c r="P2771" i="1"/>
  <c r="P3088" i="1"/>
  <c r="P3947" i="1"/>
  <c r="P3996" i="1"/>
  <c r="P4009" i="1"/>
  <c r="P1488" i="1"/>
  <c r="P2685" i="1"/>
  <c r="P1121" i="1"/>
  <c r="P1413" i="1"/>
  <c r="P2765" i="1"/>
  <c r="P217" i="1"/>
  <c r="P973" i="1"/>
  <c r="P3911" i="1"/>
  <c r="P1125" i="1"/>
  <c r="P1132" i="1"/>
  <c r="P1717" i="1"/>
  <c r="P3942" i="1"/>
  <c r="P714" i="1"/>
  <c r="P1720" i="1"/>
  <c r="P3083" i="1"/>
  <c r="P4044" i="1"/>
  <c r="P675" i="1"/>
  <c r="P2132" i="1"/>
  <c r="P511" i="1"/>
  <c r="P579" i="1"/>
  <c r="P608" i="1"/>
  <c r="P638" i="1"/>
  <c r="P1344" i="1"/>
  <c r="P1416" i="1"/>
  <c r="P1420" i="1"/>
  <c r="P2398" i="1"/>
  <c r="P2410" i="1"/>
  <c r="P2424" i="1"/>
  <c r="P2442" i="1"/>
  <c r="P2850" i="1"/>
  <c r="P3854" i="1"/>
  <c r="P3870" i="1"/>
  <c r="P3920" i="1"/>
  <c r="P4006" i="1"/>
  <c r="P4115" i="1"/>
  <c r="P1703" i="1"/>
  <c r="P3090" i="1"/>
  <c r="P1012" i="1"/>
  <c r="P2775" i="1"/>
  <c r="P2391" i="1"/>
  <c r="P486" i="1"/>
  <c r="P631" i="1"/>
  <c r="P1171" i="1"/>
  <c r="P1907" i="1"/>
  <c r="P572" i="1"/>
  <c r="P1116" i="1"/>
  <c r="P2130" i="1"/>
  <c r="P2154" i="1"/>
  <c r="P2587" i="1"/>
  <c r="P2588" i="1"/>
  <c r="P2594" i="1"/>
  <c r="P2889" i="1"/>
  <c r="P4068" i="1"/>
  <c r="P4081" i="1"/>
  <c r="P1107" i="1"/>
  <c r="P496" i="1"/>
  <c r="P3062" i="1"/>
  <c r="P2955" i="1"/>
  <c r="P1070" i="1"/>
  <c r="P1151" i="1"/>
  <c r="P2512" i="1"/>
  <c r="P3054" i="1"/>
  <c r="P2690" i="1"/>
  <c r="P2581" i="1"/>
  <c r="P514" i="1"/>
  <c r="P1994" i="1"/>
  <c r="P1117" i="1"/>
  <c r="P2436" i="1"/>
  <c r="P508" i="1"/>
  <c r="P1147" i="1"/>
  <c r="P1408" i="1"/>
  <c r="P1600" i="1"/>
  <c r="P2393" i="1"/>
  <c r="P4002" i="1"/>
  <c r="P196" i="1"/>
  <c r="P1881" i="1"/>
  <c r="P3080" i="1"/>
  <c r="P765" i="1"/>
  <c r="P2142" i="1"/>
  <c r="P870" i="1"/>
  <c r="P684" i="1"/>
  <c r="P1131" i="1"/>
  <c r="P596" i="1"/>
  <c r="P992" i="1"/>
  <c r="P1424" i="1"/>
  <c r="P442" i="1"/>
  <c r="P445" i="1"/>
  <c r="P484" i="1"/>
  <c r="P1130" i="1"/>
  <c r="P1173" i="1"/>
  <c r="P1423" i="1"/>
  <c r="P1437" i="1"/>
  <c r="P1484" i="1"/>
  <c r="P1566" i="1"/>
  <c r="P1741" i="1"/>
  <c r="P1906" i="1"/>
  <c r="P2346" i="1"/>
  <c r="P2948" i="1"/>
  <c r="P3119" i="1"/>
  <c r="P3647" i="1"/>
  <c r="P3941" i="1"/>
  <c r="P2651" i="1"/>
  <c r="P466" i="1"/>
  <c r="P3954" i="1"/>
  <c r="P2662" i="1"/>
  <c r="P2660" i="1"/>
  <c r="P565" i="1"/>
  <c r="P550" i="1"/>
  <c r="P3076" i="1"/>
  <c r="P548" i="1"/>
  <c r="P1046" i="1"/>
  <c r="P632" i="1"/>
  <c r="P1088" i="1"/>
  <c r="P150" i="1"/>
  <c r="P2909" i="1"/>
  <c r="P4051" i="1"/>
  <c r="P2504" i="1"/>
  <c r="P1585" i="1"/>
  <c r="P1813" i="1"/>
  <c r="P3972" i="1"/>
  <c r="P2356" i="1"/>
  <c r="P3070" i="1"/>
  <c r="P457" i="1"/>
  <c r="P191" i="1"/>
  <c r="P1074" i="1"/>
  <c r="P3808" i="1"/>
  <c r="P4052" i="1"/>
  <c r="P2348" i="1"/>
  <c r="P461" i="1"/>
  <c r="P1141" i="1"/>
  <c r="P601" i="1"/>
  <c r="P593" i="1"/>
  <c r="P2396" i="1"/>
  <c r="P3198" i="1"/>
  <c r="P2138" i="1"/>
  <c r="P1164" i="1"/>
  <c r="P153" i="1"/>
  <c r="P3880" i="1"/>
  <c r="P2693" i="1"/>
  <c r="P3110" i="1"/>
  <c r="P2656" i="1"/>
  <c r="P1049" i="1"/>
  <c r="P1696" i="1"/>
  <c r="P1869" i="1"/>
  <c r="P1988" i="1"/>
  <c r="P2128" i="1"/>
  <c r="P2395" i="1"/>
  <c r="P3121" i="1"/>
  <c r="P1099" i="1"/>
  <c r="P2376" i="1"/>
  <c r="P2521" i="1"/>
  <c r="P1103" i="1"/>
  <c r="P215" i="1"/>
  <c r="P683" i="1"/>
  <c r="P1113" i="1"/>
  <c r="P2362" i="1"/>
  <c r="P2865" i="1"/>
  <c r="P3067" i="1"/>
  <c r="P3112" i="1"/>
  <c r="P3861" i="1"/>
  <c r="P4114" i="1"/>
  <c r="P1092" i="1"/>
  <c r="P2438" i="1"/>
  <c r="P1118" i="1"/>
  <c r="P2877" i="1"/>
  <c r="P1724" i="1"/>
  <c r="P123" i="1"/>
  <c r="P582" i="1"/>
  <c r="P1543" i="1"/>
  <c r="P1547" i="1"/>
  <c r="P1729" i="1"/>
  <c r="P3134" i="1"/>
  <c r="P3632" i="1"/>
  <c r="P476" i="1"/>
  <c r="P598" i="1"/>
  <c r="P676" i="1"/>
  <c r="P3906" i="1"/>
  <c r="P2427" i="1"/>
  <c r="P455" i="1"/>
  <c r="P773" i="1"/>
  <c r="P3855" i="1"/>
  <c r="P2418" i="1"/>
  <c r="P3096" i="1"/>
  <c r="P3959" i="1"/>
  <c r="P1175" i="1"/>
  <c r="P1913" i="1"/>
  <c r="P3075" i="1"/>
  <c r="P1736" i="1"/>
  <c r="P561" i="1"/>
  <c r="P568" i="1"/>
  <c r="P629" i="1"/>
  <c r="P636" i="1"/>
  <c r="P2148" i="1"/>
  <c r="P2420" i="1"/>
  <c r="P2687" i="1"/>
  <c r="P2915" i="1"/>
  <c r="P3858" i="1"/>
  <c r="P4047" i="1"/>
  <c r="P3082" i="1"/>
  <c r="P4094" i="1"/>
  <c r="P1083" i="1"/>
  <c r="P984" i="1"/>
  <c r="P449" i="1"/>
  <c r="P1412" i="1"/>
  <c r="P2423" i="1"/>
  <c r="P2904" i="1"/>
  <c r="P3060" i="1"/>
  <c r="P3074" i="1"/>
  <c r="P1876" i="1"/>
  <c r="P214" i="1"/>
  <c r="P1449" i="1"/>
  <c r="P122" i="1"/>
  <c r="P2434" i="1"/>
  <c r="P4017" i="1"/>
  <c r="P2680" i="1"/>
  <c r="P1595" i="1"/>
  <c r="P591" i="1"/>
  <c r="P1589" i="1"/>
  <c r="P2425" i="1"/>
  <c r="P3864" i="1"/>
  <c r="P983" i="1"/>
  <c r="P427" i="1"/>
  <c r="P562" i="1"/>
  <c r="P1123" i="1"/>
  <c r="P580" i="1"/>
  <c r="P585" i="1"/>
  <c r="P2911" i="1"/>
  <c r="P1453" i="1"/>
  <c r="P163" i="1"/>
  <c r="P169" i="1"/>
  <c r="P2591" i="1"/>
  <c r="P3122" i="1"/>
  <c r="P2155" i="1"/>
  <c r="P488" i="1"/>
  <c r="P640" i="1"/>
  <c r="P3934" i="1"/>
  <c r="P216" i="1"/>
  <c r="P637" i="1"/>
  <c r="P1183" i="1"/>
  <c r="P154" i="1"/>
  <c r="P1442" i="1"/>
  <c r="P542" i="1"/>
  <c r="P1180" i="1"/>
  <c r="P1499" i="1"/>
  <c r="P3914" i="1"/>
  <c r="P4008" i="1"/>
  <c r="P1704" i="1"/>
  <c r="P157" i="1"/>
  <c r="P3995" i="1"/>
  <c r="P2375" i="1"/>
  <c r="P1178" i="1"/>
  <c r="P566" i="1"/>
  <c r="P3057" i="1"/>
  <c r="P2950" i="1"/>
  <c r="P3798" i="1"/>
  <c r="P668" i="1"/>
  <c r="P1136" i="1"/>
  <c r="P2916" i="1"/>
  <c r="P2943" i="1"/>
  <c r="P3641" i="1"/>
  <c r="P1867" i="1"/>
  <c r="P447" i="1"/>
  <c r="P2696" i="1"/>
  <c r="P2912" i="1"/>
  <c r="P3126" i="1"/>
  <c r="P2430" i="1"/>
  <c r="P2691" i="1"/>
  <c r="P437" i="1"/>
  <c r="P161" i="1"/>
  <c r="P173" i="1"/>
  <c r="P2429" i="1"/>
  <c r="P2433" i="1"/>
  <c r="P3202" i="1"/>
  <c r="P3807" i="1"/>
  <c r="P194" i="1"/>
  <c r="P498" i="1"/>
  <c r="P1318" i="1"/>
  <c r="P578" i="1"/>
  <c r="P2596" i="1"/>
  <c r="P2584" i="1"/>
  <c r="P1452" i="1"/>
  <c r="P698" i="1"/>
  <c r="P3953" i="1"/>
  <c r="P544" i="1"/>
  <c r="P3631" i="1"/>
  <c r="P641" i="1"/>
  <c r="P621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2736" i="1"/>
  <c r="F4" i="8" l="1"/>
  <c r="H3" i="8"/>
  <c r="G10" i="8"/>
  <c r="G4" i="8"/>
  <c r="G6" i="8"/>
  <c r="H13" i="8"/>
  <c r="H8" i="8"/>
  <c r="F13" i="8"/>
  <c r="G8" i="8"/>
  <c r="F9" i="8"/>
  <c r="G12" i="8"/>
  <c r="G5" i="8"/>
  <c r="H12" i="8"/>
  <c r="F5" i="8"/>
  <c r="H7" i="8"/>
  <c r="F6" i="8"/>
  <c r="H9" i="8"/>
  <c r="F7" i="8"/>
  <c r="H2" i="8"/>
  <c r="G2" i="8"/>
  <c r="F2" i="8"/>
</calcChain>
</file>

<file path=xl/sharedStrings.xml><?xml version="1.0" encoding="utf-8"?>
<sst xmlns="http://schemas.openxmlformats.org/spreadsheetml/2006/main" count="33890" uniqueCount="8402">
  <si>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</si>
  <si>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</si>
  <si>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</si>
  <si>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</si>
  <si>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</si>
  <si>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</si>
  <si>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</si>
  <si>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</si>
  <si>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</si>
  <si>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</si>
  <si>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</si>
  <si>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</si>
  <si>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</si>
  <si>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</si>
  <si>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</si>
  <si>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</si>
  <si>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</si>
  <si>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</si>
  <si>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</si>
  <si>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</si>
  <si>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</si>
  <si>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</si>
  <si>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</si>
  <si>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</si>
  <si>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</si>
  <si>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</si>
  <si>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</si>
  <si>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</si>
  <si>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</si>
  <si>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</si>
  <si>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</si>
  <si>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</si>
  <si>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</si>
  <si>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</si>
  <si>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</si>
  <si>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</si>
  <si>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</si>
  <si>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</si>
  <si>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</si>
  <si>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</si>
  <si>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</si>
  <si>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</si>
  <si>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</si>
  <si>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</si>
  <si>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</si>
  <si>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</si>
  <si>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</si>
  <si>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</si>
  <si>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</si>
  <si>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</si>
  <si>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</si>
  <si>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</si>
  <si>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</si>
  <si>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</si>
  <si>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</si>
  <si>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</si>
  <si>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</si>
  <si>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</si>
  <si>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</si>
  <si>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</si>
  <si>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</si>
  <si>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</si>
  <si>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</si>
  <si>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</si>
  <si>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</si>
  <si>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</si>
  <si>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</si>
  <si>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</si>
  <si>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</si>
  <si>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</si>
  <si>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</si>
  <si>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</si>
  <si>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</si>
  <si>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</si>
  <si>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</si>
  <si>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</si>
  <si>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</si>
  <si>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</si>
  <si>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</si>
  <si>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</si>
  <si>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</si>
  <si>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</si>
  <si>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</si>
  <si>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</si>
  <si>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</si>
  <si>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</si>
  <si>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</si>
  <si>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</si>
  <si>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</si>
  <si>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</si>
  <si>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</si>
  <si>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</si>
  <si>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</si>
  <si>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</si>
  <si>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</si>
  <si>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</si>
  <si>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</si>
  <si>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</si>
  <si>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</si>
  <si>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</si>
  <si>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</si>
  <si>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</si>
  <si>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</si>
  <si>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</si>
  <si>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</si>
  <si>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</si>
  <si>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</si>
  <si>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</si>
  <si>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</si>
  <si>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</si>
  <si>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</si>
  <si>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</si>
  <si>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</si>
  <si>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</si>
  <si>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</si>
  <si>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</si>
  <si>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</si>
  <si>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</si>
  <si>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</si>
  <si>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</si>
  <si>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</si>
  <si>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</si>
  <si>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</si>
  <si>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</si>
  <si>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</si>
  <si>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</si>
  <si>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</si>
  <si>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</si>
  <si>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</si>
  <si>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</si>
  <si>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</si>
  <si>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</si>
  <si>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</si>
  <si>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</si>
  <si>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</si>
  <si>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</si>
  <si>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</si>
  <si>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</si>
  <si>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</si>
  <si>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</si>
  <si>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</si>
  <si>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</si>
  <si>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</si>
  <si>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</si>
  <si>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</si>
  <si>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</si>
  <si>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</si>
  <si>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</si>
  <si>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</si>
  <si>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</si>
  <si>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</si>
  <si>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</si>
  <si>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</si>
  <si>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</si>
  <si>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</si>
  <si>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</si>
  <si>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</si>
  <si>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</si>
  <si>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</si>
  <si>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</si>
  <si>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</si>
  <si>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</si>
  <si>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</si>
  <si>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</si>
  <si>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</si>
  <si>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</si>
  <si>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</si>
  <si>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</si>
  <si>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</si>
  <si>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</si>
  <si>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</si>
  <si>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</si>
  <si>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</si>
  <si>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</si>
  <si>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</si>
  <si>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</si>
  <si>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</si>
  <si>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</si>
  <si>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</si>
  <si>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</si>
  <si>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</si>
  <si>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</si>
  <si>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</si>
  <si>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</si>
  <si>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</si>
  <si>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</si>
  <si>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</si>
  <si>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</si>
  <si>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</si>
  <si>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</si>
  <si>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</si>
  <si>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</si>
  <si>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</si>
  <si>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</si>
  <si>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</si>
  <si>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</si>
  <si>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</si>
  <si>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</si>
  <si>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</si>
  <si>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</si>
  <si>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</si>
  <si>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</si>
  <si>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</si>
  <si>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</si>
  <si>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</si>
  <si>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</si>
  <si>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</si>
  <si>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</si>
  <si>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</si>
  <si>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</si>
  <si>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</si>
  <si>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</si>
  <si>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</si>
  <si>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</si>
  <si>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</si>
  <si>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</si>
  <si>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</si>
  <si>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</si>
  <si>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</si>
  <si>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</si>
  <si>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</si>
  <si>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</si>
  <si>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</si>
  <si>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</si>
  <si>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</si>
  <si>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</si>
  <si>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</si>
  <si>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</si>
  <si>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</si>
  <si>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</si>
  <si>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</si>
  <si>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</si>
  <si>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</si>
  <si>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</si>
  <si>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</si>
  <si>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</si>
  <si>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</si>
  <si>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</si>
  <si>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</si>
  <si>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</si>
  <si>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</si>
  <si>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</si>
  <si>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</si>
  <si>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</si>
  <si>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</si>
  <si>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</si>
  <si>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</si>
  <si>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</si>
  <si>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</si>
  <si>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</si>
  <si>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</si>
  <si>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</si>
  <si>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</si>
  <si>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</si>
  <si>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</si>
  <si>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</si>
  <si>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</si>
  <si>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</si>
  <si>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</si>
  <si>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</si>
  <si>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</si>
  <si>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</si>
  <si>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</si>
  <si>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</si>
  <si>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</si>
  <si>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</si>
  <si>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</si>
  <si>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</si>
  <si>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</si>
  <si>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</si>
  <si>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</si>
  <si>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</si>
  <si>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</si>
  <si>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</si>
  <si>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</si>
  <si>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</si>
  <si>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</si>
  <si>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</si>
  <si>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</si>
  <si>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</si>
  <si>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</si>
  <si>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</si>
  <si>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</si>
  <si>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</si>
  <si>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</si>
  <si>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</si>
  <si>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</si>
  <si>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</si>
  <si>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</si>
  <si>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</si>
  <si>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</si>
  <si>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</si>
  <si>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</si>
  <si>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</si>
  <si>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</si>
  <si>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</si>
  <si>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</si>
  <si>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</si>
  <si>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</si>
  <si>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</si>
  <si>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</si>
  <si>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</si>
  <si>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</si>
  <si>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</si>
  <si>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</si>
  <si>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</si>
  <si>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</si>
  <si>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</si>
  <si>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</si>
  <si>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</si>
  <si>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</si>
  <si>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</si>
  <si>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</si>
  <si>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</si>
  <si>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</si>
  <si>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</si>
  <si>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</si>
  <si>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</si>
  <si>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</si>
  <si>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</si>
  <si>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</si>
  <si>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</si>
  <si>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</si>
  <si>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</si>
  <si>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</si>
  <si>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</si>
  <si>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</si>
  <si>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</si>
  <si>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</si>
  <si>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</si>
  <si>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</si>
  <si>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</si>
  <si>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</si>
  <si>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</si>
  <si>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</si>
  <si>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</si>
  <si>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</si>
  <si>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</si>
  <si>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</si>
  <si>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</si>
  <si>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</si>
  <si>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</si>
  <si>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</si>
  <si>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</si>
  <si>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</si>
  <si>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</si>
  <si>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</si>
  <si>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</si>
  <si>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</si>
  <si>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</si>
  <si>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</si>
  <si>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</si>
  <si>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</si>
  <si>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</si>
  <si>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</si>
  <si>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</si>
  <si>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</si>
  <si>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</si>
  <si>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</si>
  <si>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</si>
  <si>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</si>
  <si>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</si>
  <si>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</si>
  <si>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</si>
  <si>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</si>
  <si>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</si>
  <si>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</si>
  <si>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</si>
  <si>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</si>
  <si>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</si>
  <si>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</si>
  <si>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</si>
  <si>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</si>
  <si>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</si>
  <si>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</si>
  <si>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</si>
  <si>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</si>
  <si>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</si>
  <si>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</si>
  <si>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</si>
  <si>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</si>
  <si>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</si>
  <si>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</si>
  <si>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</si>
  <si>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</si>
  <si>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</si>
  <si>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</si>
  <si>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</si>
  <si>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</si>
  <si>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</si>
  <si>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</si>
  <si>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</si>
  <si>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</si>
  <si>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</si>
  <si>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</si>
  <si>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</si>
  <si>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</si>
  <si>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</si>
  <si>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</si>
  <si>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</si>
  <si>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</si>
  <si>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</si>
  <si>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</si>
  <si>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</si>
  <si>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</si>
  <si>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</si>
  <si>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</si>
  <si>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</si>
  <si>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</si>
  <si>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</si>
  <si>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</si>
  <si>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</si>
  <si>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</si>
  <si>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</si>
  <si>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</si>
  <si>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</si>
  <si>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</si>
  <si>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</si>
  <si>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</si>
  <si>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</si>
  <si>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</si>
  <si>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</si>
  <si>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</si>
  <si>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</si>
  <si>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</si>
  <si>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</si>
  <si>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</si>
  <si>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</si>
  <si>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</si>
  <si>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</si>
  <si>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</si>
  <si>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</si>
  <si>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</si>
  <si>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</si>
  <si>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</si>
  <si>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</si>
  <si>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</si>
  <si>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</si>
  <si>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</si>
  <si>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</si>
  <si>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</si>
  <si>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</si>
  <si>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</si>
  <si>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</si>
  <si>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</si>
  <si>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</si>
  <si>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</si>
  <si>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</si>
  <si>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</si>
  <si>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</si>
  <si>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</si>
  <si>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</si>
  <si>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</si>
  <si>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</si>
  <si>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</si>
  <si>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</si>
  <si>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</si>
  <si>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</si>
  <si>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</si>
  <si>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</si>
  <si>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</si>
  <si>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</si>
  <si>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</si>
  <si>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</si>
  <si>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</si>
  <si>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</si>
  <si>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</si>
  <si>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</si>
  <si>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</si>
  <si>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</si>
  <si>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</si>
  <si>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</si>
  <si>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</si>
  <si>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</si>
  <si>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</si>
  <si>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</si>
  <si>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</si>
  <si>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</si>
  <si>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</si>
  <si>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</si>
  <si>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</si>
  <si>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</si>
  <si>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</si>
  <si>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</si>
  <si>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</si>
  <si>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</si>
  <si>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</si>
  <si>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</si>
  <si>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</si>
  <si>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</si>
  <si>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</si>
  <si>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</si>
  <si>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</si>
  <si>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</si>
  <si>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</si>
  <si>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</si>
  <si>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</si>
  <si>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</si>
  <si>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</si>
  <si>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</si>
  <si>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</si>
  <si>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</si>
  <si>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</si>
  <si>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</si>
  <si>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</si>
  <si>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</si>
  <si>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</si>
  <si>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</si>
  <si>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</si>
  <si>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</si>
  <si>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</si>
  <si>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</si>
  <si>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</si>
  <si>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</si>
  <si>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</si>
  <si>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</si>
  <si>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</si>
  <si>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</si>
  <si>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</si>
  <si>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</si>
  <si>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</si>
  <si>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</si>
  <si>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</si>
  <si>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</si>
  <si>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</si>
  <si>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</si>
  <si>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</si>
  <si>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</si>
  <si>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</si>
  <si>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</si>
  <si>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</si>
  <si>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</si>
  <si>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</si>
  <si>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</si>
  <si>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</si>
  <si>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</si>
  <si>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</si>
  <si>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</si>
  <si>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</si>
  <si>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</si>
  <si>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</si>
  <si>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</si>
  <si>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</si>
  <si>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</si>
  <si>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</si>
  <si>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</si>
  <si>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</si>
  <si>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</si>
  <si>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</si>
  <si>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</si>
  <si>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</si>
  <si>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</si>
  <si>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</si>
  <si>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</si>
  <si>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</si>
  <si>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</si>
  <si>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</si>
  <si>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</si>
  <si>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</si>
  <si>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</si>
  <si>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</si>
  <si>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</si>
  <si>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</si>
  <si>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</si>
  <si>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</si>
  <si>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</si>
  <si>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</si>
  <si>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</si>
  <si>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</si>
  <si>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</si>
  <si>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</si>
  <si>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</si>
  <si>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</si>
  <si>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</si>
  <si>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</si>
  <si>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</si>
  <si>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</si>
  <si>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</si>
  <si>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</si>
  <si>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</si>
  <si>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</si>
  <si>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</si>
  <si>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</si>
  <si>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</si>
  <si>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</si>
  <si>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</si>
  <si>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</si>
  <si>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</si>
  <si>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</si>
  <si>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</si>
  <si>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</si>
  <si>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</si>
  <si>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</si>
  <si>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</si>
  <si>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</si>
  <si>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</si>
  <si>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</si>
  <si>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</si>
  <si>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</si>
  <si>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</si>
  <si>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</si>
  <si>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</si>
  <si>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</si>
  <si>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</si>
  <si>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</si>
  <si>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</si>
  <si>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</si>
  <si>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</si>
  <si>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</si>
  <si>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</si>
  <si>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</si>
  <si>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</si>
  <si>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</si>
  <si>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</si>
  <si>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</si>
  <si>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</si>
  <si>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</si>
  <si>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</si>
  <si>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</si>
  <si>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</si>
  <si>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</si>
  <si>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</si>
  <si>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</si>
  <si>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</si>
  <si>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</si>
  <si>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</si>
  <si>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</si>
  <si>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</si>
  <si>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</si>
  <si>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</si>
  <si>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</si>
  <si>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</si>
  <si>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</si>
  <si>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</si>
  <si>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</si>
  <si>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</si>
  <si>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</si>
  <si>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</si>
  <si>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</si>
  <si>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</si>
  <si>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</si>
  <si>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</si>
  <si>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</si>
  <si>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</si>
  <si>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</si>
  <si>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</si>
  <si>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</si>
  <si>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</si>
  <si>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</si>
  <si>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</si>
  <si>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</si>
  <si>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</si>
  <si>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</si>
  <si>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</si>
  <si>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</si>
  <si>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</si>
  <si>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</si>
  <si>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</si>
  <si>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</si>
  <si>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</si>
  <si>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</si>
  <si>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</si>
  <si>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</si>
  <si>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</si>
  <si>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</si>
  <si>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</si>
  <si>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</si>
  <si>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</si>
  <si>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</si>
  <si>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</si>
  <si>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</si>
  <si>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</si>
  <si>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</si>
  <si>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</si>
  <si>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</si>
  <si>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</si>
  <si>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</si>
  <si>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</si>
  <si>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</si>
  <si>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</si>
  <si>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</si>
  <si>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</si>
  <si>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</si>
  <si>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</si>
  <si>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</si>
  <si>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</si>
  <si>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</si>
  <si>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</si>
  <si>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</si>
  <si>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</si>
  <si>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</si>
  <si>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</si>
  <si>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</si>
  <si>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</si>
  <si>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</si>
  <si>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</si>
  <si>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</si>
  <si>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</si>
  <si>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</si>
  <si>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</si>
  <si>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</si>
  <si>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</si>
  <si>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</si>
  <si>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</si>
  <si>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</si>
  <si>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</si>
  <si>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</si>
  <si>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</si>
  <si>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</si>
  <si>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</si>
  <si>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</si>
  <si>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</si>
  <si>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</si>
  <si>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</si>
  <si>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</si>
  <si>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</si>
  <si>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</si>
  <si>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</si>
  <si>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</si>
  <si>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</si>
  <si>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</si>
  <si>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</si>
  <si>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</si>
  <si>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</si>
  <si>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</si>
  <si>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</si>
  <si>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</si>
  <si>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</si>
  <si>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</si>
  <si>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</si>
  <si>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</si>
  <si>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</si>
  <si>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</si>
  <si>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</si>
  <si>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</si>
  <si>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</si>
  <si>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</si>
  <si>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</si>
  <si>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</si>
  <si>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</si>
  <si>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</si>
  <si>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</si>
  <si>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</si>
  <si>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</si>
  <si>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</si>
  <si>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</si>
  <si>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</si>
  <si>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</si>
  <si>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</si>
  <si>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</si>
  <si>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</si>
  <si>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</si>
  <si>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</si>
  <si>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</si>
  <si>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</si>
  <si>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</si>
  <si>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</si>
  <si>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</si>
  <si>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</si>
  <si>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</si>
  <si>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</si>
  <si>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</si>
  <si>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</si>
  <si>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</si>
  <si>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</si>
  <si>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</si>
  <si>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</si>
  <si>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</si>
  <si>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</si>
  <si>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</si>
  <si>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</si>
  <si>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</si>
  <si>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</si>
  <si>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</si>
  <si>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</si>
  <si>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</si>
  <si>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</si>
  <si>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</si>
  <si>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</si>
  <si>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</si>
  <si>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</si>
  <si>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</si>
  <si>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</si>
  <si>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</si>
  <si>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</si>
  <si>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</si>
  <si>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</si>
  <si>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</si>
  <si>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</si>
  <si>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</si>
  <si>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</si>
  <si>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</si>
  <si>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</si>
  <si>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</si>
  <si>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</si>
  <si>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</si>
  <si>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</si>
  <si>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</si>
  <si>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</si>
  <si>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</si>
  <si>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</si>
  <si>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</si>
  <si>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</si>
  <si>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</si>
  <si>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</si>
  <si>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</si>
  <si>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</si>
  <si>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</si>
  <si>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</si>
  <si>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</si>
  <si>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</si>
  <si>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</si>
  <si>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</si>
  <si>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</si>
  <si>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</si>
  <si>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</si>
  <si>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</si>
  <si>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</si>
  <si>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</si>
  <si>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</si>
  <si>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</si>
  <si>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</si>
  <si>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</si>
  <si>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</si>
  <si>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</si>
  <si>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</si>
  <si>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</si>
  <si>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</si>
  <si>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</si>
  <si>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</si>
  <si>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</si>
  <si>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</si>
  <si>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</si>
  <si>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</si>
  <si>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</si>
  <si>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</si>
  <si>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</si>
  <si>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</si>
  <si>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</si>
  <si>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</si>
  <si>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</si>
  <si>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</si>
  <si>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</si>
  <si>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</si>
  <si>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</si>
  <si>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</si>
  <si>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</si>
  <si>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</si>
  <si>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</si>
  <si>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</si>
  <si>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</si>
  <si>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</si>
  <si>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</si>
  <si>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</si>
  <si>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</si>
  <si>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</si>
  <si>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</si>
  <si>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</si>
  <si>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</si>
  <si>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</si>
  <si>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</si>
  <si>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</si>
  <si>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</si>
  <si>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</si>
  <si>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</si>
  <si>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</si>
  <si>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</si>
  <si>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</si>
  <si>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</si>
  <si>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</si>
  <si>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</si>
  <si>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</si>
  <si>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</si>
  <si>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</si>
  <si>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</si>
  <si>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</si>
  <si>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</si>
  <si>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</si>
  <si>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</si>
  <si>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</si>
  <si>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</si>
  <si>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</si>
  <si>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</si>
  <si>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</si>
  <si>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</si>
  <si>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</si>
  <si>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</si>
  <si>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</si>
  <si>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</si>
  <si>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</si>
  <si>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</si>
  <si>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</si>
  <si>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</si>
  <si>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</si>
  <si>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</si>
  <si>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</si>
  <si>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</si>
  <si>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</si>
  <si>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</si>
  <si>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</si>
  <si>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</si>
  <si>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</si>
  <si>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</si>
  <si>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</si>
  <si>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</si>
  <si>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</si>
  <si>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</si>
  <si>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</si>
  <si>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</si>
  <si>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</si>
  <si>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</si>
  <si>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</si>
  <si>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</si>
  <si>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</si>
  <si>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</si>
  <si>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</si>
  <si>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</si>
  <si>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</si>
  <si>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</si>
  <si>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</si>
  <si>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</si>
  <si>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</si>
  <si>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</si>
  <si>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</si>
  <si>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</si>
  <si>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</si>
  <si>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</si>
  <si>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</si>
  <si>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</si>
  <si>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</si>
  <si>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</si>
  <si>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</si>
  <si>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</si>
  <si>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</si>
  <si>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</si>
  <si>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</si>
  <si>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</si>
  <si>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</si>
  <si>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</si>
  <si>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</si>
  <si>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</si>
  <si>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</si>
  <si>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</si>
  <si>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</si>
  <si>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</si>
  <si>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</si>
  <si>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</si>
  <si>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</si>
  <si>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</si>
  <si>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</si>
  <si>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</si>
  <si>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</si>
  <si>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</si>
  <si>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</si>
  <si>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</si>
  <si>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</si>
  <si>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</si>
  <si>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</si>
  <si>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</si>
  <si>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</si>
  <si>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</si>
  <si>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</si>
  <si>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</si>
  <si>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</si>
  <si>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</si>
  <si>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</si>
  <si>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</si>
  <si>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</si>
  <si>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</si>
  <si>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</si>
  <si>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</si>
  <si>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</si>
  <si>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</si>
  <si>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</si>
  <si>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</si>
  <si>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</si>
  <si>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</si>
  <si>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</si>
  <si>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</si>
  <si>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</si>
  <si>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</si>
  <si>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</si>
  <si>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</si>
  <si>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</si>
  <si>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</si>
  <si>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</si>
  <si>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</si>
  <si>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</si>
  <si>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</si>
  <si>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</si>
  <si>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</si>
  <si>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</si>
  <si>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</si>
  <si>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</si>
  <si>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</si>
  <si>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</si>
  <si>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</si>
  <si>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</si>
  <si>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</si>
  <si>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</si>
  <si>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</si>
  <si>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</si>
  <si>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</si>
  <si>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</si>
  <si>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</si>
  <si>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</si>
  <si>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</si>
  <si>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</si>
  <si>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</si>
  <si>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</si>
  <si>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</si>
  <si>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</si>
  <si>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</si>
  <si>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</si>
  <si>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</si>
  <si>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</si>
  <si>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</si>
  <si>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</si>
  <si>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</si>
  <si>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</si>
  <si>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</si>
  <si>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</si>
  <si>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</si>
  <si>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</si>
  <si>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</si>
  <si>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</si>
  <si>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</si>
  <si>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</si>
  <si>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</si>
  <si>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</si>
  <si>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</si>
  <si>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</si>
  <si>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</si>
  <si>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</si>
  <si>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</si>
  <si>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</si>
  <si>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</si>
  <si>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</si>
  <si>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</si>
  <si>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</si>
  <si>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</si>
  <si>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</si>
  <si>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</si>
  <si>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</si>
  <si>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</si>
  <si>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</si>
  <si>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</si>
  <si>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</si>
  <si>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</si>
  <si>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</si>
  <si>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</si>
  <si>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</si>
  <si>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</si>
  <si>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</si>
  <si>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</si>
  <si>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</si>
  <si>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</si>
  <si>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</si>
  <si>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</si>
  <si>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</si>
  <si>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</si>
  <si>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</si>
  <si>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</si>
  <si>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</si>
  <si>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</si>
  <si>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</si>
  <si>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</si>
  <si>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</si>
  <si>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</si>
  <si>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</si>
  <si>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</si>
  <si>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</si>
  <si>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</si>
  <si>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</si>
  <si>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</si>
  <si>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</si>
  <si>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</si>
  <si>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</si>
  <si>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</si>
  <si>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</si>
  <si>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</si>
  <si>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</si>
  <si>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</si>
  <si>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</si>
  <si>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</si>
  <si>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</si>
  <si>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</si>
  <si>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</si>
  <si>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</si>
  <si>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</si>
  <si>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</si>
  <si>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</si>
  <si>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</si>
  <si>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</si>
  <si>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</si>
  <si>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</si>
  <si>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</si>
  <si>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</si>
  <si>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</si>
  <si>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</si>
  <si>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</si>
  <si>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</si>
  <si>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</si>
  <si>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</si>
  <si>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</si>
  <si>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</si>
  <si>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</si>
  <si>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</si>
  <si>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</si>
  <si>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</si>
  <si>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</si>
  <si>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</si>
  <si>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</si>
  <si>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</si>
  <si>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</si>
  <si>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</si>
  <si>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</si>
  <si>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</si>
  <si>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</si>
  <si>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</si>
  <si>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</si>
  <si>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</si>
  <si>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</si>
  <si>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</si>
  <si>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</si>
  <si>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</si>
  <si>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</si>
  <si>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</si>
  <si>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</si>
  <si>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</si>
  <si>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</si>
  <si>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</si>
  <si>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</si>
  <si>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</si>
  <si>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</si>
  <si>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</si>
  <si>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</si>
  <si>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</si>
  <si>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</si>
  <si>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</si>
  <si>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</si>
  <si>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</si>
  <si>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</si>
  <si>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</si>
  <si>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</si>
  <si>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</si>
  <si>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</si>
  <si>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</si>
  <si>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</si>
  <si>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</si>
  <si>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</si>
  <si>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</si>
  <si>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</si>
  <si>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</si>
  <si>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</si>
  <si>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</si>
  <si>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</si>
  <si>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</si>
  <si>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</si>
  <si>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</si>
  <si>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</si>
  <si>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</si>
  <si>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</si>
  <si>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</si>
  <si>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</si>
  <si>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</si>
  <si>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</si>
  <si>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</si>
  <si>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</si>
  <si>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</si>
  <si>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</si>
  <si>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</si>
  <si>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</si>
  <si>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</si>
  <si>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</si>
  <si>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</si>
  <si>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</si>
  <si>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</si>
  <si>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</si>
  <si>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</si>
  <si>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</si>
  <si>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</si>
  <si>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</si>
  <si>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</si>
  <si>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</si>
  <si>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</si>
  <si>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</si>
  <si>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</si>
  <si>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</si>
  <si>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</si>
  <si>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</si>
  <si>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</si>
  <si>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</si>
  <si>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</si>
  <si>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</si>
  <si>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</si>
  <si>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</si>
  <si>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</si>
  <si>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</si>
  <si>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</si>
  <si>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</si>
  <si>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</si>
  <si>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</si>
  <si>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</si>
  <si>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</si>
  <si>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</si>
  <si>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</si>
  <si>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</si>
  <si>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</si>
  <si>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</si>
  <si>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</si>
  <si>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</si>
  <si>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</si>
  <si>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</si>
  <si>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</si>
  <si>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</si>
  <si>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</si>
  <si>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</si>
  <si>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</si>
  <si>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</si>
  <si>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</si>
  <si>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</si>
  <si>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</si>
  <si>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</si>
  <si>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</si>
  <si>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</si>
  <si>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</si>
  <si>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</si>
  <si>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</si>
  <si>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</si>
  <si>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</si>
  <si>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</si>
  <si>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</si>
  <si>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</si>
  <si>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</si>
  <si>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</si>
  <si>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</si>
  <si>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</si>
  <si>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</si>
  <si>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</si>
  <si>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</si>
  <si>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</si>
  <si>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</si>
  <si>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</si>
  <si>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</si>
  <si>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</si>
  <si>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</si>
  <si>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</si>
  <si>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</si>
  <si>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</si>
  <si>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</si>
  <si>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</si>
  <si>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</si>
  <si>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</si>
  <si>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</si>
  <si>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</si>
  <si>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</si>
  <si>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</si>
  <si>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</si>
  <si>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</si>
  <si>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</si>
  <si>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</si>
  <si>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</si>
  <si>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</si>
  <si>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</si>
  <si>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</si>
  <si>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</si>
  <si>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</si>
  <si>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</si>
  <si>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</si>
  <si>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</si>
  <si>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</si>
  <si>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</si>
  <si>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</si>
  <si>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</si>
  <si>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</si>
  <si>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</si>
  <si>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</si>
  <si>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</si>
  <si>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</si>
  <si>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</si>
  <si>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</si>
  <si>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</si>
  <si>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</si>
  <si>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</si>
  <si>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</si>
  <si>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</si>
  <si>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</si>
  <si>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</si>
  <si>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</si>
  <si>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</si>
  <si>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</si>
  <si>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</si>
  <si>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</si>
  <si>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</si>
  <si>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</si>
  <si>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</si>
  <si>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</si>
  <si>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</si>
  <si>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</si>
  <si>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</si>
  <si>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</si>
  <si>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</si>
  <si>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</si>
  <si>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</si>
  <si>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</si>
  <si>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</si>
  <si>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</si>
  <si>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</si>
  <si>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</si>
  <si>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</si>
  <si>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</si>
  <si>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</si>
  <si>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</si>
  <si>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</si>
  <si>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</si>
  <si>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</si>
  <si>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</si>
  <si>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</si>
  <si>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</si>
  <si>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</si>
  <si>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</si>
  <si>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</si>
  <si>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</si>
  <si>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</si>
  <si>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</si>
  <si>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</si>
  <si>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</si>
  <si>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</si>
  <si>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</si>
  <si>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</si>
  <si>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</si>
  <si>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</si>
  <si>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</si>
  <si>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</si>
  <si>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</si>
  <si>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</si>
  <si>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</si>
  <si>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</si>
  <si>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</si>
  <si>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</si>
  <si>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</si>
  <si>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</si>
  <si>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</si>
  <si>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</si>
  <si>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</si>
  <si>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</si>
  <si>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</si>
  <si>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</si>
  <si>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</si>
  <si>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</si>
  <si>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</si>
  <si>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</si>
  <si>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</si>
  <si>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</si>
  <si>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</si>
  <si>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</si>
  <si>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</si>
  <si>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</si>
  <si>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</si>
  <si>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</si>
  <si>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</si>
  <si>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</si>
  <si>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</si>
  <si>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</si>
  <si>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</si>
  <si>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</si>
  <si>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</si>
  <si>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</si>
  <si>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</si>
  <si>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</si>
  <si>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</si>
  <si>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</si>
  <si>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</si>
  <si>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</si>
  <si>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</si>
  <si>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</si>
  <si>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</si>
  <si>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</si>
  <si>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</si>
  <si>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</si>
  <si>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</si>
  <si>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</si>
  <si>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</si>
  <si>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</si>
  <si>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</si>
  <si>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</si>
  <si>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</si>
  <si>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</si>
  <si>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</si>
  <si>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</si>
  <si>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</si>
  <si>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</si>
  <si>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</si>
  <si>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</si>
  <si>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</si>
  <si>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</si>
  <si>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</si>
  <si>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</si>
  <si>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</si>
  <si>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</si>
  <si>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</si>
  <si>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</si>
  <si>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</si>
  <si>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</si>
  <si>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</si>
  <si>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</si>
  <si>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</si>
  <si>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</si>
  <si>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</si>
  <si>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</si>
  <si>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</si>
  <si>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</si>
  <si>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</si>
  <si>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</si>
  <si>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</si>
  <si>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</si>
  <si>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</si>
  <si>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</si>
  <si>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</si>
  <si>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</si>
  <si>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</si>
  <si>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</si>
  <si>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</si>
  <si>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</si>
  <si>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</si>
  <si>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</si>
  <si>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</si>
  <si>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</si>
  <si>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</si>
  <si>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</si>
  <si>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</si>
  <si>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</si>
  <si>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</si>
  <si>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</si>
  <si>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</si>
  <si>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</si>
  <si>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</si>
  <si>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</si>
  <si>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</si>
  <si>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</si>
  <si>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</si>
  <si>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</si>
  <si>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</si>
  <si>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</si>
  <si>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</si>
  <si>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</si>
  <si>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</si>
  <si>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</si>
  <si>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</si>
  <si>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</si>
  <si>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</si>
  <si>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</si>
  <si>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</si>
  <si>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</si>
  <si>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</si>
  <si>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</si>
  <si>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</si>
  <si>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</si>
  <si>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</si>
  <si>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</si>
  <si>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</si>
  <si>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</si>
  <si>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</si>
  <si>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</si>
  <si>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</si>
  <si>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</si>
  <si>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</si>
  <si>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</si>
  <si>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</si>
  <si>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</si>
  <si>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</si>
  <si>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</si>
  <si>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</si>
  <si>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</si>
  <si>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</si>
  <si>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</si>
  <si>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</si>
  <si>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</si>
  <si>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</si>
  <si>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</si>
  <si>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</si>
  <si>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</si>
  <si>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</si>
  <si>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</si>
  <si>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</si>
  <si>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</si>
  <si>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</si>
  <si>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</si>
  <si>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</si>
  <si>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</si>
  <si>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</si>
  <si>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</si>
  <si>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</si>
  <si>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</si>
  <si>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</si>
  <si>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</si>
  <si>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</si>
  <si>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</si>
  <si>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</si>
  <si>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</si>
  <si>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</si>
  <si>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</si>
  <si>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</si>
  <si>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</si>
  <si>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</si>
  <si>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</si>
  <si>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</si>
  <si>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</si>
  <si>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</si>
  <si>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</si>
  <si>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</si>
  <si>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</si>
  <si>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</si>
  <si>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</si>
  <si>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</si>
  <si>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</si>
  <si>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</si>
  <si>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</si>
  <si>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</si>
  <si>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</si>
  <si>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</si>
  <si>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</si>
  <si>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</si>
  <si>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</si>
  <si>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</si>
  <si>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</si>
  <si>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</si>
  <si>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</si>
  <si>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</si>
  <si>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</si>
  <si>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</si>
  <si>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</si>
  <si>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</si>
  <si>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</si>
  <si>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</si>
  <si>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</si>
  <si>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</si>
  <si>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</si>
  <si>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</si>
  <si>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</si>
  <si>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</si>
  <si>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</si>
  <si>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</si>
  <si>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</si>
  <si>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</si>
  <si>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</si>
  <si>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</si>
  <si>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</si>
  <si>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</si>
  <si>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</si>
  <si>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</si>
  <si>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</si>
  <si>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</si>
  <si>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</si>
  <si>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</si>
  <si>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</si>
  <si>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</si>
  <si>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</si>
  <si>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</si>
  <si>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</si>
  <si>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</si>
  <si>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</si>
  <si>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</si>
  <si>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</si>
  <si>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</si>
  <si>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</si>
  <si>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</si>
  <si>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</si>
  <si>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</si>
  <si>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</si>
  <si>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</si>
  <si>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</si>
  <si>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</si>
  <si>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</si>
  <si>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</si>
  <si>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</si>
  <si>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</si>
  <si>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</si>
  <si>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</si>
  <si>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</si>
  <si>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</si>
  <si>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</si>
  <si>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</si>
  <si>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</si>
  <si>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</si>
  <si>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</si>
  <si>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</si>
  <si>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</si>
  <si>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</si>
  <si>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</si>
  <si>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</si>
  <si>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</si>
  <si>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</si>
  <si>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</si>
  <si>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</si>
  <si>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</si>
  <si>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</si>
  <si>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</si>
  <si>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</si>
  <si>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</si>
  <si>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</si>
  <si>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</si>
  <si>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</si>
  <si>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</si>
  <si>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</si>
  <si>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</si>
  <si>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</si>
  <si>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</si>
  <si>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</si>
  <si>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</si>
  <si>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</si>
  <si>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</si>
  <si>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</si>
  <si>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</si>
  <si>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</si>
  <si>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</si>
  <si>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</si>
  <si>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</si>
  <si>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</si>
  <si>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</si>
  <si>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</si>
  <si>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</si>
  <si>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</si>
  <si>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</si>
  <si>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</si>
  <si>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</si>
  <si>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</si>
  <si>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</si>
  <si>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</si>
  <si>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</si>
  <si>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</si>
  <si>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</si>
  <si>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</si>
  <si>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</si>
  <si>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</si>
  <si>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</si>
  <si>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</si>
  <si>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</si>
  <si>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</si>
  <si>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</si>
  <si>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</si>
  <si>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</si>
  <si>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</si>
  <si>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</si>
  <si>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</si>
  <si>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</si>
  <si>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</si>
  <si>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</si>
  <si>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</si>
  <si>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</si>
  <si>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</si>
  <si>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</si>
  <si>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</si>
  <si>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</si>
  <si>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</si>
  <si>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</si>
  <si>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</si>
  <si>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</si>
  <si>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</si>
  <si>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</si>
  <si>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</si>
  <si>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</si>
  <si>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</si>
  <si>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</si>
  <si>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</si>
  <si>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</si>
  <si>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</si>
  <si>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</si>
  <si>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</si>
  <si>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</si>
  <si>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</si>
  <si>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</si>
  <si>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</si>
  <si>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</si>
  <si>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</si>
  <si>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</si>
  <si>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</si>
  <si>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</si>
  <si>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</si>
  <si>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</si>
  <si>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</si>
  <si>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</si>
  <si>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</si>
  <si>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</si>
  <si>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</si>
  <si>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</si>
  <si>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</si>
  <si>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</si>
  <si>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</si>
  <si>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</si>
  <si>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</si>
  <si>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</si>
  <si>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</si>
  <si>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</si>
  <si>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</si>
  <si>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</si>
  <si>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</si>
  <si>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</si>
  <si>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</si>
  <si>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</si>
  <si>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</si>
  <si>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</si>
  <si>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</si>
  <si>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</si>
  <si>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</si>
  <si>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</si>
  <si>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</si>
  <si>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</si>
  <si>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</si>
  <si>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</si>
  <si>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</si>
  <si>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</si>
  <si>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</si>
  <si>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</si>
  <si>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</si>
  <si>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</si>
  <si>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</si>
  <si>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</si>
  <si>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</si>
  <si>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</si>
  <si>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</si>
  <si>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</si>
  <si>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</si>
  <si>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</si>
  <si>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</si>
  <si>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</si>
  <si>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</si>
  <si>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</si>
  <si>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</si>
  <si>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</si>
  <si>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</si>
  <si>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</si>
  <si>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</si>
  <si>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</si>
  <si>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</si>
  <si>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</si>
  <si>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</si>
  <si>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</si>
  <si>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</si>
  <si>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</si>
  <si>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</si>
  <si>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</si>
  <si>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</si>
  <si>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</si>
  <si>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</si>
  <si>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</si>
  <si>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</si>
  <si>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</si>
  <si>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</si>
  <si>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</si>
  <si>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</si>
  <si>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</si>
  <si>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</si>
  <si>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</si>
  <si>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</si>
  <si>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</si>
  <si>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</si>
  <si>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</si>
  <si>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</si>
  <si>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</si>
  <si>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</si>
  <si>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</si>
  <si>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</si>
  <si>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</si>
  <si>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</si>
  <si>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</si>
  <si>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</si>
  <si>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</si>
  <si>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</si>
  <si>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</si>
  <si>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</si>
  <si>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</si>
  <si>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</si>
  <si>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</si>
  <si>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</si>
  <si>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</si>
  <si>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</si>
  <si>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</si>
  <si>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</si>
  <si>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</si>
  <si>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</si>
  <si>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</si>
  <si>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</si>
  <si>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</si>
  <si>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</si>
  <si>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</si>
  <si>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</si>
  <si>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</si>
  <si>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</si>
  <si>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</si>
  <si>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</si>
  <si>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</si>
  <si>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</si>
  <si>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</si>
  <si>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</si>
  <si>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</si>
  <si>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</si>
  <si>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</si>
  <si>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</si>
  <si>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</si>
  <si>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</si>
  <si>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</si>
  <si>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</si>
  <si>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</si>
  <si>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</si>
  <si>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</si>
  <si>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</si>
  <si>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</si>
  <si>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</si>
  <si>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</si>
  <si>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</si>
  <si>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</si>
  <si>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</si>
  <si>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</si>
  <si>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</si>
  <si>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</si>
  <si>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</si>
  <si>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</si>
  <si>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</si>
  <si>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</si>
  <si>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</si>
  <si>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</si>
  <si>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</si>
  <si>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</si>
  <si>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</si>
  <si>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</si>
  <si>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</si>
  <si>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</si>
  <si>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</si>
  <si>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</si>
  <si>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</si>
  <si>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</si>
  <si>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</si>
  <si>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</si>
  <si>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</si>
  <si>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</si>
  <si>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</si>
  <si>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</si>
  <si>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</si>
  <si>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</si>
  <si>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</si>
  <si>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</si>
  <si>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</si>
  <si>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</si>
  <si>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</si>
  <si>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</si>
  <si>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</si>
  <si>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</si>
  <si>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</si>
  <si>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</si>
  <si>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</si>
  <si>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</si>
  <si>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</si>
  <si>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</si>
  <si>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</si>
  <si>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</si>
  <si>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</si>
  <si>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</si>
  <si>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</si>
  <si>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</si>
  <si>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</si>
  <si>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</si>
  <si>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</si>
  <si>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</si>
  <si>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</si>
  <si>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</si>
  <si>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</si>
  <si>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</si>
  <si>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</si>
  <si>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</si>
  <si>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</si>
  <si>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</si>
  <si>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</si>
  <si>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</si>
  <si>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</si>
  <si>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</si>
  <si>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</si>
  <si>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</si>
  <si>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</si>
  <si>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</si>
  <si>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</si>
  <si>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</si>
  <si>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</si>
  <si>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</si>
  <si>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</si>
  <si>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</si>
  <si>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</si>
  <si>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</si>
  <si>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</si>
  <si>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</si>
  <si>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</si>
  <si>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</si>
  <si>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</si>
  <si>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</si>
  <si>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</si>
  <si>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</si>
  <si>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</si>
  <si>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</si>
  <si>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</si>
  <si>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</si>
  <si>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</si>
  <si>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</si>
  <si>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</si>
  <si>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</si>
  <si>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</si>
  <si>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</si>
  <si>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</si>
  <si>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</si>
  <si>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</si>
  <si>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</si>
  <si>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</si>
  <si>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</si>
  <si>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</si>
  <si>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</si>
  <si>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</si>
  <si>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</si>
  <si>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</si>
  <si>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</si>
  <si>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</si>
  <si>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</si>
  <si>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</si>
  <si>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</si>
  <si>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</si>
  <si>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</si>
  <si>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</si>
  <si>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</si>
  <si>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</si>
  <si>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</si>
  <si>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</si>
  <si>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</si>
  <si>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</si>
  <si>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</si>
  <si>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</si>
  <si>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</si>
  <si>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</si>
  <si>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</si>
  <si>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</si>
  <si>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</si>
  <si>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</si>
  <si>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</si>
  <si>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</si>
  <si>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</si>
  <si>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</si>
  <si>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</si>
  <si>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</si>
  <si>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</si>
  <si>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</si>
  <si>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</si>
  <si>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</si>
  <si>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</si>
  <si>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</si>
  <si>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</si>
  <si>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</si>
  <si>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</si>
  <si>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</si>
  <si>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</si>
  <si>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</si>
  <si>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</si>
  <si>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</si>
  <si>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</si>
  <si>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</si>
  <si>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</si>
  <si>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</si>
  <si>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</si>
  <si>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</si>
  <si>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</si>
  <si>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</si>
  <si>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</si>
  <si>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</si>
  <si>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</si>
  <si>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</si>
  <si>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</si>
  <si>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</si>
  <si>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</si>
  <si>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</si>
  <si>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</si>
  <si>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</si>
  <si>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</si>
  <si>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</si>
  <si>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</si>
  <si>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</si>
  <si>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</si>
  <si>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</si>
  <si>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</si>
  <si>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</si>
  <si>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</si>
  <si>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</si>
  <si>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</si>
  <si>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</si>
  <si>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</si>
  <si>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</si>
  <si>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</si>
  <si>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</si>
  <si>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</si>
  <si>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</si>
  <si>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</si>
  <si>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</si>
  <si>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</si>
  <si>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</si>
  <si>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</si>
  <si>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</si>
  <si>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</si>
  <si>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</si>
  <si>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</si>
  <si>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</si>
  <si>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</si>
  <si>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</si>
  <si>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</si>
  <si>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</si>
  <si>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</si>
  <si>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</si>
  <si>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</si>
  <si>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</si>
  <si>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</si>
  <si>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</si>
  <si>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</si>
  <si>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</si>
  <si>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</si>
  <si>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</si>
  <si>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</si>
  <si>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</si>
  <si>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</si>
  <si>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</si>
  <si>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</si>
  <si>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</si>
  <si>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</si>
  <si>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</si>
  <si>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</si>
  <si>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</si>
  <si>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</si>
  <si>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</si>
  <si>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</si>
  <si>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</si>
  <si>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</si>
  <si>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</si>
  <si>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</si>
  <si>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</si>
  <si>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</si>
  <si>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</si>
  <si>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</si>
  <si>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</si>
  <si>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</si>
  <si>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</si>
  <si>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</si>
  <si>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</si>
  <si>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</si>
  <si>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</si>
  <si>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</si>
  <si>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</si>
  <si>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</si>
  <si>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</si>
  <si>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</si>
  <si>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</si>
  <si>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</si>
  <si>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</si>
  <si>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</si>
  <si>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</si>
  <si>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</si>
  <si>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</si>
  <si>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</si>
  <si>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</si>
  <si>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</si>
  <si>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</si>
  <si>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</si>
  <si>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</si>
  <si>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</si>
  <si>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</si>
  <si>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</si>
  <si>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</si>
  <si>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</si>
  <si>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</si>
  <si>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</si>
  <si>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</si>
  <si>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</si>
  <si>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</si>
  <si>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</si>
  <si>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</si>
  <si>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</si>
  <si>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</si>
  <si>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</si>
  <si>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</si>
  <si>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</si>
  <si>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</si>
  <si>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</si>
  <si>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</si>
  <si>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</si>
  <si>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</si>
  <si>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</si>
  <si>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</si>
  <si>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</si>
  <si>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</si>
  <si>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</si>
  <si>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</si>
  <si>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</si>
  <si>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</si>
  <si>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</si>
  <si>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</si>
  <si>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</si>
  <si>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</si>
  <si>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</si>
  <si>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</si>
  <si>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</si>
  <si>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</si>
  <si>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</si>
  <si>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</si>
  <si>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</si>
  <si>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</si>
  <si>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</si>
  <si>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</si>
  <si>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</si>
  <si>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</si>
  <si>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</si>
  <si>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</si>
  <si>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</si>
  <si>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</si>
  <si>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</si>
  <si>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</si>
  <si>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</si>
  <si>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</si>
  <si>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</si>
  <si>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</si>
  <si>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</si>
  <si>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</si>
  <si>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</si>
  <si>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</si>
  <si>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</si>
  <si>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</si>
  <si>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</si>
  <si>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</si>
  <si>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</si>
  <si>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</si>
  <si>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</si>
  <si>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</si>
  <si>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</si>
  <si>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</si>
  <si>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</si>
  <si>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</si>
  <si>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</si>
  <si>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</si>
  <si>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</si>
  <si>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</si>
  <si>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</si>
  <si>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</si>
  <si>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</si>
  <si>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</si>
  <si>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</si>
  <si>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</si>
  <si>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</si>
  <si>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</si>
  <si>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</si>
  <si>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</si>
  <si>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</si>
  <si>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</si>
  <si>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</si>
  <si>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</si>
  <si>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</si>
  <si>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</si>
  <si>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</si>
  <si>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</si>
  <si>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</si>
  <si>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</si>
  <si>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</si>
  <si>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</si>
  <si>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</si>
  <si>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</si>
  <si>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</si>
  <si>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</si>
  <si>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</si>
  <si>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</si>
  <si>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</si>
  <si>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</si>
  <si>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</si>
  <si>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</si>
  <si>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</si>
  <si>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</si>
  <si>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</si>
  <si>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</si>
  <si>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</si>
  <si>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</si>
  <si>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</si>
  <si>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</si>
  <si>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</si>
  <si>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</si>
  <si>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</si>
  <si>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</si>
  <si>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</si>
  <si>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</si>
  <si>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</si>
  <si>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</si>
  <si>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</si>
  <si>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</si>
  <si>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</si>
  <si>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</si>
  <si>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</si>
  <si>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</si>
  <si>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</si>
  <si>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</si>
  <si>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</si>
  <si>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</si>
  <si>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</si>
  <si>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</si>
  <si>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</si>
  <si>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</si>
  <si>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</si>
  <si>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</si>
  <si>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</si>
  <si>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</si>
  <si>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</si>
  <si>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</si>
  <si>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</si>
  <si>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</si>
  <si>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</si>
  <si>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</si>
  <si>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</si>
  <si>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</si>
  <si>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</si>
  <si>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</si>
  <si>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</si>
  <si>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</si>
  <si>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</si>
  <si>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</si>
  <si>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</si>
  <si>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</si>
  <si>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</si>
  <si>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</si>
  <si>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</si>
  <si>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</si>
  <si>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</si>
  <si>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</si>
  <si>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</si>
  <si>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</si>
  <si>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</si>
  <si>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</si>
  <si>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</si>
  <si>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</si>
  <si>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</si>
  <si>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</si>
  <si>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</si>
  <si>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</si>
  <si>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</si>
  <si>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</si>
  <si>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</si>
  <si>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</si>
  <si>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</si>
  <si>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</si>
  <si>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</si>
  <si>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</si>
  <si>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</si>
  <si>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</si>
  <si>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</si>
  <si>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</si>
  <si>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</si>
  <si>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</si>
  <si>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</si>
  <si>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</si>
  <si>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</si>
  <si>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</si>
  <si>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</si>
  <si>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</si>
  <si>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</si>
  <si>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</si>
  <si>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</si>
  <si>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</si>
  <si>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</si>
  <si>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</si>
  <si>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</si>
  <si>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</si>
  <si>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</si>
  <si>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</si>
  <si>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</si>
  <si>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</si>
  <si>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</si>
  <si>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</si>
  <si>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</si>
  <si>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</si>
  <si>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</si>
  <si>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</si>
  <si>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</si>
  <si>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</si>
  <si>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</si>
  <si>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</si>
  <si>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</si>
  <si>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</si>
  <si>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</si>
  <si>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</si>
  <si>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</si>
  <si>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</si>
  <si>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</si>
  <si>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</si>
  <si>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</si>
  <si>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</si>
  <si>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</si>
  <si>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</si>
  <si>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</si>
  <si>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</si>
  <si>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</si>
  <si>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</si>
  <si>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</si>
  <si>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</si>
  <si>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</si>
  <si>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</si>
  <si>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</si>
  <si>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</si>
  <si>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</si>
  <si>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</si>
  <si>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</si>
  <si>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</si>
  <si>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</si>
  <si>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</si>
  <si>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</si>
  <si>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</si>
  <si>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</si>
  <si>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</si>
  <si>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</si>
  <si>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</si>
  <si>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</si>
  <si>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</si>
  <si>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</si>
  <si>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</si>
  <si>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</si>
  <si>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</si>
  <si>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</si>
  <si>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</si>
  <si>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</si>
  <si>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</si>
  <si>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</si>
  <si>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</si>
  <si>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</si>
  <si>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</si>
  <si>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</si>
  <si>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</si>
  <si>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</si>
  <si>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</si>
  <si>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</si>
  <si>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</si>
  <si>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</si>
  <si>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</si>
  <si>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</si>
  <si>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</si>
  <si>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</si>
  <si>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</si>
  <si>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</si>
  <si>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</si>
  <si>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</si>
  <si>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</si>
  <si>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</si>
  <si>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</si>
  <si>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</si>
  <si>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</si>
  <si>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</si>
  <si>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</si>
  <si>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</si>
  <si>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</si>
  <si>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</si>
  <si>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</si>
  <si>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</si>
  <si>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</si>
  <si>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</si>
  <si>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</si>
  <si>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</si>
  <si>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</si>
  <si>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</si>
  <si>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</si>
  <si>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</si>
  <si>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</si>
  <si>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</si>
  <si>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</si>
  <si>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</si>
  <si>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</si>
  <si>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</si>
  <si>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</si>
  <si>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</si>
  <si>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</si>
  <si>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</si>
  <si>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</si>
  <si>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</si>
  <si>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</si>
  <si>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</si>
  <si>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</si>
  <si>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</si>
  <si>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</si>
  <si>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</si>
  <si>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</si>
  <si>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</si>
  <si>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</si>
  <si>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</si>
  <si>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</si>
  <si>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</si>
  <si>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</si>
  <si>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</si>
  <si>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</si>
  <si>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</si>
  <si>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</si>
  <si>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</si>
  <si>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</si>
  <si>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</si>
  <si>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</si>
  <si>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</si>
  <si>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</si>
  <si>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</si>
  <si>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</si>
  <si>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</si>
  <si>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</si>
  <si>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</si>
  <si>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</si>
  <si>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</si>
  <si>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</si>
  <si>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</si>
  <si>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</si>
  <si>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</si>
  <si>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</si>
  <si>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</si>
  <si>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</si>
  <si>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</si>
  <si>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</si>
  <si>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</si>
  <si>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</si>
  <si>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</si>
  <si>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</si>
  <si>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</si>
  <si>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</si>
  <si>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</si>
  <si>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</si>
  <si>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</si>
  <si>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</si>
  <si>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</si>
  <si>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</si>
  <si>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</si>
  <si>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</si>
  <si>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</si>
  <si>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</si>
  <si>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</si>
  <si>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</si>
  <si>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</si>
  <si>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</si>
  <si>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</si>
  <si>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</si>
  <si>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</si>
  <si>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</si>
  <si>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</si>
  <si>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</si>
  <si>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</si>
  <si>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</si>
  <si>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</si>
  <si>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</si>
  <si>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</si>
  <si>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</si>
  <si>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</si>
  <si>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</si>
  <si>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</si>
  <si>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</si>
  <si>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</si>
  <si>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</si>
  <si>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</si>
  <si>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</si>
  <si>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</si>
  <si>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</si>
  <si>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</si>
  <si>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</si>
  <si>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</si>
  <si>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</si>
  <si>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</si>
  <si>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</si>
  <si>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</si>
  <si>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</si>
  <si>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</si>
  <si>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</si>
  <si>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</si>
  <si>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</si>
  <si>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</si>
  <si>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</si>
  <si>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</si>
  <si>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</si>
  <si>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</si>
  <si>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</si>
  <si>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</si>
  <si>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</si>
  <si>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</si>
  <si>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</si>
  <si>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</si>
  <si>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</si>
  <si>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</si>
  <si>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</si>
  <si>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</si>
  <si>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</si>
  <si>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</si>
  <si>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</si>
  <si>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</si>
  <si>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</si>
  <si>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</si>
  <si>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</si>
  <si>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</si>
  <si>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</si>
  <si>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</si>
  <si>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</si>
  <si>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</si>
  <si>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</si>
  <si>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</si>
  <si>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</si>
  <si>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</si>
  <si>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</si>
  <si>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</si>
  <si>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</si>
  <si>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</si>
  <si>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</si>
  <si>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</si>
  <si>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</si>
  <si>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</si>
  <si>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</si>
  <si>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</si>
  <si>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</si>
  <si>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</si>
  <si>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</si>
  <si>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</si>
  <si>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</si>
  <si>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</si>
  <si>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</si>
  <si>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</si>
  <si>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</si>
  <si>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</si>
  <si>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</si>
  <si>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</si>
  <si>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</si>
  <si>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</si>
  <si>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</si>
  <si>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</si>
  <si>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</si>
  <si>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</si>
  <si>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</si>
  <si>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</si>
  <si>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</si>
  <si>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</si>
  <si>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</si>
  <si>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</si>
  <si>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</si>
  <si>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</si>
  <si>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</si>
  <si>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</si>
  <si>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</si>
  <si>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</si>
  <si>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</si>
  <si>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</si>
  <si>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</si>
  <si>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</si>
  <si>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</si>
  <si>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</si>
  <si>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</si>
  <si>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</si>
  <si>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</si>
  <si>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</si>
  <si>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</si>
  <si>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</si>
  <si>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</si>
  <si>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</si>
  <si>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</si>
  <si>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</si>
  <si>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</si>
  <si>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</si>
  <si>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</si>
  <si>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</si>
  <si>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</si>
  <si>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</si>
  <si>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</si>
  <si>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</si>
  <si>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</si>
  <si>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</si>
  <si>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</si>
  <si>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</si>
  <si>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</si>
  <si>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</si>
  <si>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</si>
  <si>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</si>
  <si>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</si>
  <si>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</si>
  <si>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</si>
  <si>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</si>
  <si>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</si>
  <si>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</si>
  <si>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</si>
  <si>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</si>
  <si>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</si>
  <si>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</si>
  <si>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</si>
  <si>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</si>
  <si>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</si>
  <si>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</si>
  <si>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</si>
  <si>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</si>
  <si>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</si>
  <si>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</si>
  <si>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</si>
  <si>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</si>
  <si>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</si>
  <si>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</si>
  <si>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</si>
  <si>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</si>
  <si>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</si>
  <si>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</si>
  <si>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</si>
  <si>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</si>
  <si>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</si>
  <si>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</si>
  <si>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</si>
  <si>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</si>
  <si>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</si>
  <si>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</si>
  <si>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</si>
  <si>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</si>
  <si>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</si>
  <si>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</si>
  <si>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</si>
  <si>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</si>
  <si>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</si>
  <si>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</si>
  <si>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</si>
  <si>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</si>
  <si>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</si>
  <si>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</si>
  <si>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</si>
  <si>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</si>
  <si>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</si>
  <si>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</si>
  <si>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</si>
  <si>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</si>
  <si>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</si>
  <si>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</si>
  <si>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</si>
  <si>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</si>
  <si>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</si>
  <si>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</si>
  <si>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</si>
  <si>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</si>
  <si>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</si>
  <si>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</si>
  <si>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</si>
  <si>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</si>
  <si>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</si>
  <si>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</si>
  <si>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</si>
  <si>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</si>
  <si>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</si>
  <si>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</si>
  <si>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</si>
  <si>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</si>
  <si>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</si>
  <si>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</si>
  <si>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</si>
  <si>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</si>
  <si>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</si>
  <si>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</si>
  <si>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</si>
  <si>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</si>
  <si>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</si>
  <si>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</si>
  <si>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</si>
  <si>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</si>
  <si>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</si>
  <si>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</si>
  <si>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</si>
  <si>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</si>
  <si>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</si>
  <si>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</si>
  <si>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</si>
  <si>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</si>
  <si>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</si>
  <si>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</si>
  <si>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</si>
  <si>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</si>
  <si>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</si>
  <si>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</si>
  <si>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</si>
  <si>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</si>
  <si>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</si>
  <si>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</si>
  <si>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</si>
  <si>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</si>
  <si>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</si>
  <si>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</si>
  <si>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</si>
  <si>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</si>
  <si>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</si>
  <si>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</si>
  <si>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</si>
  <si>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</si>
  <si>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</si>
  <si>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</si>
  <si>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</si>
  <si>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</si>
  <si>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</si>
  <si>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</si>
  <si>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</si>
  <si>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</si>
  <si>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</si>
  <si>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</si>
  <si>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</si>
  <si>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</si>
  <si>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</si>
  <si>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</si>
  <si>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</si>
  <si>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</si>
  <si>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</si>
  <si>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</si>
  <si>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</si>
  <si>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</si>
  <si>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</si>
  <si>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</si>
  <si>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</si>
  <si>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</si>
  <si>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</si>
  <si>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</si>
  <si>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</si>
  <si>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</si>
  <si>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</si>
  <si>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</si>
  <si>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</si>
  <si>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</si>
  <si>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</si>
  <si>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</si>
  <si>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</si>
  <si>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</si>
  <si>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</si>
  <si>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</si>
  <si>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</si>
  <si>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</si>
  <si>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</si>
  <si>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</si>
  <si>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</si>
  <si>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</si>
  <si>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</si>
  <si>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</si>
  <si>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</si>
  <si>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</si>
  <si>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</si>
  <si>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</si>
  <si>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</si>
  <si>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</si>
  <si>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</si>
  <si>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</si>
  <si>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</si>
  <si>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</si>
  <si>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</si>
  <si>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</si>
  <si>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</si>
  <si>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</si>
  <si>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</si>
  <si>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</si>
  <si>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</si>
  <si>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</si>
  <si>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</si>
  <si>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</si>
  <si>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</si>
  <si>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</si>
  <si>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</si>
  <si>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</si>
  <si>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</si>
  <si>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</si>
  <si>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</si>
  <si>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</si>
  <si>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</si>
  <si>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</si>
  <si>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</si>
  <si>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</si>
  <si>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</si>
  <si>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</si>
  <si>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</si>
  <si>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</si>
  <si>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</si>
  <si>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</si>
  <si>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</si>
  <si>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</si>
  <si>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</si>
  <si>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</si>
  <si>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</si>
  <si>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</si>
  <si>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</si>
  <si>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</si>
  <si>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</si>
  <si>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</si>
  <si>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</si>
  <si>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</si>
  <si>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</si>
  <si>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</si>
  <si>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</si>
  <si>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</si>
  <si>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</si>
  <si>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</si>
  <si>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</si>
  <si>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</si>
  <si>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</si>
  <si>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</si>
  <si>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</si>
  <si>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</si>
  <si>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</si>
  <si>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</si>
  <si>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</si>
  <si>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</si>
  <si>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</si>
  <si>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</si>
  <si>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</si>
  <si>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</si>
  <si>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</si>
  <si>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</si>
  <si>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</si>
  <si>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</si>
  <si>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</si>
  <si>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</si>
  <si>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</si>
  <si>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</si>
  <si>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</si>
  <si>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</si>
  <si>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</si>
  <si>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</si>
  <si>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</si>
  <si>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</si>
  <si>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</si>
  <si>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</si>
  <si>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</si>
  <si>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</si>
  <si>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</si>
  <si>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</si>
  <si>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</si>
  <si>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</si>
  <si>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</si>
  <si>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</si>
  <si>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</si>
  <si>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</si>
  <si>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</si>
  <si>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</si>
  <si>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</si>
  <si>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</si>
  <si>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</si>
  <si>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</si>
  <si>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</si>
  <si>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</si>
  <si>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</si>
  <si>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</si>
  <si>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</si>
  <si>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</si>
  <si>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</si>
  <si>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</si>
  <si>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</si>
  <si>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</si>
  <si>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</si>
  <si>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</si>
  <si>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</si>
  <si>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</si>
  <si>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</si>
  <si>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</si>
  <si>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</si>
  <si>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</si>
  <si>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</si>
  <si>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</si>
  <si>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</si>
  <si>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</si>
  <si>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</si>
  <si>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</si>
  <si>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</si>
  <si>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</si>
  <si>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</si>
  <si>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</si>
  <si>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</si>
  <si>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</si>
  <si>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</si>
  <si>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</si>
  <si>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</si>
  <si>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</si>
  <si>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</si>
  <si>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</si>
  <si>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</si>
  <si>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</si>
  <si>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</si>
  <si>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</si>
  <si>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</si>
  <si>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</si>
  <si>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</si>
  <si>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</si>
  <si>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</si>
  <si>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</si>
  <si>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</si>
  <si>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</si>
  <si>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</si>
  <si>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</si>
  <si>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</si>
  <si>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</si>
  <si>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</si>
  <si>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</si>
  <si>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</si>
  <si>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</si>
  <si>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</si>
  <si>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</si>
  <si>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</si>
  <si>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</si>
  <si>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</si>
  <si>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</si>
  <si>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</si>
  <si>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</si>
  <si>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</si>
  <si>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</si>
  <si>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</si>
  <si>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</si>
  <si>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</si>
  <si>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</si>
  <si>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</si>
  <si>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</si>
  <si>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</si>
  <si>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</si>
  <si>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</si>
  <si>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</si>
  <si>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</si>
  <si>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</si>
  <si>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</si>
  <si>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</si>
  <si>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</si>
  <si>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</si>
  <si>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</si>
  <si>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</si>
  <si>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</si>
  <si>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</si>
  <si>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</si>
  <si>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</si>
  <si>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</si>
  <si>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</si>
  <si>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</si>
  <si>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</si>
  <si>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</si>
  <si>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</si>
  <si>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</si>
  <si>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</si>
  <si>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</si>
  <si>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</si>
  <si>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</si>
  <si>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</si>
  <si>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</si>
  <si>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</si>
  <si>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</si>
  <si>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</si>
  <si>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</si>
  <si>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</si>
  <si>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</si>
  <si>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</si>
  <si>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</si>
  <si>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</si>
  <si>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</si>
  <si>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</si>
  <si>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</si>
  <si>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</si>
  <si>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</si>
  <si>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</si>
  <si>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</si>
  <si>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</si>
  <si>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</si>
  <si>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</si>
  <si>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</si>
  <si>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</si>
  <si>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</si>
  <si>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</si>
  <si>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</si>
  <si>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</si>
  <si>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</si>
  <si>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</si>
  <si>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</si>
  <si>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</si>
  <si>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</si>
  <si>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</si>
  <si>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</si>
  <si>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</si>
  <si>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</si>
  <si>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</si>
  <si>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</si>
  <si>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</si>
  <si>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</si>
  <si>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</si>
  <si>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</si>
  <si>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</si>
  <si>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</si>
  <si>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</si>
  <si>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</si>
  <si>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</si>
  <si>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</si>
  <si>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</si>
  <si>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</si>
  <si>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</si>
  <si>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</si>
  <si>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</si>
  <si>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</si>
  <si>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</si>
  <si>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</si>
  <si>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</si>
  <si>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</si>
  <si>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</si>
  <si>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</si>
  <si>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</si>
  <si>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</si>
  <si>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</si>
  <si>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</si>
  <si>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</si>
  <si>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</si>
  <si>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</si>
  <si>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</si>
  <si>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</si>
  <si>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</si>
  <si>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</si>
  <si>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</si>
  <si>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</si>
  <si>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</si>
  <si>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</si>
  <si>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</si>
  <si>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</si>
  <si>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</si>
  <si>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</si>
  <si>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</si>
  <si>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</si>
  <si>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</si>
  <si>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</si>
  <si>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</si>
  <si>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</si>
  <si>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</si>
  <si>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</si>
  <si>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</si>
  <si>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</si>
  <si>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</si>
  <si>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</si>
  <si>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</si>
  <si>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</si>
  <si>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</si>
  <si>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</si>
  <si>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</si>
  <si>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</si>
  <si>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</si>
  <si>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</si>
  <si>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</si>
  <si>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</si>
  <si>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</si>
  <si>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</si>
  <si>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</si>
  <si>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</si>
  <si>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</si>
  <si>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</si>
  <si>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</si>
  <si>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</si>
  <si>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</si>
  <si>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</si>
  <si>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</si>
  <si>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</si>
  <si>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</si>
  <si>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</si>
  <si>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</si>
  <si>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</si>
  <si>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</si>
  <si>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</si>
  <si>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</si>
  <si>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</si>
  <si>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</si>
  <si>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</si>
  <si>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</si>
  <si>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</si>
  <si>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</si>
  <si>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</si>
  <si>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</si>
  <si>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</si>
  <si>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</si>
  <si>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</si>
  <si>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</si>
  <si>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</si>
  <si>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</si>
  <si>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</si>
  <si>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</si>
  <si>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</si>
  <si>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</si>
  <si>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</si>
  <si>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</si>
  <si>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</si>
  <si>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</si>
  <si>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</si>
  <si>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</si>
  <si>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</si>
  <si>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</si>
  <si>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</si>
  <si>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</si>
  <si>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</si>
  <si>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</si>
  <si>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</si>
  <si>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</si>
  <si>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</si>
  <si>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</si>
  <si>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</si>
  <si>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</si>
  <si>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</si>
  <si>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</si>
  <si>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</si>
  <si>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</si>
  <si>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</si>
  <si>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</si>
  <si>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</si>
  <si>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</si>
  <si>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</si>
  <si>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</si>
  <si>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</si>
  <si>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</si>
  <si>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</si>
  <si>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</si>
  <si>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</si>
  <si>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</si>
  <si>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</si>
  <si>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</si>
  <si>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</si>
  <si>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</si>
  <si>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</si>
  <si>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</si>
  <si>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</si>
  <si>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</si>
  <si>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</si>
  <si>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</si>
  <si>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</si>
  <si>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</si>
  <si>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</si>
  <si>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</si>
  <si>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</si>
  <si>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</si>
  <si>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</si>
  <si>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</si>
  <si>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</si>
  <si>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</si>
  <si>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</si>
  <si>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</si>
  <si>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</si>
  <si>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</si>
  <si>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</si>
  <si>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</si>
  <si>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</si>
  <si>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</si>
  <si>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</si>
  <si>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</si>
  <si>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</si>
  <si>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</si>
  <si>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</si>
  <si>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</si>
  <si>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</si>
  <si>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</si>
  <si>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</si>
  <si>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</si>
  <si>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</si>
  <si>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</si>
  <si>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</si>
  <si>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</si>
  <si>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</si>
  <si>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</si>
  <si>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</si>
  <si>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</si>
  <si>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</si>
  <si>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</si>
  <si>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</si>
  <si>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</si>
  <si>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</si>
  <si>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</si>
  <si>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</si>
  <si>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</si>
  <si>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</si>
  <si>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</si>
  <si>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</si>
  <si>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</si>
  <si>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</si>
  <si>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</si>
  <si>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</si>
  <si>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</si>
  <si>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</si>
  <si>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</si>
  <si>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</si>
  <si>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</si>
  <si>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</si>
  <si>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</si>
  <si>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</si>
  <si>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</si>
  <si>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</si>
  <si>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</si>
  <si>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</si>
  <si>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</si>
  <si>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</si>
  <si>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</si>
  <si>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</si>
  <si>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</si>
  <si>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</si>
  <si>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</si>
  <si>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</si>
  <si>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</si>
  <si>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</si>
  <si>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</si>
  <si>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</si>
  <si>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</si>
  <si>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</si>
  <si>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</si>
  <si>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</si>
  <si>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</si>
  <si>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</si>
  <si>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</si>
  <si>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</si>
  <si>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</si>
  <si>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</si>
  <si>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</si>
  <si>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</si>
  <si>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</si>
  <si>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</si>
  <si>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</si>
  <si>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</si>
  <si>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</si>
  <si>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</si>
  <si>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</si>
  <si>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</si>
  <si>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</si>
  <si>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</si>
  <si>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</si>
  <si>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</si>
  <si>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</si>
  <si>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</si>
  <si>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</si>
  <si>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</si>
  <si>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</si>
  <si>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</si>
  <si>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</si>
  <si>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</si>
  <si>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</si>
  <si>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</si>
  <si>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</si>
  <si>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</si>
  <si>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</si>
  <si>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</si>
  <si>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</si>
  <si>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</si>
  <si>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</si>
  <si>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</si>
  <si>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</si>
  <si>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</si>
  <si>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</si>
  <si>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</si>
  <si>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</si>
  <si>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</si>
  <si>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</si>
  <si>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</si>
  <si>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</si>
  <si>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</si>
  <si>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</si>
  <si>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</si>
  <si>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</si>
  <si>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</si>
  <si>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</si>
  <si>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</si>
  <si>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</si>
  <si>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</si>
  <si>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</si>
  <si>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</si>
  <si>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</si>
  <si>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</si>
  <si>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</si>
  <si>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</si>
  <si>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</si>
  <si>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</si>
  <si>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</si>
  <si>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</si>
  <si>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</si>
  <si>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</si>
  <si>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</si>
  <si>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</si>
  <si>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</si>
  <si>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</si>
  <si>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</si>
  <si>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</si>
  <si>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</si>
  <si>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</si>
  <si>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</si>
  <si>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</si>
  <si>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</si>
  <si>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</si>
  <si>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</si>
  <si>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</si>
  <si>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</si>
  <si>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</si>
  <si>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</si>
  <si>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</si>
  <si>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</si>
  <si>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</si>
  <si>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</si>
  <si>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</si>
  <si>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</si>
  <si>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</si>
  <si>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</si>
  <si>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</si>
  <si>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</si>
  <si>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</si>
  <si>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</si>
  <si>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</si>
  <si>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</si>
  <si>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</si>
  <si>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</si>
  <si>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</si>
  <si>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</si>
  <si>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</si>
  <si>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</si>
  <si>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</si>
  <si>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</si>
  <si>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</si>
  <si>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</si>
  <si>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</si>
  <si>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</si>
  <si>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</si>
  <si>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</si>
  <si>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</si>
  <si>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</si>
  <si>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</si>
  <si>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</si>
  <si>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</si>
  <si>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</si>
  <si>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</si>
  <si>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</si>
  <si>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</si>
  <si>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</si>
  <si>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</si>
  <si>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</si>
  <si>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</si>
  <si>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</si>
  <si>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</si>
  <si>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</si>
  <si>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</si>
  <si>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</si>
  <si>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</si>
  <si>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</si>
  <si>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</si>
  <si>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</si>
  <si>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</si>
  <si>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</si>
  <si>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</si>
  <si>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</si>
  <si>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</si>
  <si>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</si>
  <si>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</si>
  <si>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</si>
  <si>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</si>
  <si>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</si>
  <si>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</si>
  <si>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</si>
  <si>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</si>
  <si>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</si>
  <si>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</si>
  <si>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</si>
  <si>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</si>
  <si>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</si>
  <si>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</si>
  <si>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</si>
  <si>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</si>
  <si>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</si>
  <si>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</si>
  <si>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</si>
  <si>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</si>
  <si>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</si>
  <si>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</si>
  <si>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</si>
  <si>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</si>
  <si>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</si>
  <si>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</si>
  <si>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</si>
  <si>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</si>
  <si>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</si>
  <si>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</si>
  <si>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</si>
  <si>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</si>
  <si>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</si>
  <si>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</si>
  <si>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</si>
  <si>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</si>
  <si>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</si>
  <si>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</si>
  <si>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</si>
  <si>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</si>
  <si>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</si>
  <si>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</si>
  <si>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</si>
  <si>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</si>
  <si>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</si>
  <si>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</si>
  <si>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</si>
  <si>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</si>
  <si>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</si>
  <si>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</si>
  <si>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</si>
  <si>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</si>
  <si>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</si>
  <si>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</si>
  <si>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</si>
  <si>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</si>
  <si>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</si>
  <si>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</si>
  <si>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</si>
  <si>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</si>
  <si>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</si>
  <si>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</si>
  <si>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</si>
  <si>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</si>
  <si>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</si>
  <si>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</si>
  <si>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</si>
  <si>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</si>
  <si>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</si>
  <si>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</si>
  <si>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</si>
  <si>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</si>
  <si>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</si>
  <si>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</si>
  <si>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</si>
  <si>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</si>
  <si>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</si>
  <si>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</si>
  <si>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</si>
  <si>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</si>
  <si>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</si>
  <si>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</si>
  <si>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</si>
  <si>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</si>
  <si>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</si>
  <si>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</si>
  <si>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</si>
  <si>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</si>
  <si>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</si>
  <si>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</si>
  <si>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</si>
  <si>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</si>
  <si>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</si>
  <si>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</si>
  <si>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</si>
  <si>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</si>
  <si>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</si>
  <si>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</si>
  <si>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</si>
  <si>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</si>
  <si>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</si>
  <si>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</si>
  <si>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</si>
  <si>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</si>
  <si>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</si>
  <si>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</si>
  <si>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</si>
  <si>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</si>
  <si>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</si>
  <si>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</si>
  <si>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</si>
  <si>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</si>
  <si>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</si>
  <si>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</si>
  <si>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</si>
  <si>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</si>
  <si>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</si>
  <si>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</si>
  <si>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</si>
  <si>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</si>
  <si>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</si>
  <si>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</si>
  <si>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</si>
  <si>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</si>
  <si>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</si>
  <si>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</si>
  <si>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</si>
  <si>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</si>
  <si>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</si>
  <si>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</si>
  <si>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</si>
  <si>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</si>
  <si>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</si>
  <si>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</si>
  <si>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</si>
  <si>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</si>
  <si>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</si>
  <si>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</si>
  <si>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</si>
  <si>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</si>
  <si>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</si>
  <si>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</si>
  <si>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</si>
  <si>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</si>
  <si>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</si>
  <si>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</si>
  <si>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</si>
  <si>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</si>
  <si>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</si>
  <si>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</si>
  <si>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</si>
  <si>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</si>
  <si>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</si>
  <si>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</si>
  <si>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</si>
  <si>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</si>
  <si>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</si>
  <si>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</si>
  <si>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</si>
  <si>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</si>
  <si>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</si>
  <si>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</si>
  <si>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</si>
  <si>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</si>
  <si>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</si>
  <si>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</si>
  <si>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</si>
  <si>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</si>
  <si>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</si>
  <si>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</si>
  <si>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</si>
  <si>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</si>
  <si>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</si>
  <si>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</si>
  <si>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</si>
  <si>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</si>
  <si>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</si>
  <si>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</si>
  <si>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</si>
  <si>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</si>
  <si>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</si>
  <si>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</si>
  <si>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</si>
  <si>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</si>
  <si>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</si>
  <si>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</si>
  <si>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</si>
  <si>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</si>
  <si>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</si>
  <si>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</si>
  <si>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</si>
  <si>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</si>
  <si>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</si>
  <si>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</si>
  <si>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</si>
  <si>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</si>
  <si>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</si>
  <si>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</si>
  <si>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</si>
  <si>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</si>
  <si>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</si>
  <si>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</si>
  <si>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</si>
  <si>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</si>
  <si>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</si>
  <si>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</si>
  <si>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</si>
  <si>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</si>
  <si>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</si>
  <si>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</si>
  <si>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</si>
  <si>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</si>
  <si>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</si>
  <si>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</si>
  <si>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</si>
  <si>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</si>
  <si>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</si>
  <si>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</si>
  <si>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</si>
  <si>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</si>
  <si>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</si>
  <si>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</si>
  <si>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</si>
  <si>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</si>
  <si>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</si>
  <si>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</si>
  <si>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</si>
  <si>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</si>
  <si>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</si>
  <si>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</si>
  <si>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</si>
  <si>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</si>
  <si>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</si>
  <si>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</si>
  <si>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</si>
  <si>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</si>
  <si>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</si>
  <si>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</si>
  <si>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</si>
  <si>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</si>
  <si>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</si>
  <si>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</si>
  <si>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</si>
  <si>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</si>
  <si>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</si>
  <si>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</si>
  <si>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</si>
  <si>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</si>
  <si>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</si>
  <si>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</si>
  <si>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</si>
  <si>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</si>
  <si>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</si>
  <si>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</si>
  <si>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</si>
  <si>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</si>
  <si>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</si>
  <si>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</si>
  <si>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</si>
  <si>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</si>
  <si>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</si>
  <si>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</si>
  <si>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</si>
  <si>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</si>
  <si>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</si>
  <si>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</si>
  <si>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</si>
  <si>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</si>
  <si>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</si>
  <si>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</si>
  <si>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</si>
  <si>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</si>
  <si>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</si>
  <si>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</si>
  <si>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</si>
  <si>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</si>
  <si>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</si>
  <si>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</si>
  <si>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</si>
  <si>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</si>
  <si>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</si>
  <si>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</si>
  <si>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</si>
  <si>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</si>
  <si>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</si>
  <si>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</si>
  <si>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</si>
  <si>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</si>
  <si>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</si>
  <si>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</si>
  <si>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</si>
  <si>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</si>
  <si>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</si>
  <si>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</si>
  <si>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</si>
  <si>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</si>
  <si>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</si>
  <si>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</si>
  <si>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</si>
  <si>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</si>
  <si>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</si>
  <si>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</si>
  <si>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</si>
  <si>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</si>
  <si>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</si>
  <si>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</si>
  <si>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</si>
  <si>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</si>
  <si>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</si>
  <si>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</si>
  <si>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</si>
  <si>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</si>
  <si>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</si>
  <si>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</si>
  <si>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</si>
  <si>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</si>
  <si>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</si>
  <si>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</si>
  <si>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</si>
  <si>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</si>
  <si>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</si>
  <si>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</si>
  <si>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</si>
  <si>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</si>
  <si>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</si>
  <si>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</si>
  <si>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</si>
  <si>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</si>
  <si>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</si>
  <si>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</si>
  <si>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</si>
  <si>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</si>
  <si>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</si>
  <si>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</si>
  <si>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</si>
  <si>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</si>
  <si>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</si>
  <si>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</si>
  <si>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</si>
  <si>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</si>
  <si>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</si>
  <si>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</si>
  <si>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</si>
  <si>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</si>
  <si>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</si>
  <si>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</si>
  <si>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</si>
  <si>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</si>
  <si>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</si>
  <si>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</si>
  <si>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</si>
  <si>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</si>
  <si>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</si>
  <si>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</si>
  <si>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</si>
  <si>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</si>
  <si>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</si>
  <si>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</si>
  <si>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</si>
  <si>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</si>
  <si>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</si>
  <si>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</si>
  <si>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</si>
  <si>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</si>
  <si>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</si>
  <si>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</si>
  <si>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</si>
  <si>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</si>
  <si>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</si>
  <si>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</si>
  <si>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</si>
  <si>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</si>
  <si>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</si>
  <si>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</si>
  <si>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</si>
  <si>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</si>
  <si>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</si>
  <si>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</si>
  <si>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</si>
  <si>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</si>
  <si>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</si>
  <si>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</si>
  <si>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</si>
  <si>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</si>
  <si>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</si>
  <si>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</si>
  <si>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</si>
  <si>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</si>
  <si>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</si>
  <si>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</si>
  <si>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</si>
  <si>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</si>
  <si>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</si>
  <si>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</si>
  <si>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</si>
  <si>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</si>
  <si>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</si>
  <si>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</si>
  <si>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</si>
  <si>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</si>
  <si>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</si>
  <si>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</si>
  <si>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</si>
  <si>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</si>
  <si>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</si>
  <si>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</si>
  <si>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</si>
  <si>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</si>
  <si>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</si>
  <si>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</si>
  <si>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</si>
  <si>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</si>
  <si>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</si>
  <si>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</si>
  <si>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</si>
  <si>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</si>
  <si>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</si>
  <si>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</si>
  <si>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</si>
  <si>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</si>
  <si>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</si>
  <si>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</si>
  <si>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</si>
  <si>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</si>
  <si>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</si>
  <si>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</si>
  <si>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</si>
  <si>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</si>
  <si>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</si>
  <si>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</si>
  <si>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</si>
  <si>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</si>
  <si>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</si>
  <si>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</si>
  <si>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</si>
  <si>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</si>
  <si>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</si>
  <si>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</si>
  <si>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</si>
  <si>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</si>
  <si>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</si>
  <si>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</si>
  <si>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</si>
  <si>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</si>
  <si>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</si>
  <si>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</si>
  <si>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</si>
  <si>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</si>
  <si>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</si>
  <si>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</si>
  <si>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</si>
  <si>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</si>
  <si>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</si>
  <si>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</si>
  <si>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</si>
  <si>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</si>
  <si>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</si>
  <si>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</si>
  <si>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</si>
  <si>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</si>
  <si>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</si>
  <si>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</si>
  <si>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</si>
  <si>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</si>
  <si>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</si>
  <si>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</si>
  <si>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</si>
  <si>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</si>
  <si>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</si>
  <si>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</si>
  <si>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</si>
  <si>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</si>
  <si>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</si>
  <si>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</si>
  <si>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</si>
  <si>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</si>
  <si>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</si>
  <si>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</si>
  <si>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</si>
  <si>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</si>
  <si>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</si>
  <si>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</si>
  <si>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</si>
  <si>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</si>
  <si>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</si>
  <si>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</si>
  <si>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</si>
  <si>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</si>
  <si>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</si>
  <si>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</si>
  <si>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</si>
  <si>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</si>
  <si>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</si>
  <si>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</si>
  <si>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</si>
  <si>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</si>
  <si>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</si>
  <si>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</si>
  <si>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</si>
  <si>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</si>
  <si>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</si>
  <si>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</si>
  <si>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</si>
  <si>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</si>
  <si>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</si>
  <si>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</si>
  <si>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</si>
  <si>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</si>
  <si>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</si>
  <si>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</si>
  <si>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</si>
  <si>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</si>
  <si>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</si>
  <si>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</si>
  <si>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</si>
  <si>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</si>
  <si>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</si>
  <si>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</si>
  <si>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</si>
  <si>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</si>
  <si>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</si>
  <si>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</si>
  <si>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</si>
  <si>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</si>
  <si>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</si>
  <si>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</si>
  <si>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</si>
  <si>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</si>
  <si>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</si>
  <si>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</si>
  <si>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</si>
  <si>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</si>
  <si>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</si>
  <si>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</si>
  <si>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</si>
  <si>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</si>
  <si>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</si>
  <si>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</si>
  <si>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</si>
  <si>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</si>
  <si>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</si>
  <si>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</si>
  <si>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</si>
  <si>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</si>
  <si>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</si>
  <si>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</si>
  <si>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</si>
  <si>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</si>
  <si>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</si>
  <si>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</si>
  <si>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</si>
  <si>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</si>
  <si>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</si>
  <si>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</si>
  <si>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</si>
  <si>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</si>
  <si>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</si>
  <si>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</si>
  <si>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</si>
  <si>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</si>
  <si>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</si>
  <si>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</si>
  <si>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</si>
  <si>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</si>
  <si>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</si>
  <si>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</si>
  <si>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</si>
  <si>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</si>
  <si>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</si>
  <si>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</si>
  <si>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</si>
  <si>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</si>
  <si>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</si>
  <si>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</si>
  <si>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</si>
  <si>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</si>
  <si>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</si>
  <si>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</si>
  <si>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</si>
  <si>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</si>
  <si>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</si>
  <si>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</si>
  <si>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</si>
  <si>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</si>
  <si>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</si>
  <si>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</si>
  <si>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</si>
  <si>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</si>
  <si>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</si>
  <si>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</si>
  <si>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</si>
  <si>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</si>
  <si>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</si>
  <si>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</si>
  <si>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</si>
  <si>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</si>
  <si>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</si>
  <si>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</si>
  <si>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</si>
  <si>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</si>
  <si>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</si>
  <si>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</si>
  <si>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</si>
  <si>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</si>
  <si>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</si>
  <si>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</si>
  <si>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</si>
  <si>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</si>
  <si>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</si>
  <si>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</si>
  <si>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</si>
  <si>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</si>
  <si>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</si>
  <si>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</si>
  <si>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</si>
  <si>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</si>
  <si>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</si>
  <si>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</si>
  <si>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</si>
  <si>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</si>
  <si>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</si>
  <si>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</si>
  <si>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</si>
  <si>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</si>
  <si>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</si>
  <si>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</si>
  <si>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</si>
  <si>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</si>
  <si>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</si>
  <si>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</si>
  <si>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</si>
  <si>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</si>
  <si>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</si>
  <si>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</si>
  <si>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</si>
  <si>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</si>
  <si>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</si>
  <si>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</si>
  <si>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</si>
  <si>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</si>
  <si>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</si>
  <si>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</si>
  <si>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</si>
  <si>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</si>
  <si>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</si>
  <si>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</si>
  <si>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</si>
  <si>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</si>
  <si>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</si>
  <si>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</si>
  <si>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</si>
  <si>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</si>
  <si>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</si>
  <si>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</si>
  <si>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</si>
  <si>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</si>
  <si>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</si>
  <si>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</si>
  <si>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</si>
  <si>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</si>
  <si>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</si>
  <si>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</si>
  <si>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</si>
  <si>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</si>
  <si>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</si>
  <si>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</si>
  <si>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</si>
  <si>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</si>
  <si>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</si>
  <si>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</si>
  <si>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</si>
  <si>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</si>
  <si>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</si>
  <si>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</si>
  <si>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</si>
  <si>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</si>
  <si>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</si>
  <si>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</si>
  <si>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</si>
  <si>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</si>
  <si>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</si>
  <si>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</si>
  <si>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</si>
  <si>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</si>
  <si>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</si>
  <si>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</si>
  <si>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</si>
  <si>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</si>
  <si>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</si>
  <si>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</si>
  <si>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</si>
  <si>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</si>
  <si>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</si>
  <si>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</si>
  <si>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</si>
  <si>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</si>
  <si>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</si>
  <si>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</si>
  <si>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</si>
  <si>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</si>
  <si>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</si>
  <si>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</si>
  <si>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</si>
  <si>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</si>
  <si>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</si>
  <si>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</si>
  <si>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</si>
  <si>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</si>
  <si>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</si>
  <si>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</si>
  <si>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</si>
  <si>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</si>
  <si>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</si>
  <si>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</si>
  <si>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</si>
  <si>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</si>
  <si>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</si>
  <si>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</si>
  <si>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</si>
  <si>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</si>
  <si>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</si>
  <si>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</si>
  <si>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</si>
  <si>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</si>
  <si>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</si>
  <si>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</si>
  <si>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</si>
  <si>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</si>
  <si>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</si>
  <si>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</si>
  <si>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</si>
  <si>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</si>
  <si>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</si>
  <si>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</si>
  <si>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</si>
  <si>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</si>
  <si>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</si>
  <si>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</si>
  <si>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</si>
  <si>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</si>
  <si>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</si>
  <si>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</si>
  <si>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</si>
  <si>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</si>
  <si>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</si>
  <si>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</si>
  <si>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</si>
  <si>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</si>
  <si>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</si>
  <si>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</si>
  <si>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</si>
  <si>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</si>
  <si>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</si>
  <si>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</si>
  <si>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</si>
  <si>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</si>
  <si>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</si>
  <si>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</si>
  <si>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</si>
  <si>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</si>
  <si>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</si>
  <si>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</si>
  <si>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</si>
  <si>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</si>
  <si>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</si>
  <si>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</si>
  <si>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</si>
  <si>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</si>
  <si>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</si>
  <si>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</si>
  <si>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</si>
  <si>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</si>
  <si>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</si>
  <si>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</si>
  <si>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</si>
  <si>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</si>
  <si>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</si>
  <si>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</si>
  <si>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</si>
  <si>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</si>
  <si>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</si>
  <si>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</si>
  <si>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</si>
  <si>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</si>
  <si>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</si>
  <si>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</si>
  <si>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</si>
  <si>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</si>
  <si>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</si>
  <si>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</si>
  <si>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</si>
  <si>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</si>
  <si>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</si>
  <si>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</si>
  <si>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</si>
  <si>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</si>
  <si>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</si>
  <si>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</si>
  <si>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</si>
  <si>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</si>
  <si>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</si>
  <si>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</si>
  <si>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</si>
  <si>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</si>
  <si>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</si>
  <si>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</si>
  <si>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</si>
  <si>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</si>
  <si>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</si>
  <si>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</si>
  <si>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</si>
  <si>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</si>
  <si>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</si>
  <si>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</si>
  <si>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</si>
  <si>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</si>
  <si>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</si>
  <si>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</si>
  <si>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</si>
  <si>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</si>
  <si>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</si>
  <si>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</si>
  <si>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</si>
  <si>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</si>
  <si>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</si>
  <si>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</si>
  <si>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</si>
  <si>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</si>
  <si>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</si>
  <si>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</si>
  <si>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</si>
  <si>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</si>
  <si>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</si>
  <si>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</si>
  <si>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</si>
  <si>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</si>
  <si>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</si>
  <si>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</si>
  <si>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</si>
  <si>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</si>
  <si>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</si>
  <si>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</si>
  <si>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</si>
  <si>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</si>
  <si>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</si>
  <si>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</si>
  <si>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</si>
  <si>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</si>
  <si>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</si>
  <si>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</si>
  <si>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</si>
  <si>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</si>
  <si>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</si>
  <si>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</si>
  <si>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</si>
  <si>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</si>
  <si>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</si>
  <si>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</si>
  <si>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</si>
  <si>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</si>
  <si>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</si>
  <si>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</si>
  <si>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</si>
  <si>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</si>
  <si>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</si>
  <si>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</si>
  <si>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</si>
  <si>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</si>
  <si>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</si>
  <si>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</si>
  <si>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</si>
  <si>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</si>
  <si>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</si>
  <si>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</si>
  <si>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</si>
  <si>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</si>
  <si>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</si>
  <si>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</si>
  <si>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</si>
  <si>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</si>
  <si>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</si>
  <si>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</si>
  <si>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</si>
  <si>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</si>
  <si>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</si>
  <si>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</si>
  <si>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</si>
  <si>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</si>
  <si>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</si>
  <si>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</si>
  <si>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</si>
  <si>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</si>
  <si>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</si>
  <si>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</si>
  <si>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</si>
  <si>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</si>
  <si>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</si>
  <si>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</si>
  <si>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</si>
  <si>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</si>
  <si>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</si>
  <si>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</si>
  <si>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</si>
  <si>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</si>
  <si>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</si>
  <si>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</si>
  <si>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</si>
  <si>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</si>
  <si>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</si>
  <si>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</si>
  <si>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</si>
  <si>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</si>
  <si>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</si>
  <si>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</si>
  <si>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</si>
  <si>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</si>
  <si>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</si>
  <si>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</si>
  <si>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</si>
  <si>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</si>
  <si>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</si>
  <si>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</si>
  <si>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</si>
  <si>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</si>
  <si>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</si>
  <si>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</si>
  <si>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</si>
  <si>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</si>
  <si>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</si>
  <si>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</si>
  <si>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</si>
  <si>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</si>
  <si>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</si>
  <si>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</si>
  <si>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</si>
  <si>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</si>
  <si>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</si>
  <si>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</si>
  <si>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</si>
  <si>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</si>
  <si>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</si>
  <si>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</si>
  <si>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</si>
  <si>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</si>
  <si>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</si>
  <si>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</si>
  <si>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</si>
  <si>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</si>
  <si>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</si>
  <si>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</si>
  <si>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</si>
  <si>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</si>
  <si>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</si>
  <si>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</si>
  <si>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</si>
  <si>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</si>
  <si>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</si>
  <si>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</si>
  <si>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</si>
  <si>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</si>
  <si>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</si>
  <si>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</si>
  <si>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</si>
  <si>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</si>
  <si>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</si>
  <si>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</si>
  <si>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</si>
  <si>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</si>
  <si>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</si>
  <si>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</si>
  <si>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</si>
  <si>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</si>
  <si>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</si>
  <si>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</si>
  <si>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</si>
  <si>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</si>
  <si>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</si>
  <si>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</si>
  <si>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</si>
  <si>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</si>
  <si>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</si>
  <si>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</si>
  <si>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</si>
  <si>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</si>
  <si>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</si>
  <si>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</si>
  <si>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</si>
  <si>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</si>
  <si>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</si>
  <si>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</si>
  <si>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</si>
  <si>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</si>
  <si>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</si>
  <si>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</si>
  <si>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</si>
  <si>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</si>
  <si>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</si>
  <si>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</si>
  <si>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</si>
  <si>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</si>
  <si>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</si>
  <si>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</si>
  <si>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</si>
  <si>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</si>
  <si>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</si>
  <si>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</si>
  <si>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</si>
  <si>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</si>
  <si>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</si>
  <si>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</si>
  <si>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</si>
  <si>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</si>
  <si>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</si>
  <si>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</si>
  <si>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</si>
  <si>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</si>
  <si>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</si>
  <si>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</si>
  <si>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</si>
  <si>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</si>
  <si>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</si>
  <si>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</si>
  <si>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</si>
  <si>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</si>
  <si>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</si>
  <si>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</si>
  <si>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</si>
  <si>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</si>
  <si>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</si>
  <si>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</si>
  <si>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</si>
  <si>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</si>
  <si>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</si>
  <si>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</si>
  <si>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</si>
  <si>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</si>
  <si>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</si>
  <si>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</si>
  <si>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</si>
  <si>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</si>
  <si>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</si>
  <si>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</si>
  <si>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</si>
  <si>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</si>
  <si>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</si>
  <si>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</si>
  <si>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</si>
  <si>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</si>
  <si>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</si>
  <si>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</si>
  <si>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</si>
  <si>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</si>
  <si>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</si>
  <si>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</si>
  <si>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</si>
  <si>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</si>
  <si>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</si>
  <si>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</si>
  <si>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</si>
  <si>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</si>
  <si>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</si>
  <si>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</si>
  <si>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</si>
  <si>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</si>
  <si>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</si>
  <si>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</si>
  <si>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</si>
  <si>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</si>
  <si>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</si>
  <si>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</si>
  <si>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</si>
  <si>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</si>
  <si>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</si>
  <si>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</si>
  <si>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</si>
  <si>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</si>
  <si>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</si>
  <si>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</si>
  <si>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</si>
  <si>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</si>
  <si>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</si>
  <si>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</si>
  <si>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</si>
  <si>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</si>
  <si>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</si>
  <si>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</si>
  <si>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</si>
  <si>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</si>
  <si>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</si>
  <si>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</si>
  <si>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</si>
  <si>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</si>
  <si>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</si>
  <si>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</si>
  <si>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</si>
  <si>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</si>
  <si>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</si>
  <si>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</si>
  <si>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</si>
  <si>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</si>
  <si>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</si>
  <si>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</si>
  <si>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</si>
  <si>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</si>
  <si>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</si>
  <si>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</si>
  <si>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</si>
  <si>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</si>
  <si>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</si>
  <si>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</si>
  <si>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</si>
  <si>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</si>
  <si>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</si>
  <si>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</si>
  <si>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</si>
  <si>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</si>
  <si>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</si>
  <si>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</si>
  <si>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</si>
  <si>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</si>
  <si>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</si>
  <si>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</si>
  <si>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</si>
  <si>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</si>
  <si>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</si>
  <si>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</si>
  <si>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</si>
  <si>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</si>
  <si>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</si>
  <si>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</si>
  <si>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</si>
  <si>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</si>
  <si>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</si>
  <si>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</si>
  <si>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</si>
  <si>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</si>
  <si>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</si>
  <si>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</si>
  <si>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</si>
  <si>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</si>
  <si>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</si>
  <si>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</si>
  <si>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</si>
  <si>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</si>
  <si>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</si>
  <si>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</si>
  <si>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</si>
  <si>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</si>
  <si>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</si>
  <si>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</si>
  <si>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</si>
  <si>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</si>
  <si>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</si>
  <si>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</si>
  <si>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</si>
  <si>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</si>
  <si>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</si>
  <si>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</si>
  <si>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</si>
  <si>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</si>
  <si>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</si>
  <si>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</si>
  <si>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</si>
  <si>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</si>
  <si>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</si>
  <si>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</si>
  <si>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</si>
  <si>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</si>
  <si>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</si>
  <si>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</si>
  <si>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</si>
  <si>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</si>
  <si>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</si>
  <si>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</si>
  <si>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</si>
  <si>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</si>
  <si>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</si>
  <si>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</si>
  <si>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</si>
  <si>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</si>
  <si>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</si>
  <si>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</si>
  <si>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</si>
  <si>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</si>
  <si>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</si>
  <si>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</si>
  <si>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</si>
  <si>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</si>
  <si>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</si>
  <si>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</si>
  <si>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</si>
  <si>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</si>
  <si>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</si>
  <si>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</si>
  <si>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</si>
  <si>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</si>
  <si>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</si>
  <si>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</si>
  <si>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</si>
  <si>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</si>
  <si>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</si>
  <si>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</si>
  <si>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</si>
  <si>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</si>
  <si>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</si>
  <si>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</si>
  <si>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</si>
  <si>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</si>
  <si>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</si>
  <si>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</si>
  <si>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</si>
  <si>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</si>
  <si>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</si>
  <si>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</si>
  <si>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</si>
  <si>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</si>
  <si>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</si>
  <si>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</si>
  <si>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</si>
  <si>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</si>
  <si>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</si>
  <si>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</si>
  <si>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</si>
  <si>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</si>
  <si>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</si>
  <si>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</si>
  <si>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</si>
  <si>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</si>
  <si>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</si>
  <si>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</si>
  <si>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</si>
  <si>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</si>
  <si>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</si>
  <si>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</si>
  <si>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</si>
  <si>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</si>
  <si>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</si>
  <si>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</si>
  <si>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</si>
  <si>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</si>
  <si>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</si>
  <si>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</si>
  <si>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</si>
  <si>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</si>
  <si>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</si>
  <si>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</si>
  <si>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</si>
  <si>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</si>
  <si>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</si>
  <si>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</si>
  <si>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</si>
  <si>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</si>
  <si>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</si>
  <si>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</si>
  <si>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</si>
  <si>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</si>
  <si>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</si>
  <si>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</si>
  <si>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</si>
  <si>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</si>
  <si>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</si>
  <si>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</si>
  <si>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</si>
  <si>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</si>
  <si>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</si>
  <si>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</si>
  <si>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</si>
  <si>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</si>
  <si>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</si>
  <si>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</si>
  <si>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</si>
  <si>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</si>
  <si>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</si>
  <si>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</si>
  <si>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</si>
  <si>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</si>
  <si>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</si>
  <si>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</si>
  <si>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</si>
  <si>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</si>
  <si>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</si>
  <si>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</si>
  <si>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</si>
  <si>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</si>
  <si>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</si>
  <si>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</si>
  <si>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</si>
  <si>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</si>
  <si>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</si>
  <si>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</si>
  <si>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</si>
  <si>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</si>
  <si>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</si>
  <si>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</si>
  <si>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</si>
  <si>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</si>
  <si>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</si>
  <si>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</si>
  <si>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</si>
  <si>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</si>
  <si>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</si>
  <si>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</si>
  <si>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</si>
  <si>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</si>
  <si>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</si>
  <si>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</si>
  <si>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</si>
  <si>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</si>
  <si>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</si>
  <si>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</si>
  <si>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</si>
  <si>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</si>
  <si>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</si>
  <si>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</si>
  <si>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</si>
  <si>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</si>
  <si>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</si>
  <si>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</si>
  <si>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</si>
  <si>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</si>
  <si>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</si>
  <si>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</si>
  <si>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</si>
  <si>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</si>
  <si>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</si>
  <si>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</si>
  <si>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</si>
  <si>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</si>
  <si>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</si>
  <si>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</si>
  <si>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</si>
  <si>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</si>
  <si>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</si>
  <si>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</si>
  <si>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</si>
  <si>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</si>
  <si>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</si>
  <si>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</si>
  <si>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</si>
  <si>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</si>
  <si>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</si>
  <si>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</si>
  <si>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</si>
  <si>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</si>
  <si>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</si>
  <si>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</si>
  <si>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</si>
  <si>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</si>
  <si>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</si>
  <si>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</si>
  <si>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</si>
  <si>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</si>
  <si>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</si>
  <si>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</si>
  <si>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</si>
  <si>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</si>
  <si>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</si>
  <si>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</si>
  <si>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</si>
  <si>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</si>
  <si>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</si>
  <si>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</si>
  <si>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</si>
  <si>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</si>
  <si>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</si>
  <si>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</si>
  <si>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</si>
  <si>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</si>
  <si>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</si>
  <si>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</si>
  <si>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</si>
  <si>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</si>
  <si>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</si>
  <si>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</si>
  <si>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</si>
  <si>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</si>
  <si>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</si>
  <si>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</si>
  <si>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</si>
  <si>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</si>
  <si>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</si>
  <si>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</si>
  <si>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</si>
  <si>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</si>
  <si>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</si>
  <si>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</si>
  <si>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</si>
  <si>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</si>
  <si>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</si>
  <si>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</si>
  <si>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</si>
  <si>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</si>
  <si>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</si>
  <si>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</si>
  <si>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</si>
  <si>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</si>
  <si>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</si>
  <si>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</si>
  <si>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</si>
  <si>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</si>
  <si>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</si>
  <si>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</si>
  <si>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</si>
  <si>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</si>
  <si>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</si>
  <si>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</si>
  <si>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</si>
  <si>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</si>
  <si>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</si>
  <si>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</si>
  <si>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</si>
  <si>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</si>
  <si>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</si>
  <si>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</si>
  <si>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</si>
  <si>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</si>
  <si>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</si>
  <si>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</si>
  <si>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</si>
  <si>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</si>
  <si>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</si>
  <si>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</si>
  <si>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</si>
  <si>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</si>
  <si>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</si>
  <si>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</si>
  <si>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</si>
  <si>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</si>
  <si>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</si>
  <si>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</si>
  <si>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</si>
  <si>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</si>
  <si>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</si>
  <si>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</si>
  <si>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</si>
  <si>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</si>
  <si>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</si>
  <si>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</si>
  <si>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</si>
  <si>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</si>
  <si>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</si>
  <si>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</si>
  <si>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</si>
  <si>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</si>
  <si>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</si>
  <si>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</si>
  <si>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</si>
  <si>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</si>
  <si>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</si>
  <si>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</si>
  <si>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</si>
  <si>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</si>
  <si>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</si>
  <si>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</si>
  <si>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</si>
  <si>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</si>
  <si>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</si>
  <si>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</si>
  <si>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</si>
  <si>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</si>
  <si>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</si>
  <si>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</si>
  <si>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</si>
  <si>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</si>
  <si>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</si>
  <si>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</si>
  <si>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</si>
  <si>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</si>
  <si>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</si>
  <si>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</si>
  <si>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</si>
  <si>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</si>
  <si>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</si>
  <si>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</si>
  <si>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</si>
  <si>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</si>
  <si>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</si>
  <si>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</si>
  <si>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</si>
  <si>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</si>
  <si>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</si>
  <si>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</si>
  <si>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</si>
  <si>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</si>
  <si>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</si>
  <si>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</si>
  <si>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</si>
  <si>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</si>
  <si>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</si>
  <si>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</si>
  <si>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</si>
  <si>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</si>
  <si>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</si>
  <si>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</si>
  <si>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</si>
  <si>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</si>
  <si>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</si>
  <si>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</si>
  <si>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</si>
  <si>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</si>
  <si>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</si>
  <si>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</si>
  <si>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</si>
  <si>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</si>
  <si>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</si>
  <si>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</si>
  <si>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</si>
  <si>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</si>
  <si>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</si>
  <si>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</si>
  <si>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</si>
  <si>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</si>
  <si>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</si>
  <si>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</si>
  <si>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</si>
  <si>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</si>
  <si>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</si>
  <si>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</si>
  <si>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</si>
  <si>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</si>
  <si>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</si>
  <si>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</si>
  <si>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</si>
  <si>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</si>
  <si>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</si>
  <si>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</si>
  <si>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</si>
  <si>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</si>
  <si>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</si>
  <si>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</si>
  <si>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</si>
  <si>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</si>
  <si>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</si>
  <si>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</si>
  <si>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</si>
  <si>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</si>
  <si>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</si>
  <si>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</si>
  <si>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</si>
  <si>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</si>
  <si>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</si>
  <si>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</si>
  <si>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</si>
  <si>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</si>
  <si>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</si>
  <si>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</si>
  <si>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</si>
  <si>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</si>
  <si>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</si>
  <si>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</si>
  <si>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</si>
  <si>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</si>
  <si>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</si>
  <si>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</si>
  <si>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</si>
  <si>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</si>
  <si>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</si>
  <si>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</si>
  <si>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</si>
  <si>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</si>
  <si>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</si>
  <si>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</si>
  <si>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</si>
  <si>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</si>
  <si>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</si>
  <si>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</si>
  <si>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</si>
  <si>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</si>
  <si>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</si>
  <si>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</si>
  <si>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</si>
  <si>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</si>
  <si>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</si>
  <si>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</si>
  <si>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</si>
  <si>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</si>
  <si>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</si>
  <si>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</si>
  <si>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</si>
  <si>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</si>
  <si>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</si>
  <si>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</si>
  <si>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</si>
  <si>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</si>
  <si>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</si>
  <si>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</si>
  <si>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</si>
  <si>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</si>
  <si>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</si>
  <si>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</si>
  <si>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</si>
  <si>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</si>
  <si>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</si>
  <si>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</si>
  <si>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</si>
  <si>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</si>
  <si>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</si>
  <si>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</si>
  <si>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</si>
  <si>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</si>
  <si>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</si>
  <si>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</si>
  <si>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</si>
  <si>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</si>
  <si>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</si>
  <si>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</si>
  <si>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</si>
  <si>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</si>
  <si>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</si>
  <si>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</si>
  <si>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</si>
  <si>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</si>
  <si>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</si>
  <si>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</si>
  <si>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</si>
  <si>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</si>
  <si>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</si>
  <si>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</si>
  <si>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</si>
  <si>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</si>
  <si>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</si>
  <si>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</si>
  <si>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</si>
  <si>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</si>
  <si>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</si>
  <si>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</si>
  <si>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</si>
  <si>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</si>
  <si>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</si>
  <si>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</si>
  <si>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</si>
  <si>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</si>
  <si>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</si>
  <si>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</si>
  <si>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</si>
  <si>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</si>
  <si>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</si>
  <si>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</si>
  <si>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</si>
  <si>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</si>
  <si>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</si>
  <si>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</si>
  <si>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</si>
  <si>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</si>
  <si>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</si>
  <si>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</si>
  <si>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</si>
  <si>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</si>
  <si>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</si>
  <si>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</si>
  <si>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</si>
  <si>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</si>
  <si>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</si>
  <si>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</si>
  <si>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</si>
  <si>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</si>
  <si>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</si>
  <si>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</si>
  <si>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</si>
  <si>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</si>
  <si>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</si>
  <si>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</si>
  <si>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</si>
  <si>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</si>
  <si>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</si>
  <si>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</si>
  <si>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</si>
  <si>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</si>
  <si>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</si>
  <si>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</si>
  <si>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</si>
  <si>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</si>
  <si>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</si>
  <si>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</si>
  <si>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</si>
  <si>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</si>
  <si>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</si>
  <si>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</si>
  <si>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</si>
  <si>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</si>
  <si>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</si>
  <si>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</si>
  <si>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</si>
  <si>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</si>
  <si>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</si>
  <si>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</si>
  <si>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</si>
  <si>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</si>
  <si>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</si>
  <si>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</si>
  <si>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</si>
  <si>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</si>
  <si>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</si>
  <si>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</si>
  <si>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</si>
  <si>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</si>
  <si>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</si>
  <si>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</si>
  <si>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</si>
  <si>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</si>
  <si>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</si>
  <si>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</si>
  <si>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</si>
  <si>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</si>
  <si>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</si>
  <si>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</si>
  <si>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</si>
  <si>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</si>
  <si>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</si>
  <si>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</si>
  <si>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</si>
  <si>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</si>
  <si>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</si>
  <si>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</si>
  <si>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</si>
  <si>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</si>
  <si>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</si>
  <si>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</si>
  <si>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</si>
  <si>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</si>
  <si>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</si>
  <si>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</si>
  <si>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</si>
  <si>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</si>
  <si>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</si>
  <si>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</si>
  <si>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</si>
  <si>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</si>
  <si>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</si>
  <si>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</si>
  <si>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</si>
  <si>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</si>
  <si>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</si>
  <si>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</si>
  <si>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</si>
  <si>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</si>
  <si>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</si>
  <si>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</si>
  <si>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</si>
  <si>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</si>
  <si>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</si>
  <si>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</si>
  <si>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</si>
  <si>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</si>
  <si>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</si>
  <si>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</si>
  <si>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</si>
  <si>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</si>
  <si>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</si>
  <si>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</si>
  <si>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</si>
  <si>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</si>
  <si>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</si>
  <si>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</si>
  <si>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</si>
  <si>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</si>
  <si>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</si>
  <si>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</si>
  <si>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</si>
  <si>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</si>
  <si>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</si>
  <si>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</si>
  <si>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</si>
  <si>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</si>
  <si>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</si>
  <si>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</si>
  <si>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</si>
  <si>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</si>
  <si>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</si>
  <si>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</si>
  <si>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</si>
  <si>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</si>
  <si>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</si>
  <si>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</si>
  <si>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</si>
  <si>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</si>
  <si>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</si>
  <si>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</si>
  <si>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</si>
  <si>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</si>
  <si>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</si>
  <si>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</si>
  <si>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</si>
  <si>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</si>
  <si>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</si>
  <si>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</si>
  <si>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</si>
  <si>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</si>
  <si>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</si>
  <si>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</si>
  <si>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</si>
  <si>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</si>
  <si>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</si>
  <si>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</si>
  <si>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</si>
  <si>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</si>
  <si>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</si>
  <si>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</si>
  <si>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</si>
  <si>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</si>
  <si>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</si>
  <si>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</si>
  <si>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</si>
  <si>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</si>
  <si>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</si>
  <si>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</si>
  <si>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</si>
  <si>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</si>
  <si>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</si>
  <si>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</si>
  <si>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</si>
  <si>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</si>
  <si>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</si>
  <si>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</si>
  <si>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</si>
  <si>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</si>
  <si>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</si>
  <si>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</si>
  <si>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</si>
  <si>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</si>
  <si>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</si>
  <si>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</si>
  <si>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</si>
  <si>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</si>
  <si>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</si>
  <si>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</si>
  <si>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</si>
  <si>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</si>
  <si>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</si>
  <si>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</si>
  <si>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</si>
  <si>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</si>
  <si>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</si>
  <si>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</si>
  <si>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</si>
  <si>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</si>
  <si>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</si>
  <si>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</si>
  <si>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</si>
  <si>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</si>
  <si>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</si>
  <si>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</si>
  <si>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</si>
  <si>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</si>
  <si>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</si>
  <si>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</si>
  <si>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</si>
  <si>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</si>
  <si>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</si>
  <si>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</si>
  <si>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</si>
  <si>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</si>
  <si>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</si>
  <si>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</si>
  <si>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</si>
  <si>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</si>
  <si>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</si>
  <si>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</si>
  <si>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</si>
  <si>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</si>
  <si>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</si>
  <si>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</si>
  <si>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</si>
  <si>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</si>
  <si>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</si>
  <si>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</si>
  <si>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</si>
  <si>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</si>
  <si>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</si>
  <si>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</si>
  <si>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</si>
  <si>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</si>
  <si>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</si>
  <si>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</si>
  <si>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</si>
  <si>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</si>
  <si>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</si>
  <si>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</si>
  <si>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</si>
  <si>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</si>
  <si>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</si>
  <si>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</si>
  <si>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</si>
  <si>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</si>
  <si>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</si>
  <si>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</si>
  <si>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</si>
  <si>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</si>
  <si>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</si>
  <si>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</si>
  <si>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</si>
  <si>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</si>
  <si>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</si>
  <si>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</si>
  <si>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</si>
  <si>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</si>
  <si>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</si>
  <si>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</si>
  <si>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</si>
  <si>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</si>
  <si>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</si>
  <si>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</si>
  <si>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</si>
  <si>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</si>
  <si>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</si>
  <si>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</si>
  <si>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</si>
  <si>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</si>
  <si>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</si>
  <si>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</si>
  <si>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</si>
  <si>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</si>
  <si>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</si>
  <si>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</si>
  <si>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</si>
  <si>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</si>
  <si>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</si>
  <si>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</si>
  <si>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</si>
  <si>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</si>
  <si>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</si>
  <si>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</si>
  <si>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</si>
  <si>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</si>
  <si>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</si>
  <si>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</si>
  <si>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</si>
  <si>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</si>
  <si>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</si>
  <si>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</si>
  <si>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</si>
  <si>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</si>
  <si>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</si>
  <si>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</si>
  <si>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</si>
  <si>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</si>
  <si>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</si>
  <si>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</si>
  <si>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</si>
  <si>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</si>
  <si>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</si>
  <si>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</si>
  <si>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</si>
  <si>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</si>
  <si>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</si>
  <si>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</si>
  <si>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</si>
  <si>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</si>
  <si>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</si>
  <si>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</si>
  <si>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</si>
  <si>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</si>
  <si>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</si>
  <si>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</si>
  <si>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</si>
  <si>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</si>
  <si>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</si>
  <si>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</si>
  <si>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</si>
  <si>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</si>
  <si>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</si>
  <si>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</si>
  <si>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</si>
  <si>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</si>
  <si>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</si>
  <si>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</si>
  <si>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</si>
  <si>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</si>
  <si>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</si>
  <si>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</si>
  <si>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</si>
  <si>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</si>
  <si>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</si>
  <si>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</si>
  <si>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</si>
  <si>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</si>
  <si>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</si>
  <si>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</si>
  <si>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</si>
  <si>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</si>
  <si>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</si>
  <si>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</si>
  <si>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</si>
  <si>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</si>
  <si>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</si>
  <si>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</si>
  <si>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</si>
  <si>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</si>
  <si>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</si>
  <si>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</si>
  <si>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</si>
  <si>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</si>
  <si>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</si>
  <si>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</si>
  <si>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</si>
  <si>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</si>
  <si>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</si>
  <si>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</si>
  <si>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</si>
  <si>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</si>
  <si>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</si>
  <si>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</si>
  <si>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</si>
  <si>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</si>
  <si>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</si>
  <si>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</si>
  <si>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</si>
  <si>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</si>
  <si>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</si>
  <si>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</si>
  <si>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</si>
  <si>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</si>
  <si>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</si>
  <si>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</si>
  <si>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</si>
  <si>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</si>
  <si>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</si>
  <si>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</si>
  <si>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</si>
  <si>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</si>
  <si>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</si>
  <si>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</si>
  <si>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</si>
  <si>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</si>
  <si>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</si>
  <si>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</si>
  <si>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</si>
  <si>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</si>
  <si>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</si>
  <si>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</si>
  <si>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</si>
  <si>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</si>
  <si>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</si>
  <si>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</si>
  <si>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</si>
  <si>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</si>
  <si>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</si>
  <si>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</si>
  <si>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</si>
  <si>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</si>
  <si>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</si>
  <si>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</si>
  <si>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</si>
  <si>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</si>
  <si>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</si>
  <si>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</si>
  <si>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</si>
  <si>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</si>
  <si>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</si>
  <si>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</si>
  <si>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</si>
  <si>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</si>
  <si>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</si>
  <si>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</si>
  <si>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</si>
  <si>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</si>
  <si>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</si>
  <si>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</si>
  <si>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</si>
  <si>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</si>
  <si>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</si>
  <si>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</si>
  <si>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</si>
  <si>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</si>
  <si>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</si>
  <si>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</si>
  <si>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</si>
  <si>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</si>
  <si>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</si>
  <si>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</si>
  <si>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</si>
  <si>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</si>
  <si>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</si>
  <si>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</si>
  <si>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</si>
  <si>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</si>
  <si>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</si>
  <si>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</si>
  <si>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</si>
  <si>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</si>
  <si>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</si>
  <si>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</si>
  <si>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</si>
  <si>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</si>
  <si>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</si>
  <si>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</si>
  <si>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</si>
  <si>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</si>
  <si>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</si>
  <si>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</si>
  <si>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</si>
  <si>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</si>
  <si>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</si>
  <si>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</si>
  <si>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</si>
  <si>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</si>
  <si>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</si>
  <si>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</si>
  <si>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</si>
  <si>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</si>
  <si>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</si>
  <si>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</si>
  <si>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</si>
  <si>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</si>
  <si>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</si>
  <si>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</si>
  <si>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</si>
  <si>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</si>
  <si>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</si>
  <si>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</si>
  <si>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</si>
  <si>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</si>
  <si>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</si>
  <si>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</si>
  <si>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</si>
  <si>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</si>
  <si>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</si>
  <si>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</si>
  <si>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</si>
  <si>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</si>
  <si>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</si>
  <si>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</si>
  <si>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</si>
  <si>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</si>
  <si>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</si>
  <si>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</si>
  <si>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</si>
  <si>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</si>
  <si>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</si>
  <si>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</si>
  <si>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</si>
  <si>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</si>
  <si>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</si>
  <si>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</si>
  <si>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</si>
  <si>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</si>
  <si>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</si>
  <si>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</si>
  <si>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</si>
  <si>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</si>
  <si>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</si>
  <si>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</si>
  <si>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</si>
  <si>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</si>
  <si>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</si>
  <si>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</si>
  <si>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</si>
  <si>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</si>
  <si>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</si>
  <si>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</si>
  <si>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</si>
  <si>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</si>
  <si>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</si>
  <si>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</si>
  <si>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</si>
  <si>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</si>
  <si>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</si>
  <si>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</si>
  <si>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</si>
  <si>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</si>
  <si>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</si>
  <si>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</si>
  <si>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</si>
  <si>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</si>
  <si>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</si>
  <si>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</si>
  <si>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</si>
  <si>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</si>
  <si>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</si>
  <si>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</si>
  <si>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</si>
  <si>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</si>
  <si>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</si>
  <si>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</si>
  <si>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</si>
  <si>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</si>
  <si>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</si>
  <si>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</si>
  <si>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</si>
  <si>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</si>
  <si>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</si>
  <si>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</si>
  <si>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</si>
  <si>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</si>
  <si>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</si>
  <si>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</si>
  <si>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</si>
  <si>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</si>
  <si>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</si>
  <si>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</si>
  <si>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</si>
  <si>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</si>
  <si>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</si>
  <si>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</si>
  <si>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</si>
  <si>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</si>
  <si>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</si>
  <si>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</si>
  <si>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</si>
  <si>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</si>
  <si>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</si>
  <si>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</si>
  <si>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</si>
  <si>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</si>
  <si>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</si>
  <si>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</si>
  <si>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</si>
  <si>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</si>
  <si>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</si>
  <si>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</si>
  <si>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</si>
  <si>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</si>
  <si>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</si>
  <si>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</si>
  <si>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</si>
  <si>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</si>
  <si>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</si>
  <si>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</si>
  <si>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</si>
  <si>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</si>
  <si>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</si>
  <si>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</si>
  <si>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</si>
  <si>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</si>
  <si>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</si>
  <si>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</si>
  <si>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</si>
  <si>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</si>
  <si>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</si>
  <si>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</si>
  <si>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</si>
  <si>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</si>
  <si>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</si>
  <si>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</si>
  <si>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</si>
  <si>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</si>
  <si>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</si>
  <si>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</si>
  <si>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</si>
  <si>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</si>
  <si>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</si>
  <si>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</si>
  <si>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</si>
  <si>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</si>
  <si>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</si>
  <si>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</si>
  <si>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</si>
  <si>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</si>
  <si>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</si>
  <si>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</si>
  <si>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</si>
  <si>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</si>
  <si>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</si>
  <si>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</si>
  <si>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</si>
  <si>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</si>
  <si>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</si>
  <si>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</si>
  <si>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</si>
  <si>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</si>
  <si>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</si>
  <si>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</si>
  <si>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</si>
  <si>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</si>
  <si>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</si>
  <si>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</si>
  <si>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</si>
  <si>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</si>
  <si>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</si>
  <si>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</si>
  <si>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</si>
  <si>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</si>
  <si>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</si>
  <si>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</si>
  <si>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</si>
  <si>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</si>
  <si>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</si>
  <si>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</si>
  <si>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</si>
  <si>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</si>
  <si>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</si>
  <si>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</si>
  <si>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</si>
  <si>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</si>
  <si>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</si>
  <si>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</si>
  <si>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</si>
  <si>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</si>
  <si>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</si>
  <si>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</si>
  <si>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</si>
  <si>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</si>
  <si>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</si>
  <si>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</si>
  <si>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</si>
  <si>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</si>
  <si>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</si>
  <si>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</si>
  <si>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</si>
  <si>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</si>
  <si>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</si>
  <si>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</si>
  <si>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</si>
  <si>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</si>
  <si>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</si>
  <si>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</si>
  <si>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</si>
  <si>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</si>
  <si>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</si>
  <si>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</si>
  <si>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</si>
  <si>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</si>
  <si>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</si>
  <si>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</si>
  <si>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</si>
  <si>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</si>
  <si>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</si>
  <si>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</si>
  <si>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</si>
  <si>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</si>
  <si>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</si>
  <si>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</si>
  <si>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</si>
  <si>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</si>
  <si>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</si>
  <si>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</si>
  <si>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</si>
  <si>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</si>
  <si>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</si>
  <si>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</si>
  <si>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</si>
  <si>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</si>
  <si>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</si>
  <si>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</si>
  <si>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</si>
  <si>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</si>
  <si>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</si>
  <si>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</si>
  <si>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</si>
  <si>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</si>
  <si>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</si>
  <si>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</si>
  <si>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</si>
  <si>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</si>
  <si>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</si>
  <si>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</si>
  <si>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</si>
  <si>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</si>
  <si>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</si>
  <si>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</si>
  <si>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</si>
  <si>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</si>
  <si>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</si>
  <si>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</si>
  <si>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</si>
  <si>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</si>
  <si>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</si>
  <si>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</si>
  <si>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</si>
  <si>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</si>
  <si>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</si>
  <si>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</si>
  <si>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</si>
  <si>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</si>
  <si>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</si>
  <si>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</si>
  <si>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</si>
  <si>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</si>
  <si>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</si>
  <si>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</si>
  <si>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</si>
  <si>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</si>
  <si>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</si>
  <si>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</si>
  <si>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</si>
  <si>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</si>
  <si>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</si>
  <si>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</si>
  <si>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</si>
  <si>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</si>
  <si>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</si>
  <si>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</si>
  <si>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</si>
  <si>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</si>
  <si>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</si>
  <si>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</si>
  <si>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</si>
  <si>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</si>
  <si>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</si>
  <si>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</si>
  <si>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</si>
  <si>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</si>
  <si>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</si>
  <si>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</si>
  <si>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</si>
  <si>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</si>
  <si>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</si>
  <si>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</si>
  <si>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</si>
  <si>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</si>
  <si>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</si>
  <si>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</si>
  <si>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</si>
  <si>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</si>
  <si>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</si>
  <si>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</si>
  <si>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</si>
  <si>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</si>
  <si>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</si>
  <si>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</si>
  <si>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</si>
  <si>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</si>
  <si>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</si>
  <si>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</si>
  <si>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</si>
  <si>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</si>
  <si>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</si>
  <si>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</si>
  <si>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</si>
  <si>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</si>
  <si>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</si>
  <si>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</si>
  <si>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</si>
  <si>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</si>
  <si>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</si>
  <si>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</si>
  <si>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</si>
  <si>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</si>
  <si>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</si>
  <si>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</si>
  <si>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</si>
  <si>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</si>
  <si>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</si>
  <si>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</si>
  <si>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</si>
  <si>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</si>
  <si>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</si>
  <si>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</si>
  <si>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</si>
  <si>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</si>
  <si>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</si>
  <si>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</si>
  <si>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</si>
  <si>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</si>
  <si>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</si>
  <si>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</si>
  <si>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</si>
  <si>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</si>
  <si>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</si>
  <si>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</si>
  <si>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</si>
  <si>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</si>
  <si>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</si>
  <si>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</si>
  <si>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</si>
  <si>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</si>
  <si>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</si>
  <si>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</si>
  <si>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</si>
  <si>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</si>
  <si>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</si>
  <si>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</si>
  <si>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</si>
  <si>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</si>
  <si>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</si>
  <si>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</si>
  <si>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</si>
  <si>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</si>
  <si>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</si>
  <si>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</si>
  <si>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</si>
  <si>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</si>
  <si>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</si>
  <si>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</si>
  <si>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</si>
  <si>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</si>
  <si>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</si>
  <si>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</si>
  <si>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</si>
  <si>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</si>
  <si>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</si>
  <si>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</si>
  <si>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</si>
  <si>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</si>
  <si>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</si>
  <si>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</si>
  <si>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</si>
  <si>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</si>
  <si>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</si>
  <si>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</si>
  <si>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</si>
  <si>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</si>
  <si>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</si>
  <si>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</si>
  <si>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</si>
  <si>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</si>
  <si>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</si>
  <si>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</si>
  <si>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</si>
  <si>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</si>
  <si>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</si>
  <si>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</si>
  <si>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</si>
  <si>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</si>
  <si>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</si>
  <si>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</si>
  <si>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</si>
  <si>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</si>
  <si>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</si>
  <si>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</si>
  <si>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</si>
  <si>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</si>
  <si>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</si>
  <si>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</si>
  <si>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</si>
  <si>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</si>
  <si>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</si>
  <si>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</si>
  <si>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</si>
  <si>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</si>
  <si>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</si>
  <si>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</si>
  <si>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</si>
  <si>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</si>
  <si>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</si>
  <si>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</si>
  <si>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</si>
  <si>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</si>
  <si>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</si>
  <si>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</si>
  <si>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</si>
  <si>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</si>
  <si>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</si>
  <si>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</si>
  <si>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</si>
  <si>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</si>
  <si>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</si>
  <si>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</si>
  <si>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</si>
  <si>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</si>
  <si>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</si>
  <si>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</si>
  <si>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</si>
  <si>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</si>
  <si>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</si>
  <si>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</si>
  <si>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</si>
  <si>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</si>
  <si>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</si>
  <si>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</si>
  <si>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</si>
  <si>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</si>
  <si>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</si>
  <si>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</si>
  <si>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</si>
  <si>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</si>
  <si>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</si>
  <si>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</si>
  <si>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</si>
  <si>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</si>
  <si>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</si>
  <si>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</si>
  <si>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</si>
  <si>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</si>
  <si>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</si>
  <si>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</si>
  <si>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</si>
  <si>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</si>
  <si>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</si>
  <si>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</si>
  <si>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</si>
  <si>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</si>
  <si>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</si>
  <si>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</si>
  <si>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</si>
  <si>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</si>
  <si>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</si>
  <si>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</si>
  <si>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</si>
  <si>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</si>
  <si>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</si>
  <si>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</si>
  <si>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</si>
  <si>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</si>
  <si>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</si>
  <si>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</si>
  <si>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</si>
  <si>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</si>
  <si>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</si>
  <si>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</si>
  <si>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</si>
  <si>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</si>
  <si>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</si>
  <si>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</si>
  <si>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</si>
  <si>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</si>
  <si>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</si>
  <si>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</si>
  <si>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</si>
  <si>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</si>
  <si>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</si>
  <si>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</si>
  <si>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</si>
  <si>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</si>
  <si>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</si>
  <si>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</si>
  <si>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</si>
  <si>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</si>
  <si>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</si>
  <si>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</si>
  <si>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</si>
  <si>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</si>
  <si>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</si>
  <si>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</si>
  <si>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</si>
  <si>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</si>
  <si>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</si>
  <si>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</si>
  <si>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</si>
  <si>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</si>
  <si>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</si>
  <si>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</si>
  <si>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</si>
  <si>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</si>
  <si>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</si>
  <si>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</si>
  <si>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</si>
  <si>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</si>
  <si>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</si>
  <si>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</si>
  <si>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</si>
  <si>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</si>
  <si>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</si>
  <si>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</si>
  <si>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</si>
  <si>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</si>
  <si>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</si>
  <si>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</si>
  <si>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</si>
  <si>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</si>
  <si>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</si>
  <si>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</si>
  <si>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</si>
  <si>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</si>
  <si>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</si>
  <si>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</si>
  <si>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</si>
  <si>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</si>
  <si>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</si>
  <si>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</si>
  <si>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</si>
  <si>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</si>
  <si>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</si>
  <si>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</si>
  <si>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</si>
  <si>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</si>
  <si>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</si>
  <si>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</si>
  <si>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</si>
  <si>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</si>
  <si>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</si>
  <si>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</si>
  <si>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</si>
  <si>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</si>
  <si>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</si>
  <si>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</si>
  <si>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</si>
  <si>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</si>
  <si>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</si>
  <si>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</si>
  <si>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</si>
  <si>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</si>
  <si>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</si>
  <si>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</si>
  <si>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</si>
  <si>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</si>
  <si>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</si>
  <si>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</si>
  <si>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</si>
  <si>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</si>
  <si>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</si>
  <si>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</si>
  <si>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</si>
  <si>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</si>
  <si>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</si>
  <si>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</si>
  <si>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</si>
  <si>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</si>
  <si>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</si>
  <si>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</si>
  <si>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</si>
  <si>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</si>
  <si>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</si>
  <si>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</si>
  <si>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</si>
  <si>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</si>
  <si>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</si>
  <si>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</si>
  <si>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</si>
  <si>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</si>
  <si>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</si>
  <si>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</si>
  <si>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</si>
  <si>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</si>
  <si>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</si>
  <si>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</si>
  <si>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</si>
  <si>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</si>
  <si>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</si>
  <si>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</si>
  <si>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</si>
  <si>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</si>
  <si>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</si>
  <si>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</si>
  <si>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</si>
  <si>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</si>
  <si>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</si>
  <si>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</si>
  <si>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</si>
  <si>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</si>
  <si>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</si>
  <si>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</si>
  <si>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</si>
  <si>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</si>
  <si>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</si>
  <si>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</si>
  <si>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</si>
  <si>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</si>
  <si>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</si>
  <si>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</si>
  <si>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</si>
  <si>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</si>
  <si>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</si>
  <si>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</si>
  <si>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</si>
  <si>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</si>
  <si>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</si>
  <si>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</si>
  <si>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</si>
  <si>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</si>
  <si>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</si>
  <si>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</si>
  <si>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</si>
  <si>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</si>
  <si>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</si>
  <si>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</si>
  <si>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</si>
  <si>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</si>
  <si>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</si>
  <si>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</si>
  <si>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</si>
  <si>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</si>
  <si>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</si>
  <si>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</si>
  <si>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</si>
  <si>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</si>
  <si>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</si>
  <si>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</si>
  <si>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</si>
  <si>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</si>
  <si>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</si>
  <si>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</si>
  <si>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</si>
  <si>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</si>
  <si>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</si>
  <si>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</si>
  <si>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</si>
  <si>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</si>
  <si>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</si>
  <si>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</si>
  <si>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</si>
  <si>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</si>
  <si>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</si>
  <si>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</si>
  <si>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</si>
  <si>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</si>
  <si>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</si>
  <si>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</si>
  <si>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</si>
  <si>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</si>
  <si>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</si>
  <si>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</si>
  <si>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</si>
  <si>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</si>
  <si>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</si>
  <si>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</si>
  <si>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</si>
  <si>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</si>
  <si>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</si>
  <si>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</si>
  <si>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</si>
  <si>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</si>
  <si>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</si>
  <si>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</si>
  <si>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</si>
  <si>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</si>
  <si>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</si>
  <si>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</si>
  <si>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</si>
  <si>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</si>
  <si>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</si>
  <si>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</si>
  <si>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</si>
  <si>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</si>
  <si>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</si>
  <si>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</si>
  <si>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</si>
  <si>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</si>
  <si>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</si>
  <si>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</si>
  <si>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</si>
  <si>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</si>
  <si>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</si>
  <si>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</si>
  <si>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</si>
  <si>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</si>
  <si>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</si>
  <si>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</si>
  <si>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</si>
  <si>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</si>
  <si>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</si>
  <si>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</si>
  <si>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</si>
  <si>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</si>
  <si>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</si>
  <si>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</si>
  <si>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</si>
  <si>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</si>
  <si>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</si>
  <si>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</si>
  <si>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</si>
  <si>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</si>
  <si>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</si>
  <si>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</si>
  <si>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</si>
  <si>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</si>
  <si>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</si>
  <si>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</si>
  <si>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</si>
  <si>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</si>
  <si>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</si>
  <si>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</si>
  <si>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</si>
  <si>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</si>
  <si>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</si>
  <si>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</si>
  <si>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</si>
  <si>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</si>
  <si>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</si>
  <si>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</si>
  <si>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</si>
  <si>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</si>
  <si>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</si>
  <si>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</si>
  <si>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</si>
  <si>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</si>
  <si>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</si>
  <si>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</si>
  <si>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</si>
  <si>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</si>
  <si>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</si>
  <si>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</si>
  <si>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</si>
  <si>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</si>
  <si>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</si>
  <si>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</si>
  <si>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</si>
  <si>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</si>
  <si>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</si>
  <si>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</si>
  <si>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</si>
  <si>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</si>
  <si>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</si>
  <si>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</si>
  <si>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</si>
  <si>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</si>
  <si>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</si>
  <si>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</si>
  <si>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</si>
  <si>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</si>
  <si>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</si>
  <si>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</si>
  <si>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</si>
  <si>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</si>
  <si>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</si>
  <si>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</si>
  <si>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</si>
  <si>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</si>
  <si>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</si>
  <si>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</si>
  <si>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</si>
  <si>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</si>
  <si>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</si>
  <si>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</si>
  <si>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</si>
  <si>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</si>
  <si>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</si>
  <si>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</si>
  <si>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</si>
  <si>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</si>
  <si>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</si>
  <si>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</si>
  <si>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</si>
  <si>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</si>
  <si>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</si>
  <si>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</si>
  <si>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</si>
  <si>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</si>
  <si>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</si>
  <si>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</si>
  <si>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</si>
  <si>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</si>
  <si>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</si>
  <si>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</si>
  <si>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</si>
  <si>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</si>
  <si>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</si>
  <si>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</si>
  <si>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</si>
  <si>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</si>
  <si>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</si>
  <si>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</si>
  <si>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</si>
  <si>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</si>
  <si>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</si>
  <si>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</si>
  <si>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</si>
  <si>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</si>
  <si>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</si>
  <si>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</si>
  <si>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</si>
  <si>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</si>
  <si>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</si>
  <si>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</si>
  <si>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</si>
  <si>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</si>
  <si>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</si>
  <si>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</si>
  <si>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</si>
  <si>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</si>
  <si>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</si>
  <si>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</si>
  <si>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</si>
  <si>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</si>
  <si>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</si>
  <si>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</si>
  <si>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</si>
  <si>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</si>
  <si>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</si>
  <si>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</si>
  <si>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</si>
  <si>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</si>
  <si>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</si>
  <si>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</si>
  <si>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</si>
  <si>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</si>
  <si>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</si>
  <si>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</si>
  <si>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</si>
  <si>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</si>
  <si>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</si>
  <si>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</si>
  <si>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</si>
  <si>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</si>
  <si>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</si>
  <si>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</si>
  <si>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</si>
  <si>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</si>
  <si>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</si>
  <si>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</si>
  <si>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</si>
  <si>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</si>
  <si>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</si>
  <si>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</si>
  <si>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</si>
  <si>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</si>
  <si>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</si>
  <si>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</si>
  <si>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</si>
  <si>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</si>
  <si>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</si>
  <si>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</si>
  <si>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</si>
  <si>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</si>
  <si>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</si>
  <si>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</si>
  <si>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</si>
  <si>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</si>
  <si>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</si>
  <si>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</si>
  <si>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</si>
  <si>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</si>
  <si>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</si>
  <si>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</si>
  <si>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</si>
  <si>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</si>
  <si>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</si>
  <si>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</si>
  <si>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</si>
  <si>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</si>
  <si>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</si>
  <si>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</si>
  <si>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</si>
  <si>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</si>
  <si>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</si>
  <si>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</si>
  <si>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</si>
  <si>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</si>
  <si>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</si>
  <si>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</si>
  <si>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</si>
  <si>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</si>
  <si>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</si>
  <si>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</si>
  <si>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</si>
  <si>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</si>
  <si>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</si>
  <si>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</si>
  <si>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</si>
  <si>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</si>
  <si>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</si>
  <si>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</si>
  <si>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</si>
  <si>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</si>
  <si>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</si>
  <si>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</si>
  <si>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</si>
  <si>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</si>
  <si>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</si>
  <si>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</si>
  <si>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</si>
  <si>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</si>
  <si>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</si>
  <si>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</si>
  <si>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</si>
  <si>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</si>
  <si>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</si>
  <si>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</si>
  <si>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</si>
  <si>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</si>
  <si>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</si>
  <si>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</si>
  <si>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</si>
  <si>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</si>
  <si>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</si>
  <si>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</si>
  <si>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</si>
  <si>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</si>
  <si>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</si>
  <si>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</si>
  <si>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</si>
  <si>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</si>
  <si>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</si>
  <si>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</si>
  <si>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</si>
  <si>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</si>
  <si>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</si>
  <si>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</si>
  <si>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</si>
  <si>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</si>
  <si>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</si>
  <si>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</si>
  <si>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</si>
  <si>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</si>
  <si>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</si>
  <si>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</si>
  <si>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</si>
  <si>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</si>
  <si>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</si>
  <si>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</si>
  <si>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</si>
  <si>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</si>
  <si>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</si>
  <si>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</si>
  <si>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</si>
  <si>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</si>
  <si>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</si>
  <si>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</si>
  <si>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</si>
  <si>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</si>
  <si>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</si>
  <si>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</si>
  <si>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</si>
  <si>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</si>
  <si>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</si>
  <si>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</si>
  <si>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</si>
  <si>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</si>
  <si>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</si>
  <si>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</si>
  <si>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</si>
  <si>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</si>
  <si>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</si>
  <si>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</si>
  <si>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</si>
  <si>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</si>
  <si>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</si>
  <si>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</si>
  <si>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</si>
  <si>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</si>
  <si>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</si>
  <si>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</si>
  <si>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</si>
  <si>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</si>
  <si>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</si>
  <si>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</si>
  <si>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</si>
  <si>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</si>
  <si>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</si>
  <si>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</si>
  <si>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</si>
  <si>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</si>
  <si>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</si>
  <si>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</si>
  <si>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</si>
  <si>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</si>
  <si>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</si>
  <si>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</si>
  <si>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</si>
  <si>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</si>
  <si>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</si>
  <si>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</si>
  <si>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</si>
  <si>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</si>
  <si>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</si>
  <si>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</si>
  <si>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</si>
  <si>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</si>
  <si>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</si>
  <si>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</si>
  <si>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</si>
  <si>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</si>
  <si>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</si>
  <si>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</si>
  <si>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</si>
  <si>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</si>
  <si>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</si>
  <si>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</si>
  <si>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</si>
  <si>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</si>
  <si>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</si>
  <si>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</si>
  <si>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</si>
  <si>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</si>
  <si>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</si>
  <si>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</si>
  <si>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</si>
  <si>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</si>
  <si>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</si>
  <si>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</si>
  <si>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</si>
  <si>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</si>
  <si>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</si>
  <si>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</si>
  <si>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</si>
  <si>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</si>
  <si>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</si>
  <si>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</si>
  <si>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</si>
  <si>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</si>
  <si>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</si>
  <si>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</si>
  <si>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</si>
  <si>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</si>
  <si>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</si>
  <si>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</si>
  <si>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</si>
  <si>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</si>
  <si>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</si>
  <si>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</si>
  <si>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</si>
  <si>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</si>
  <si>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</si>
  <si>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</si>
  <si>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</si>
  <si>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</si>
  <si>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</si>
  <si>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</si>
  <si>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</si>
  <si>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</si>
  <si>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</si>
  <si>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</si>
  <si>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</si>
  <si>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</si>
  <si>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</si>
  <si>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</si>
  <si>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</si>
  <si>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</si>
  <si>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</si>
  <si>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</si>
  <si>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</si>
  <si>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</si>
  <si>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</si>
  <si>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</si>
  <si>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</si>
  <si>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</si>
  <si>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</si>
  <si>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</si>
  <si>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</si>
  <si>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</si>
  <si>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</si>
  <si>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</si>
  <si>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</si>
  <si>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</si>
  <si>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</si>
  <si>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</si>
  <si>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</si>
  <si>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</si>
  <si>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</si>
  <si>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</si>
  <si>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</si>
  <si>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</si>
  <si>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</si>
  <si>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</si>
  <si>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</si>
  <si>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</si>
  <si>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</si>
  <si>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</si>
  <si>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</si>
  <si>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</si>
  <si>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</si>
  <si>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</si>
  <si>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</si>
  <si>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</si>
  <si>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</si>
  <si>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</si>
  <si>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</si>
  <si>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</si>
  <si>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</si>
  <si>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</si>
  <si>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</si>
  <si>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</si>
  <si>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</si>
  <si>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</si>
  <si>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</si>
  <si>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</si>
  <si>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</si>
  <si>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</si>
  <si>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</si>
  <si>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</si>
  <si>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</si>
  <si>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</si>
  <si>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</si>
  <si>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</si>
  <si>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</si>
  <si>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</si>
  <si>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</si>
  <si>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</si>
  <si>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</si>
  <si>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</si>
  <si>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</si>
  <si>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</si>
  <si>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</si>
  <si>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</si>
  <si>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</si>
  <si>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</si>
  <si>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</si>
  <si>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</si>
  <si>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</si>
  <si>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</si>
  <si>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</si>
  <si>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</si>
  <si>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</si>
  <si>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</si>
  <si>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</si>
  <si>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</si>
  <si>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</si>
  <si>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</si>
  <si>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</si>
  <si>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</si>
  <si>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</si>
  <si>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</si>
  <si>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</si>
  <si>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</si>
  <si>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</si>
  <si>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</si>
  <si>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</si>
  <si>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</si>
  <si>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</si>
  <si>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</si>
  <si>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</si>
  <si>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</si>
  <si>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</si>
  <si>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</si>
  <si>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</si>
  <si>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</si>
  <si>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</si>
  <si>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</si>
  <si>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</si>
  <si>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</si>
  <si>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</si>
  <si>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</si>
  <si>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</si>
  <si>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</si>
  <si>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</si>
  <si>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</si>
  <si>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</si>
  <si>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</si>
  <si>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</si>
  <si>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</si>
  <si>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</si>
  <si>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</si>
  <si>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</si>
  <si>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</si>
  <si>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</si>
  <si>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</si>
  <si>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</si>
  <si>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</si>
  <si>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</si>
  <si>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</si>
  <si>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</si>
  <si>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</si>
  <si>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</si>
  <si>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</si>
  <si>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</si>
  <si>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</si>
  <si>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</si>
  <si>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</si>
  <si>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</si>
  <si>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</si>
  <si>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</si>
  <si>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</si>
  <si>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</si>
  <si>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</si>
  <si>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</si>
  <si>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</si>
  <si>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</si>
  <si>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</si>
  <si>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</si>
  <si>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</si>
  <si>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</si>
  <si>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</si>
  <si>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</si>
  <si>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</si>
  <si>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</si>
  <si>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</si>
  <si>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</si>
  <si>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</si>
  <si>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</si>
  <si>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</si>
  <si>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</si>
  <si>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</si>
  <si>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</si>
  <si>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</si>
  <si>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</si>
  <si>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</si>
  <si>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</si>
  <si>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</si>
  <si>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</si>
  <si>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</si>
  <si>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</si>
  <si>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</si>
  <si>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</si>
  <si>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</si>
  <si>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</si>
  <si>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</si>
  <si>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</si>
  <si>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</si>
  <si>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</si>
  <si>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</si>
  <si>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</si>
  <si>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</si>
  <si>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</si>
  <si>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</si>
  <si>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</si>
  <si>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</si>
  <si>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</si>
  <si>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</si>
  <si>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</si>
  <si>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</si>
  <si>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</si>
  <si>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</si>
  <si>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</si>
  <si>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</si>
  <si>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</si>
  <si>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</si>
  <si>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</si>
  <si>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</si>
  <si>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</si>
  <si>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</si>
  <si>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</si>
  <si>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</si>
  <si>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</si>
  <si>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</si>
  <si>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</si>
  <si>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</si>
  <si>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</si>
  <si>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</si>
  <si>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</si>
  <si>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</si>
  <si>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</si>
  <si>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</si>
  <si>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</si>
  <si>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</si>
  <si>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</si>
  <si>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</si>
  <si>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</si>
  <si>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</si>
  <si>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</si>
  <si>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</si>
  <si>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</si>
  <si>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</si>
  <si>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</si>
  <si>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</si>
  <si>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</si>
  <si>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</si>
  <si>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</si>
  <si>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</si>
  <si>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</si>
  <si>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</si>
  <si>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</si>
  <si>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</si>
  <si>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</si>
  <si>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</si>
  <si>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</si>
  <si>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</si>
  <si>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</si>
  <si>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</si>
  <si>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</si>
  <si>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</si>
  <si>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</si>
  <si>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</si>
  <si>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</si>
  <si>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</si>
  <si>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</si>
  <si>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</si>
  <si>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</si>
  <si>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</si>
  <si>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</si>
  <si>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</si>
  <si>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</si>
  <si>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</si>
  <si>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</si>
  <si>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</si>
  <si>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</si>
  <si>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</si>
  <si>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</si>
  <si>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</si>
  <si>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</si>
  <si>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</si>
  <si>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</si>
  <si>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</si>
  <si>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</si>
  <si>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</si>
  <si>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</si>
  <si>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</si>
  <si>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</si>
  <si>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</si>
  <si>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</si>
  <si>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</si>
  <si>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</si>
  <si>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</si>
  <si>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</si>
  <si>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</si>
  <si>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</si>
  <si>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</si>
  <si>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</si>
  <si>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</si>
  <si>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</si>
  <si>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</si>
  <si>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</si>
  <si>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</si>
  <si>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</si>
  <si>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</si>
  <si>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</si>
  <si>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</si>
  <si>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</si>
  <si>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</si>
  <si>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</si>
  <si>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</si>
  <si>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</si>
  <si>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</si>
  <si>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</si>
  <si>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</si>
  <si>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</si>
  <si>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</si>
  <si>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</si>
  <si>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</si>
  <si>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</si>
  <si>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</si>
  <si>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</si>
  <si>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</si>
  <si>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</si>
  <si>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</si>
  <si>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</si>
  <si>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</si>
  <si>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</si>
  <si>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</si>
  <si>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</si>
  <si>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</si>
  <si>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</si>
  <si>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</si>
  <si>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</si>
  <si>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</si>
  <si>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</si>
  <si>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</si>
  <si>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</si>
  <si>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</si>
  <si>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</si>
  <si>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</si>
  <si>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</si>
  <si>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</si>
  <si>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</si>
  <si>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</si>
  <si>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</si>
  <si>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</si>
  <si>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</si>
  <si>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</si>
  <si>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</si>
  <si>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</si>
  <si>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</si>
  <si>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</si>
  <si>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</si>
  <si>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</si>
  <si>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</si>
  <si>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</si>
  <si>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</si>
  <si>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</si>
  <si>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</si>
  <si>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</si>
  <si>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</si>
  <si>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</si>
  <si>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</si>
  <si>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</si>
  <si>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</si>
  <si>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</si>
  <si>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</si>
  <si>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</si>
  <si>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</si>
  <si>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</si>
  <si>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</si>
  <si>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</si>
  <si>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</si>
  <si>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</si>
  <si>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</si>
  <si>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</si>
  <si>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</si>
  <si>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</si>
  <si>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</si>
  <si>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</si>
  <si>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</si>
  <si>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</si>
  <si>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</si>
  <si>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</si>
  <si>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</si>
  <si>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</si>
  <si>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</si>
  <si>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</si>
  <si>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</si>
  <si>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</si>
  <si>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</si>
  <si>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</si>
  <si>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</si>
  <si>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</si>
  <si>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</si>
  <si>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</si>
  <si>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</si>
  <si>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</si>
  <si>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</si>
  <si>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</si>
  <si>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</si>
  <si>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</si>
  <si>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</si>
  <si>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</si>
  <si>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</si>
  <si>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</si>
  <si>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</si>
  <si>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</si>
  <si>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</si>
  <si>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</si>
  <si>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</si>
  <si>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</si>
  <si>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</si>
  <si>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</si>
  <si>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</si>
  <si>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</si>
  <si>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</si>
  <si>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</si>
  <si>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</si>
  <si>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</si>
  <si>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</si>
  <si>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</si>
  <si>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</si>
  <si>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</si>
  <si>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</si>
  <si>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</si>
  <si>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</si>
  <si>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</si>
  <si>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</si>
  <si>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</si>
  <si>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</si>
  <si>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</si>
  <si>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</si>
  <si>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</si>
  <si>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</si>
  <si>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</si>
  <si>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</si>
  <si>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</si>
  <si>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</si>
  <si>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</si>
  <si>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</si>
  <si>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</si>
  <si>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</si>
  <si>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</si>
  <si>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</si>
  <si>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</si>
  <si>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</si>
  <si>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</si>
  <si>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</si>
  <si>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</si>
  <si>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</si>
  <si>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</si>
  <si>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</si>
  <si>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</si>
  <si>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</si>
  <si>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</si>
  <si>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</si>
  <si>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</si>
  <si>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</si>
  <si>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</si>
  <si>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</si>
  <si>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</si>
  <si>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</si>
  <si>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</si>
  <si>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</si>
  <si>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</si>
  <si>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</si>
  <si>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</si>
  <si>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</si>
  <si>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</si>
  <si>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</si>
  <si>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</si>
  <si>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</si>
  <si>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</si>
  <si>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</si>
  <si>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</si>
  <si>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</si>
  <si>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</si>
  <si>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</si>
  <si>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</si>
  <si>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</si>
  <si>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</si>
  <si>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</si>
  <si>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</si>
  <si>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</si>
  <si>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</si>
  <si>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</si>
  <si>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</si>
  <si>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</si>
  <si>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</si>
  <si>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</si>
  <si>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</si>
  <si>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</si>
  <si>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</si>
  <si>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</si>
  <si>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</si>
  <si>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</si>
  <si>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</si>
  <si>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</si>
  <si>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</si>
  <si>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</si>
  <si>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</si>
  <si>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</si>
  <si>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</si>
  <si>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</si>
  <si>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</si>
  <si>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</si>
  <si>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</si>
  <si>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</si>
  <si>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</si>
  <si>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</si>
  <si>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</si>
  <si>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</si>
  <si>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</si>
  <si>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</si>
  <si>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</si>
  <si>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</si>
  <si>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</si>
  <si>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</si>
  <si>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</si>
  <si>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</si>
  <si>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</si>
  <si>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</si>
  <si>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</si>
  <si>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</si>
  <si>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</si>
  <si>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</si>
  <si>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</si>
  <si>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</si>
  <si>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</si>
  <si>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</si>
  <si>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</si>
  <si>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</si>
  <si>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</si>
  <si>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</si>
  <si>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</si>
  <si>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</si>
  <si>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</si>
  <si>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</si>
  <si>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</si>
  <si>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</si>
  <si>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</si>
  <si>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</si>
  <si>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</si>
  <si>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</si>
  <si>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</si>
  <si>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</si>
  <si>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</si>
  <si>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</si>
  <si>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</si>
  <si>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</si>
  <si>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</si>
  <si>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</si>
  <si>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</si>
  <si>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</si>
  <si>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</si>
  <si>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</si>
  <si>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</si>
  <si>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</si>
  <si>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</si>
  <si>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</si>
  <si>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</si>
  <si>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</si>
  <si>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</si>
  <si>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</si>
  <si>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</si>
  <si>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</si>
  <si>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</si>
  <si>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</si>
  <si>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</si>
  <si>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</si>
  <si>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</si>
  <si>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</si>
  <si>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</si>
  <si>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</si>
  <si>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</si>
  <si>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</si>
  <si>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</si>
  <si>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</si>
  <si>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</si>
  <si>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</si>
  <si>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</si>
  <si>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</si>
  <si>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</si>
  <si>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</si>
  <si>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</si>
  <si>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</si>
  <si>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</si>
  <si>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</si>
  <si>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</si>
  <si>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</si>
  <si>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</si>
  <si>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</si>
  <si>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</si>
  <si>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</si>
  <si>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</si>
  <si>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</si>
  <si>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</si>
  <si>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</si>
  <si>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</si>
  <si>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</si>
  <si>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</si>
  <si>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</si>
  <si>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</si>
  <si>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</si>
  <si>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</si>
  <si>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</si>
  <si>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</si>
  <si>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</si>
  <si>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</si>
  <si>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</si>
  <si>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</si>
  <si>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</si>
  <si>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</si>
  <si>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</si>
  <si>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</si>
  <si>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</si>
  <si>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</si>
  <si>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</si>
  <si>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</si>
  <si>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</si>
  <si>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</si>
  <si>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</si>
  <si>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</si>
  <si>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</si>
  <si>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</si>
  <si>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</si>
  <si>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</si>
  <si>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</si>
  <si>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</si>
  <si>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</si>
  <si>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</si>
  <si>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</si>
  <si>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</si>
  <si>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</si>
  <si>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</si>
  <si>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</si>
  <si>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</si>
  <si>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</si>
  <si>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</si>
  <si>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</si>
  <si>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</si>
  <si>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</si>
  <si>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</si>
  <si>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</si>
  <si>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</si>
  <si>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</si>
  <si>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</si>
  <si>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</si>
  <si>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</si>
  <si>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</si>
  <si>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</si>
  <si>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</si>
  <si>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</si>
  <si>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</si>
  <si>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</si>
  <si>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</si>
  <si>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</si>
  <si>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</si>
  <si>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</si>
  <si>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</si>
  <si>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</si>
  <si>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</si>
  <si>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</si>
  <si>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</si>
  <si>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</si>
  <si>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</si>
  <si>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</si>
  <si>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</si>
  <si>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</si>
  <si>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</si>
  <si>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</si>
  <si>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</si>
  <si>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</si>
  <si>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</si>
  <si>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</si>
  <si>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</si>
  <si>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</si>
  <si>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</si>
  <si>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</si>
  <si>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</si>
  <si>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</si>
  <si>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</si>
  <si>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</si>
  <si>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</si>
  <si>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</si>
  <si>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</si>
  <si>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</si>
  <si>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</si>
  <si>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</si>
  <si>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</si>
  <si>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</si>
  <si>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</si>
  <si>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</si>
  <si>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</si>
  <si>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</si>
  <si>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</si>
  <si>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</si>
  <si>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</si>
  <si>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</si>
  <si>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</si>
  <si>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</si>
  <si>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</si>
  <si>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</si>
  <si>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</si>
  <si>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</si>
  <si>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</si>
  <si>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</si>
  <si>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</si>
  <si>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</si>
  <si>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</si>
  <si>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</si>
  <si>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</si>
  <si>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</si>
  <si>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</si>
  <si>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</si>
  <si>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</si>
  <si>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</si>
  <si>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</si>
  <si>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</si>
  <si>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</si>
  <si>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</si>
  <si>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</si>
  <si>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</si>
  <si>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</si>
  <si>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</si>
  <si>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</si>
  <si>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</si>
  <si>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</si>
  <si>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</si>
  <si>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</si>
  <si>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</si>
  <si>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</si>
  <si>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</si>
  <si>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</si>
  <si>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</si>
  <si>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</si>
  <si>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</si>
  <si>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</si>
  <si>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</si>
  <si>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</si>
  <si>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</si>
  <si>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</si>
  <si>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</si>
  <si>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</si>
  <si>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</si>
  <si>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</si>
  <si>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</si>
  <si>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</si>
  <si>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</si>
  <si>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</si>
  <si>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</si>
  <si>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</si>
  <si>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</si>
  <si>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</si>
  <si>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</si>
  <si>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</si>
  <si>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</si>
  <si>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</si>
  <si>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</si>
  <si>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</si>
  <si>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</si>
  <si>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</si>
  <si>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</si>
  <si>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</si>
  <si>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</si>
  <si>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</si>
  <si>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</si>
  <si>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</si>
  <si>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</si>
  <si>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</si>
  <si>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</si>
  <si>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</si>
  <si>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</si>
  <si>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</si>
  <si>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</si>
  <si>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</si>
  <si>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</si>
  <si>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</si>
  <si>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</si>
  <si>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</si>
  <si>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</si>
  <si>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</si>
  <si>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</si>
  <si>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</si>
  <si>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</si>
  <si>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</si>
  <si>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</si>
  <si>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</si>
  <si>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</si>
  <si>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</si>
  <si>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</si>
  <si>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</si>
  <si>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</si>
  <si>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</si>
  <si>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</si>
  <si>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</si>
  <si>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</si>
  <si>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</si>
  <si>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</si>
  <si>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</si>
  <si>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</si>
  <si>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</si>
  <si>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</si>
  <si>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</si>
  <si>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</si>
  <si>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</si>
  <si>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</si>
  <si>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</si>
  <si>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</si>
  <si>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</si>
  <si>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</si>
  <si>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</si>
  <si>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</si>
  <si>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</si>
  <si>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</si>
  <si>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</si>
  <si>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</si>
  <si>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</si>
  <si>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</si>
  <si>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</si>
  <si>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</si>
  <si>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</si>
  <si>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</si>
  <si>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</si>
  <si>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</si>
  <si>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</si>
  <si>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</si>
  <si>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</si>
  <si>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</si>
  <si>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</si>
  <si>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</si>
  <si>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</si>
  <si>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</si>
  <si>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</si>
  <si>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</si>
  <si>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</si>
  <si>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</si>
  <si>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</si>
  <si>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</si>
  <si>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</si>
  <si>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</si>
  <si>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</si>
  <si>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</si>
  <si>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</si>
  <si>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</si>
  <si>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</si>
  <si>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</si>
  <si>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</si>
  <si>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</si>
  <si>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</si>
  <si>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</si>
  <si>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</si>
  <si>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</si>
  <si>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</si>
  <si>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</si>
  <si>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</si>
  <si>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</si>
  <si>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</si>
  <si>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</si>
  <si>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</si>
  <si>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</si>
  <si>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</si>
  <si>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</si>
  <si>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</si>
  <si>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</si>
  <si>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</si>
  <si>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</si>
  <si>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</si>
  <si>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</si>
  <si>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</si>
  <si>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</si>
  <si>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</si>
  <si>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</si>
  <si>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</si>
  <si>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</si>
  <si>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</si>
  <si>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</si>
  <si>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</si>
  <si>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</si>
  <si>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</si>
  <si>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</si>
  <si>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</si>
  <si>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</si>
  <si>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</si>
  <si>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</si>
  <si>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</si>
  <si>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</si>
  <si>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</si>
  <si>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</si>
  <si>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</si>
  <si>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</si>
  <si>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</si>
  <si>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</si>
  <si>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</si>
  <si>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</si>
  <si>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</si>
  <si>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</si>
  <si>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</si>
  <si>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</si>
  <si>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</si>
  <si>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</si>
  <si>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</si>
  <si>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</si>
  <si>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</si>
  <si>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</si>
  <si>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</si>
  <si>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</si>
  <si>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</si>
  <si>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</si>
  <si>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</si>
  <si>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</si>
  <si>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</si>
  <si>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</si>
  <si>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</si>
  <si>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</si>
  <si>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</si>
  <si>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</si>
  <si>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</si>
  <si>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</si>
  <si>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</si>
  <si>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</si>
  <si>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</si>
  <si>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</si>
  <si>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</si>
  <si>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</si>
  <si>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</si>
  <si>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</si>
  <si>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</si>
  <si>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</si>
  <si>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</si>
  <si>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</si>
  <si>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</si>
  <si>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</si>
  <si>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</si>
  <si>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</si>
  <si>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</si>
  <si>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</si>
  <si>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</si>
  <si>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</si>
  <si>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</si>
  <si>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</si>
  <si>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</si>
  <si>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</si>
  <si>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</si>
  <si>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</si>
  <si>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</si>
  <si>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</si>
  <si>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</si>
  <si>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</si>
  <si>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</si>
  <si>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</si>
  <si>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</si>
  <si>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</si>
  <si>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</si>
  <si>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</si>
  <si>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</si>
  <si>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</si>
  <si>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</si>
  <si>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</si>
  <si>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</si>
  <si>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</si>
  <si>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</si>
  <si>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</si>
  <si>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</si>
  <si>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</si>
  <si>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</si>
  <si>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</si>
  <si>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</si>
  <si>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</si>
  <si>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</si>
  <si>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</si>
  <si>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</si>
  <si>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</si>
  <si>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</si>
  <si>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</si>
  <si>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</si>
  <si>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</si>
  <si>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</si>
  <si>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</si>
  <si>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</si>
  <si>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</si>
  <si>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</si>
  <si>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</si>
  <si>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</si>
  <si>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</si>
  <si>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</si>
  <si>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</si>
  <si>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</si>
  <si>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</si>
  <si>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</si>
  <si>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</si>
  <si>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</si>
  <si>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</si>
  <si>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</si>
  <si>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</si>
  <si>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</si>
  <si>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</si>
  <si>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</si>
  <si>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</si>
  <si>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</si>
  <si>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</si>
  <si>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</si>
  <si>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</si>
  <si>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</si>
  <si>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</si>
  <si>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</si>
  <si>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</si>
  <si>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</si>
  <si>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</si>
  <si>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</si>
  <si>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</si>
  <si>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</si>
  <si>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</si>
  <si>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</si>
  <si>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</si>
  <si>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</si>
  <si>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</si>
  <si>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</si>
  <si>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</si>
  <si>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</si>
  <si>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</si>
  <si>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</si>
  <si>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</si>
  <si>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</si>
  <si>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</si>
  <si>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</si>
  <si>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</si>
  <si>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</si>
  <si>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</si>
  <si>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</si>
  <si>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</si>
  <si>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</si>
  <si>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</si>
  <si>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</si>
  <si>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</si>
  <si>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</si>
  <si>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</si>
  <si>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</si>
  <si>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</si>
  <si>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</si>
  <si>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</si>
  <si>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</si>
  <si>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</si>
  <si>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</si>
  <si>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</si>
  <si>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</si>
  <si>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</si>
  <si>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</si>
  <si>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</si>
  <si>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</si>
  <si>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</si>
  <si>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</si>
  <si>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</si>
  <si>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</si>
  <si>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</si>
  <si>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</si>
  <si>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</si>
  <si>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</si>
  <si>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</si>
  <si>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</si>
  <si>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</si>
  <si>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</si>
  <si>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</si>
  <si>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</si>
  <si>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</si>
  <si>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</si>
  <si>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</si>
  <si>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</si>
  <si>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</si>
  <si>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</si>
  <si>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</si>
  <si>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</si>
  <si>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</si>
  <si>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</si>
  <si>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</si>
  <si>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</si>
  <si>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</si>
  <si>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</si>
  <si>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</si>
  <si>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</si>
  <si>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</si>
  <si>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</si>
  <si>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</si>
  <si>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</si>
  <si>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</si>
  <si>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</si>
  <si>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</si>
  <si>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</si>
  <si>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</si>
  <si>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</si>
  <si>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</si>
  <si>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</si>
  <si>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</si>
  <si>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</si>
  <si>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</si>
  <si>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</si>
  <si>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</si>
  <si>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</si>
  <si>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</si>
  <si>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</si>
  <si>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</si>
  <si>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</si>
  <si>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</si>
  <si>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</si>
  <si>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</si>
  <si>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</si>
  <si>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</si>
  <si>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</si>
  <si>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</si>
  <si>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</si>
  <si>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</si>
  <si>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</si>
  <si>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</si>
  <si>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</si>
  <si>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</si>
  <si>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</si>
  <si>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</si>
  <si>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</si>
  <si>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</si>
  <si>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</si>
  <si>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</si>
  <si>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</si>
  <si>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</si>
  <si>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</si>
  <si>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</si>
  <si>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</si>
  <si>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</si>
  <si>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</si>
  <si>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</si>
  <si>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</si>
  <si>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</si>
  <si>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</si>
  <si>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</si>
  <si>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</si>
  <si>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</si>
  <si>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</si>
  <si>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</si>
  <si>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</si>
  <si>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</si>
  <si>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</si>
  <si>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</si>
  <si>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</si>
  <si>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</si>
  <si>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</si>
  <si>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</si>
  <si>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</si>
  <si>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</si>
  <si>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</si>
  <si>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</si>
  <si>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</si>
  <si>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</si>
  <si>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</si>
  <si>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</si>
  <si>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</si>
  <si>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</si>
  <si>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</si>
  <si>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</si>
  <si>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</si>
  <si>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</si>
  <si>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</si>
  <si>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</si>
  <si>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</si>
  <si>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</si>
  <si>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</si>
  <si>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</si>
  <si>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</si>
  <si>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</si>
  <si>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</si>
  <si>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</si>
  <si>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</si>
  <si>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</si>
  <si>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</si>
  <si>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</si>
  <si>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</si>
  <si>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</si>
  <si>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</si>
  <si>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</si>
  <si>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</si>
  <si>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</si>
  <si>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</si>
  <si>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</si>
  <si>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</si>
  <si>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</si>
  <si>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</si>
  <si>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</si>
  <si>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</si>
  <si>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</si>
  <si>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</si>
  <si>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</si>
  <si>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</si>
  <si>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</si>
  <si>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</si>
  <si>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</si>
  <si>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</si>
  <si>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</si>
  <si>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</si>
  <si>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</si>
  <si>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</si>
  <si>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</si>
  <si>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</si>
  <si>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</si>
  <si>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</si>
  <si>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</si>
  <si>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</si>
  <si>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</si>
  <si>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</si>
  <si>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</si>
  <si>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</si>
  <si>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</si>
  <si>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</si>
  <si>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</si>
  <si>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</si>
  <si>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</si>
  <si>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</si>
  <si>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</si>
  <si>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</si>
  <si>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</si>
  <si>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</si>
  <si>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</si>
  <si>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</si>
  <si>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</si>
  <si>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</si>
  <si>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</si>
  <si>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</si>
  <si>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</si>
  <si>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</si>
  <si>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</si>
  <si>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</si>
  <si>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</si>
  <si>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</si>
  <si>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</si>
  <si>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</si>
  <si>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</si>
  <si>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</si>
  <si>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</si>
  <si>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</si>
  <si>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</si>
  <si>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</si>
  <si>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</si>
  <si>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</si>
  <si>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</si>
  <si>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</si>
  <si>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</si>
  <si>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</si>
  <si>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</si>
  <si>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</si>
  <si>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</si>
  <si>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</si>
  <si>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</si>
  <si>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</si>
  <si>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</si>
  <si>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</si>
  <si>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</si>
  <si>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</si>
  <si>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</si>
  <si>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</si>
  <si>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</si>
  <si>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</si>
  <si>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</si>
  <si>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</si>
  <si>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</si>
  <si>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</si>
  <si>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</si>
  <si>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</si>
  <si>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</si>
  <si>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</si>
  <si>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</si>
  <si>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</si>
  <si>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</si>
  <si>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</si>
  <si>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</si>
  <si>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</si>
  <si>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</si>
  <si>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</si>
  <si>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</si>
  <si>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</si>
  <si>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</si>
  <si>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</si>
  <si>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</si>
  <si>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</si>
  <si>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</si>
  <si>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</si>
  <si>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</si>
  <si>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</si>
  <si>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</si>
  <si>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</si>
  <si>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</si>
  <si>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</si>
  <si>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</si>
  <si>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</si>
  <si>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</si>
  <si>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</si>
  <si>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</si>
  <si>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</si>
  <si>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</si>
  <si>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</si>
  <si>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</si>
  <si>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</si>
  <si>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</si>
  <si>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</si>
  <si>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</si>
  <si>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</si>
  <si>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</si>
  <si>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</si>
  <si>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</si>
  <si>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</si>
  <si>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</si>
  <si>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</si>
  <si>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</si>
  <si>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</si>
  <si>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</si>
  <si>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</si>
  <si>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</si>
  <si>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</si>
  <si>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</si>
  <si>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</si>
  <si>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</si>
  <si>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</si>
  <si>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</si>
  <si>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</si>
  <si>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</si>
  <si>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</si>
  <si>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</si>
  <si>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</si>
  <si>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</si>
  <si>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</si>
  <si>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</si>
  <si>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</si>
  <si>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</si>
  <si>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</si>
  <si>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</si>
  <si>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</si>
  <si>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</si>
  <si>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</si>
  <si>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</si>
  <si>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</si>
  <si>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</si>
  <si>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</si>
  <si>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</si>
  <si>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</si>
  <si>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</si>
  <si>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</si>
  <si>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</si>
  <si>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</si>
  <si>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</si>
  <si>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</si>
  <si>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</si>
  <si>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</si>
  <si>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</si>
  <si>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</si>
  <si>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</si>
  <si>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</si>
  <si>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</si>
  <si>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</si>
  <si>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</si>
  <si>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</si>
  <si>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</si>
  <si>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</si>
  <si>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</si>
  <si>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</si>
  <si>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</si>
  <si>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</si>
  <si>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</si>
  <si>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</si>
  <si>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</si>
  <si>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</si>
  <si>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</si>
  <si>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</si>
  <si>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</si>
  <si>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</si>
  <si>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</si>
  <si>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</si>
  <si>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</si>
  <si>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</si>
  <si>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</si>
  <si>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</si>
  <si>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</si>
  <si>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</si>
  <si>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</si>
  <si>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</si>
  <si>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</si>
  <si>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</si>
  <si>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</si>
  <si>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</si>
  <si>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</si>
  <si>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</si>
  <si>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</si>
  <si>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</si>
  <si>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</si>
  <si>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</si>
  <si>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</si>
  <si>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</si>
  <si>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</si>
  <si>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</si>
  <si>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</si>
  <si>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</si>
  <si>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</si>
  <si>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</si>
  <si>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</si>
  <si>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</si>
  <si>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</si>
  <si>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</si>
  <si>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</si>
  <si>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</si>
  <si>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</si>
  <si>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</si>
  <si>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</si>
  <si>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</si>
  <si>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</si>
  <si>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</si>
  <si>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</si>
  <si>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</si>
  <si>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</si>
  <si>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</si>
  <si>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</si>
  <si>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</si>
  <si>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</si>
  <si>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</si>
  <si>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</si>
  <si>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</si>
  <si>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</si>
  <si>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</si>
  <si>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</si>
  <si>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</si>
  <si>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</si>
  <si>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</si>
  <si>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</si>
  <si>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</si>
  <si>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</si>
  <si>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</si>
  <si>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</si>
  <si>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</si>
  <si>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</si>
  <si>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</si>
  <si>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</si>
  <si>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</si>
  <si>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</si>
  <si>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</si>
  <si>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</si>
  <si>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</si>
  <si>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</si>
  <si>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</si>
  <si>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</si>
  <si>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</si>
  <si>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</si>
  <si>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</si>
  <si>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</si>
  <si>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</si>
  <si>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</si>
  <si>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</si>
  <si>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</si>
  <si>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</si>
  <si>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</si>
  <si>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</si>
  <si>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</si>
  <si>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</si>
  <si>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</si>
  <si>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</si>
  <si>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</si>
  <si>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</si>
  <si>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</si>
  <si>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</si>
  <si>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</si>
  <si>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</si>
  <si>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</si>
  <si>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</si>
  <si>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</si>
  <si>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</si>
  <si>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</si>
  <si>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</si>
  <si>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</si>
  <si>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</si>
  <si>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</si>
  <si>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</si>
  <si>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</si>
  <si>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</si>
  <si>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</si>
  <si>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</si>
  <si>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</si>
  <si>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</si>
  <si>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</si>
  <si>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</si>
  <si>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</si>
  <si>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</si>
  <si>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</si>
  <si>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</si>
  <si>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</si>
  <si>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</si>
  <si>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</si>
  <si>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</si>
  <si>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</si>
  <si>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</si>
  <si>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</si>
  <si>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</si>
  <si>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</si>
  <si>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</si>
  <si>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</si>
  <si>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</si>
  <si>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</si>
  <si>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</si>
  <si>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</si>
  <si>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</si>
  <si>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</si>
  <si>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</si>
  <si>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</si>
  <si>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</si>
  <si>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</si>
  <si>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</si>
  <si>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</si>
  <si>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</si>
  <si>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</si>
  <si>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</si>
  <si>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</si>
  <si>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</si>
  <si>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</si>
  <si>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</si>
  <si>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</si>
  <si>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</si>
  <si>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</si>
  <si>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</si>
  <si>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</si>
  <si>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</si>
  <si>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</si>
  <si>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</si>
  <si>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</si>
  <si>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</si>
  <si>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</si>
  <si>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</si>
  <si>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</si>
  <si>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</si>
  <si>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</si>
  <si>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</si>
  <si>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</si>
  <si>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</si>
  <si>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</si>
  <si>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</si>
  <si>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</si>
  <si>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</si>
  <si>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</si>
  <si>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</si>
  <si>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</si>
  <si>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</si>
  <si>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</si>
  <si>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</si>
  <si>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</si>
  <si>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</si>
  <si>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</si>
  <si>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</si>
  <si>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</si>
  <si>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</si>
  <si>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</si>
  <si>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</si>
  <si>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</si>
  <si>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</si>
  <si>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</si>
  <si>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</si>
  <si>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</si>
  <si>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</si>
  <si>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</si>
  <si>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</si>
  <si>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</si>
  <si>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</si>
  <si>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</si>
  <si>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</si>
  <si>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</si>
  <si>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</si>
  <si>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</si>
  <si>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</si>
  <si>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</si>
  <si>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</si>
  <si>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</si>
  <si>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</si>
  <si>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</si>
  <si>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</si>
  <si>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</si>
  <si>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</si>
  <si>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</si>
  <si>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</si>
  <si>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</si>
  <si>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</si>
  <si>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</si>
  <si>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</si>
  <si>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</si>
  <si>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</si>
  <si>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</si>
  <si>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</si>
  <si>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</si>
  <si>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</si>
  <si>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</si>
  <si>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</si>
  <si>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</si>
  <si>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</si>
  <si>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</si>
  <si>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</si>
  <si>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</si>
  <si>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</si>
  <si>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</si>
  <si>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</si>
  <si>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</si>
  <si>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</si>
  <si>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</si>
  <si>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</si>
  <si>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</si>
  <si>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</si>
  <si>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</si>
  <si>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</si>
  <si>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</si>
  <si>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</si>
  <si>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</si>
  <si>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</si>
  <si>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</si>
  <si>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</si>
  <si>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</si>
  <si>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</si>
  <si>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</si>
  <si>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</si>
  <si>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</si>
  <si>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</si>
  <si>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</si>
  <si>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</si>
  <si>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</si>
  <si>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</si>
  <si>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</si>
  <si>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</si>
  <si>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</si>
  <si>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</si>
  <si>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</si>
  <si>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</si>
  <si>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</si>
  <si>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</si>
  <si>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</si>
  <si>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</si>
  <si>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</si>
  <si>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</si>
  <si>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</si>
  <si>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</si>
  <si>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</si>
  <si>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</si>
  <si>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</si>
  <si>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</si>
  <si>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</si>
  <si>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</si>
  <si>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</si>
  <si>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</si>
  <si>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</si>
  <si>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</si>
  <si>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</si>
  <si>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</si>
  <si>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</si>
  <si>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</si>
  <si>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</si>
  <si>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</si>
  <si>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</si>
  <si>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</si>
  <si>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</si>
  <si>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</si>
  <si>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</si>
  <si>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</si>
  <si>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</si>
  <si>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</si>
  <si>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</si>
  <si>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</si>
  <si>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</si>
  <si>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</si>
  <si>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</si>
  <si>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</si>
  <si>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</si>
  <si>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</si>
  <si>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</si>
  <si>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</si>
  <si>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</si>
  <si>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</si>
  <si>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</si>
  <si>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</si>
  <si>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</si>
  <si>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</si>
  <si>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</si>
  <si>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</si>
  <si>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</si>
  <si>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</si>
  <si>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</si>
  <si>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</si>
  <si>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</si>
  <si>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</si>
  <si>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</si>
  <si>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</si>
  <si>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</si>
  <si>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</si>
  <si>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</si>
  <si>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</si>
  <si>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</si>
  <si>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</si>
  <si>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</si>
  <si>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</si>
  <si>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</si>
  <si>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</si>
  <si>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</si>
  <si>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</si>
  <si>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</si>
  <si>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</si>
  <si>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</si>
  <si>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</si>
  <si>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</si>
  <si>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</si>
  <si>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</si>
  <si>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</si>
  <si>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</si>
  <si>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</si>
  <si>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</si>
  <si>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</si>
  <si>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</si>
  <si>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</si>
  <si>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</si>
  <si>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</si>
  <si>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</si>
  <si>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</si>
  <si>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</si>
  <si>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</si>
  <si>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</si>
  <si>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</si>
  <si>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</si>
  <si>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</si>
  <si>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</si>
  <si>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</si>
  <si>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</si>
  <si>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</si>
  <si>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</si>
  <si>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</si>
  <si>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</si>
  <si>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</si>
  <si>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</si>
  <si>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</si>
  <si>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</si>
  <si>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</si>
  <si>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</si>
  <si>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</si>
  <si>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</si>
  <si>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</si>
  <si>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</si>
  <si>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</si>
  <si>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</si>
  <si>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</si>
  <si>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</si>
  <si>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</si>
  <si>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</si>
  <si>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</si>
  <si>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</si>
  <si>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</si>
  <si>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</si>
  <si>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</si>
  <si>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</si>
  <si>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</si>
  <si>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</si>
  <si>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</si>
  <si>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</si>
  <si>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</si>
  <si>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</si>
  <si>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</si>
  <si>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</si>
  <si>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</si>
  <si>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</si>
  <si>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</si>
  <si>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</si>
  <si>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</si>
  <si>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</si>
  <si>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</si>
  <si>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</si>
  <si>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</si>
  <si>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</si>
  <si>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</si>
  <si>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</si>
  <si>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</si>
  <si>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</si>
  <si>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</si>
  <si>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</si>
  <si>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</si>
  <si>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</si>
  <si>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</si>
  <si>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</si>
  <si>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</si>
  <si>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</si>
  <si>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</si>
  <si>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</si>
  <si>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</si>
  <si>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</si>
  <si>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</si>
  <si>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</si>
  <si>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</si>
  <si>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</si>
  <si>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</si>
  <si>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</si>
  <si>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</si>
  <si>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</si>
  <si>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</si>
  <si>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</si>
  <si>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</si>
  <si>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</si>
  <si>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</si>
  <si>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</si>
  <si>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</si>
  <si>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</si>
  <si>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</si>
  <si>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</si>
  <si>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</si>
  <si>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</si>
  <si>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</si>
  <si>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</si>
  <si>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</si>
  <si>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</si>
  <si>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</si>
  <si>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</si>
  <si>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</si>
  <si>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</si>
  <si>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Avarage Donation</t>
  </si>
  <si>
    <t>Category</t>
  </si>
  <si>
    <t>Sub-Category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</si>
  <si>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</si>
  <si>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</si>
  <si>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</si>
  <si>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</si>
  <si>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</si>
  <si>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</si>
  <si>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</si>
  <si>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</si>
  <si>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</si>
  <si>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</si>
  <si>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</si>
  <si>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</si>
  <si>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</si>
  <si>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</si>
  <si>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</si>
  <si>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</si>
  <si>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</si>
  <si>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</si>
  <si>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</si>
  <si>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</si>
  <si>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</si>
  <si>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</si>
  <si>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</si>
  <si>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</si>
  <si>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</si>
  <si>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</si>
  <si>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</si>
  <si>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</si>
  <si>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</si>
  <si>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</si>
  <si>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</si>
  <si>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</si>
  <si>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</si>
  <si>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</si>
  <si>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</si>
  <si>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</si>
  <si>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</si>
  <si>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</si>
  <si>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</si>
  <si>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</si>
  <si>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</si>
  <si>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</si>
  <si>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</si>
  <si>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</si>
  <si>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</si>
  <si>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</si>
  <si>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</si>
  <si>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</si>
  <si>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</si>
  <si>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</si>
  <si>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Row Labels</t>
  </si>
  <si>
    <t>Grand Total</t>
  </si>
  <si>
    <t>Column Labels</t>
  </si>
  <si>
    <t>Count of id</t>
  </si>
  <si>
    <t>(All)</t>
  </si>
  <si>
    <t xml:space="preserve"> 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</si>
  <si>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</si>
  <si>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</si>
  <si>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</si>
  <si>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</si>
  <si>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</si>
  <si>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</si>
  <si>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</si>
  <si>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</si>
  <si>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</si>
  <si>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</si>
  <si>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</si>
  <si>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</si>
  <si>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</si>
  <si>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</si>
  <si>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</si>
  <si>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state</t>
  </si>
  <si>
    <t>Goal</t>
  </si>
  <si>
    <t>Number Successful</t>
  </si>
  <si>
    <t>Number Failed</t>
  </si>
  <si>
    <t>Number Canceled</t>
  </si>
  <si>
    <t>Total Projects</t>
  </si>
  <si>
    <t>Perentage Successful</t>
  </si>
  <si>
    <t>Percentage Failed</t>
  </si>
  <si>
    <t>Percetange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</si>
  <si>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</si>
  <si>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</si>
  <si>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</si>
  <si>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</si>
  <si>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</si>
  <si>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</si>
  <si>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</si>
  <si>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40000 to 44999</t>
  </si>
  <si>
    <t>45000 to 49999</t>
  </si>
  <si>
    <t>30000 to 34999</t>
  </si>
  <si>
    <t>35000 to 39999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</si>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</sst>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 Light"/>
      <family val="2"/>
      <scheme val="maj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6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 style="medium">
        <color theme="9" tint="-0.249977111117893"/>
      </left>
      <right style="medium">
        <color theme="9" tint="-0.249977111117893"/>
      </right>
      <top style="medium">
        <color theme="9" tint="-0.249977111117893"/>
      </top>
      <bottom style="medium">
        <color theme="9" tint="-0.249977111117893"/>
      </bottom>
      <diagonal/>
    </border>
    <border>
      <left/>
      <right style="medium">
        <color theme="9" tint="-0.249977111117893"/>
      </right>
      <top/>
      <bottom/>
      <diagonal/>
    </border>
    <border>
      <left/>
      <right/>
      <top style="medium">
        <color theme="9" tint="-0.249977111117893"/>
      </top>
      <bottom style="medium">
        <color theme="9" tint="-0.249977111117893"/>
      </bottom>
      <diagonal/>
    </border>
    <border>
      <left/>
      <right style="medium">
        <color theme="9" tint="-0.249977111117893"/>
      </right>
      <top style="medium">
        <color theme="9" tint="-0.249977111117893"/>
      </top>
      <bottom style="medium">
        <color theme="9" tint="-0.249977111117893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 applyAlignment="1">
      <alignment horizontal="center" vertical="center"/>
    </xf>
    <xf numFmtId="9" fontId="0" fillId="0" borderId="0" xfId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2" borderId="1" xfId="0" applyNumberFormat="1" applyFont="1" applyFill="1" applyBorder="1"/>
    <xf numFmtId="14" fontId="3" fillId="0" borderId="0" xfId="0" applyNumberFormat="1" applyFont="1" applyAlignment="1">
      <alignment horizontal="center"/>
    </xf>
    <xf numFmtId="0" fontId="1" fillId="0" borderId="0" xfId="0" applyFont="1"/>
    <xf numFmtId="0" fontId="0" fillId="0" borderId="0" xfId="0" applyBorder="1"/>
    <xf numFmtId="9" fontId="0" fillId="0" borderId="0" xfId="1" applyFont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4" fillId="0" borderId="0" xfId="0" applyFont="1"/>
  </cellXfs>
  <cellStyles count="2">
    <cellStyle name="Normal" xfId="0" builtinId="0"/>
    <cellStyle name="Percent" xfId="1" builtinId="5"/>
  </cellStyles>
  <dxfs count="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diagonalUp="0" diagonalDown="0">
        <left/>
        <right style="medium">
          <color theme="9" tint="-0.249977111117893"/>
        </right>
        <top/>
        <bottom/>
        <vertical/>
        <horizontal/>
      </border>
    </dxf>
    <dxf>
      <border diagonalUp="0" diagonalDown="0">
        <left style="medium">
          <color theme="9" tint="-0.249977111117893"/>
        </left>
        <right style="medium">
          <color theme="9" tint="-0.249977111117893"/>
        </right>
        <top style="medium">
          <color theme="9" tint="-0.249977111117893"/>
        </top>
        <bottom style="medium">
          <color theme="9" tint="-0.24997711111789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>
        <bottom style="medium">
          <color theme="9" tint="-0.249977111117893"/>
        </bottom>
      </border>
    </dxf>
    <dxf>
      <fill>
        <patternFill>
          <fgColor theme="5"/>
          <bgColor theme="5"/>
        </patternFill>
      </fill>
    </dxf>
    <dxf>
      <fill>
        <patternFill>
          <fgColor theme="9"/>
          <bgColor theme="9"/>
        </patternFill>
      </fill>
    </dxf>
    <dxf>
      <fill>
        <patternFill>
          <fgColor rgb="FFFFFF00"/>
          <bgColor rgb="FFFFFF00"/>
        </patternFill>
      </fill>
    </dxf>
    <dxf>
      <fill>
        <patternFill>
          <fgColor theme="5"/>
          <bgColor theme="5"/>
        </patternFill>
      </fill>
    </dxf>
    <dxf>
      <fill>
        <patternFill>
          <fgColor rgb="FFFF0000"/>
          <bgColor rgb="FFFF0000"/>
        </patternFill>
      </fill>
    </dxf>
    <dxf>
      <fill>
        <patternFill>
          <fgColor rgb="FFFFFF00"/>
          <bgColor rgb="FFFFFF00"/>
        </patternFill>
      </fill>
    </dxf>
    <dxf>
      <fill>
        <patternFill>
          <fgColor theme="9"/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[01 - Excel Kistart Homework.xlsx]Category!PivotTable2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Analysis</a:t>
            </a:r>
          </a:p>
        </c:rich>
      </c:tx>
      <c:layout>
        <c:manualLayout>
          <c:xMode val="edge"/>
          <c:yMode val="edge"/>
          <c:x val="0.43188292530431222"/>
          <c:y val="7.4917102630794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92D050"/>
          </a:solidFill>
          <a:ln>
            <a:solidFill>
              <a:schemeClr val="accent6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chemeClr val="accent6">
                  <a:lumMod val="75000"/>
                </a:schemeClr>
              </a:solidFill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D2-49CA-92ED-FB6CD620F883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D2-49CA-92ED-FB6CD620F883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D2-49CA-92ED-FB6CD620F883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8C-47F4-80BE-D9CBCD62C1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88578264"/>
        <c:axId val="488578592"/>
      </c:barChart>
      <c:catAx>
        <c:axId val="4885782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Kickstarter</a:t>
                </a:r>
                <a:r>
                  <a:rPr lang="en-US" baseline="0"/>
                  <a:t> </a:t>
                </a: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578592"/>
        <c:crosses val="autoZero"/>
        <c:auto val="1"/>
        <c:lblAlgn val="ctr"/>
        <c:lblOffset val="100"/>
        <c:noMultiLvlLbl val="0"/>
      </c:catAx>
      <c:valAx>
        <c:axId val="48857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Num.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578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[01 - Excel Kistart Homework.xlsx]Sub-Category!PivotTable3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Sub-Category Analysis</a:t>
            </a:r>
          </a:p>
        </c:rich>
      </c:tx>
      <c:layout>
        <c:manualLayout>
          <c:xMode val="edge"/>
          <c:yMode val="edge"/>
          <c:x val="0.39997769733166177"/>
          <c:y val="7.48104986876640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'Sub-Category'!$B$5:$B$46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7">
                  <c:v>140</c:v>
                </c:pt>
                <c:pt idx="8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2">
                  <c:v>40</c:v>
                </c:pt>
                <c:pt idx="24">
                  <c:v>40</c:v>
                </c:pt>
                <c:pt idx="26">
                  <c:v>40</c:v>
                </c:pt>
                <c:pt idx="29">
                  <c:v>34</c:v>
                </c:pt>
                <c:pt idx="34">
                  <c:v>20</c:v>
                </c:pt>
                <c:pt idx="36">
                  <c:v>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F1-45E2-B19C-1FEF65ABCA54}"/>
            </c:ext>
          </c:extLst>
        </c:ser>
        <c:ser>
          <c:idx val="1"/>
          <c:order val="1"/>
          <c:tx>
            <c:strRef>
              <c:f>'Sub-Category'!$C$3:$C$4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'Sub-Category'!$C$5:$C$46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5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F1-45E2-B19C-1FEF65ABCA54}"/>
            </c:ext>
          </c:extLst>
        </c:ser>
        <c:ser>
          <c:idx val="2"/>
          <c:order val="2"/>
          <c:tx>
            <c:strRef>
              <c:f>'Sub-Category'!$D$3:$D$4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'Sub-Category'!$D$5:$D$46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8">
                  <c:v>40</c:v>
                </c:pt>
                <c:pt idx="30">
                  <c:v>24</c:v>
                </c:pt>
                <c:pt idx="32">
                  <c:v>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F1-45E2-B19C-1FEF65ABCA54}"/>
            </c:ext>
          </c:extLst>
        </c:ser>
        <c:ser>
          <c:idx val="3"/>
          <c:order val="3"/>
          <c:tx>
            <c:strRef>
              <c:f>'Sub-Category'!$E$3:$E$4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'Sub-Category'!$E$5:$E$46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7">
                  <c:v>40</c:v>
                </c:pt>
                <c:pt idx="31">
                  <c:v>20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5B-428B-8766-962903025E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0725512"/>
        <c:axId val="660726168"/>
      </c:barChart>
      <c:catAx>
        <c:axId val="6607255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726168"/>
        <c:crosses val="autoZero"/>
        <c:auto val="1"/>
        <c:lblAlgn val="ctr"/>
        <c:lblOffset val="100"/>
        <c:noMultiLvlLbl val="0"/>
      </c:catAx>
      <c:valAx>
        <c:axId val="660726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Num. of Campaigns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725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[01 - Excel Kistart Homework.xlsx]DateCreatedConversion!PivotTable1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noFill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DateCreatedConversion!$B$4:$B$5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DateCreatedConversion!$A$6:$A$18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DateCreatedConversion!$B$6:$B$18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78-4A1A-A810-F096A52C7273}"/>
            </c:ext>
          </c:extLst>
        </c:ser>
        <c:ser>
          <c:idx val="1"/>
          <c:order val="1"/>
          <c:tx>
            <c:strRef>
              <c:f>DateCreatedConversion!$C$4:$C$5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strRef>
              <c:f>DateCreatedConversion!$A$6:$A$18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DateCreatedConversion!$C$6:$C$18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78-4A1A-A810-F096A52C7273}"/>
            </c:ext>
          </c:extLst>
        </c:ser>
        <c:ser>
          <c:idx val="2"/>
          <c:order val="2"/>
          <c:tx>
            <c:strRef>
              <c:f>DateCreatedConversion!$D$4:$D$5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DateCreatedConversion!$A$6:$A$18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DateCreatedConversion!$D$6:$D$18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78-4A1A-A810-F096A52C7273}"/>
            </c:ext>
          </c:extLst>
        </c:ser>
        <c:ser>
          <c:idx val="3"/>
          <c:order val="3"/>
          <c:tx>
            <c:strRef>
              <c:f>DateCreatedConversion!$E$4:$E$5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DateCreatedConversion!$A$6:$A$18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DateCreatedConversion!$E$6:$E$18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278-4A1A-A810-F096A52C72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6326408"/>
        <c:axId val="656329032"/>
      </c:lineChart>
      <c:catAx>
        <c:axId val="6563264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329032"/>
        <c:crosses val="autoZero"/>
        <c:auto val="1"/>
        <c:lblAlgn val="ctr"/>
        <c:lblOffset val="100"/>
        <c:noMultiLvlLbl val="0"/>
      </c:catAx>
      <c:valAx>
        <c:axId val="656329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Num.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326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GoalOutcomes!$F$1</c:f>
              <c:strCache>
                <c:ptCount val="1"/>
                <c:pt idx="0">
                  <c:v>Perentage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GoalOutcomes!$F$2:$F$13</c:f>
              <c:numCache>
                <c:formatCode>0%</c:formatCode>
                <c:ptCount val="12"/>
                <c:pt idx="0">
                  <c:v>0.68437499999999996</c:v>
                </c:pt>
                <c:pt idx="1">
                  <c:v>0.66584967320261434</c:v>
                </c:pt>
                <c:pt idx="2">
                  <c:v>0.55155875299760193</c:v>
                </c:pt>
                <c:pt idx="3">
                  <c:v>0.47794117647058826</c:v>
                </c:pt>
                <c:pt idx="4">
                  <c:v>0.51351351351351349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88-455D-A8B1-8C3994A040D9}"/>
            </c:ext>
          </c:extLst>
        </c:ser>
        <c:ser>
          <c:idx val="1"/>
          <c:order val="1"/>
          <c:tx>
            <c:strRef>
              <c:f>GoalOutcomes!$G$1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GoalOutcomes!$G$2:$G$13</c:f>
              <c:numCache>
                <c:formatCode>0%</c:formatCode>
                <c:ptCount val="12"/>
                <c:pt idx="0">
                  <c:v>0.27500000000000002</c:v>
                </c:pt>
                <c:pt idx="1">
                  <c:v>0.29166666666666669</c:v>
                </c:pt>
                <c:pt idx="2">
                  <c:v>0.38369304556354916</c:v>
                </c:pt>
                <c:pt idx="3">
                  <c:v>0.43382352941176472</c:v>
                </c:pt>
                <c:pt idx="4">
                  <c:v>0.43243243243243246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0.375</c:v>
                </c:pt>
                <c:pt idx="10">
                  <c:v>0.5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88-455D-A8B1-8C3994A040D9}"/>
            </c:ext>
          </c:extLst>
        </c:ser>
        <c:ser>
          <c:idx val="2"/>
          <c:order val="2"/>
          <c:tx>
            <c:strRef>
              <c:f>GoalOutcomes!$H$1</c:f>
              <c:strCache>
                <c:ptCount val="1"/>
                <c:pt idx="0">
                  <c:v>Percetange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GoalOutcomes!$H$2:$H$13</c:f>
              <c:numCache>
                <c:formatCode>0%</c:formatCode>
                <c:ptCount val="12"/>
                <c:pt idx="0">
                  <c:v>4.0625000000000001E-2</c:v>
                </c:pt>
                <c:pt idx="1">
                  <c:v>4.2483660130718956E-2</c:v>
                </c:pt>
                <c:pt idx="2">
                  <c:v>6.4748201438848921E-2</c:v>
                </c:pt>
                <c:pt idx="3">
                  <c:v>8.8235294117647065E-2</c:v>
                </c:pt>
                <c:pt idx="4">
                  <c:v>5.4054054054054057E-2</c:v>
                </c:pt>
                <c:pt idx="5">
                  <c:v>2.8571428571428571E-2</c:v>
                </c:pt>
                <c:pt idx="6">
                  <c:v>4.1666666666666664E-2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</c:v>
                </c:pt>
                <c:pt idx="10">
                  <c:v>0.2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88-455D-A8B1-8C3994A040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6553768"/>
        <c:axId val="726544912"/>
      </c:lineChart>
      <c:catAx>
        <c:axId val="726553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544912"/>
        <c:crosses val="autoZero"/>
        <c:auto val="1"/>
        <c:lblAlgn val="ctr"/>
        <c:lblOffset val="100"/>
        <c:noMultiLvlLbl val="0"/>
      </c:catAx>
      <c:valAx>
        <c:axId val="72654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553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548640</xdr:colOff>
      <xdr:row>1</xdr:row>
      <xdr:rowOff>64770</xdr:rowOff>
    </xdr:from>
    <xdr:to>
      <xdr:col>22</xdr:col>
      <xdr:colOff>7620</xdr:colOff>
      <xdr:row>29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683205-A25D-40F7-B1BA-4D6E9110C0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1</xdr:row>
      <xdr:rowOff>177165</xdr:rowOff>
    </xdr:from>
    <xdr:to>
      <xdr:col>27</xdr:col>
      <xdr:colOff>144780</xdr:colOff>
      <xdr:row>32</xdr:row>
      <xdr:rowOff>24765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FC2048-9FAA-45B1-B1B9-6D6BFD65D9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99060</xdr:colOff>
      <xdr:row>2</xdr:row>
      <xdr:rowOff>167640</xdr:rowOff>
    </xdr:from>
    <xdr:to>
      <xdr:col>21</xdr:col>
      <xdr:colOff>228600</xdr:colOff>
      <xdr:row>29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157D43-B16F-4472-AC48-CF5C2B9DC5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15240</xdr:rowOff>
    </xdr:from>
    <xdr:to>
      <xdr:col>8</xdr:col>
      <xdr:colOff>7620</xdr:colOff>
      <xdr:row>38</xdr:row>
      <xdr:rowOff>45720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72307D-B436-4811-ADCD-3FFBD442FC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airany Garcia" refreshedDate="43603.734536111115" createdVersion="6" refreshedVersion="6" minRefreshableVersion="3" recordCount="4114" xr:uid="{A5B11206-34BA-4B51-AF6C-46A8EB4B4B32}">
  <cacheSource type="worksheet">
    <worksheetSource ref="A1:R4115" sheet="Main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THE 'mi8' RISES | The Best Wireless Duo Stereo Sound System"/>
        <s v="Innocents, a truly terrifying roleplaying game"/>
        <s v="Suburban Legends: New Album"/>
        <s v="HALLAM new york SMART JACKET 2.0 for TRAVEL with 29 FUNCTION (Canceled)"/>
        <s v="3Doodler: The World's First 3D Printing Pen"/>
        <s v="Tonight I'll be April"/>
        <s v="The Universe in a Sphere (Relaunch)"/>
        <s v="Daemon's scale up - Brieuc Le Meur _ Berlin"/>
        <s v="TimeWatch: GUMSHOE Investigative Time Travel RPG"/>
        <s v="The Second Breakfast"/>
        <s v="Empire of the Dead: REQUIEM"/>
        <s v="Treasure Decks for 5th Edition - Only $12!"/>
        <s v="RuuviTag - Open-Source Bluetooth Sensor Beacon"/>
        <s v="The Practical Meter: Know your power!"/>
        <s v="Pi Crust - Easily Connect Electronics To Your Raspberry Pi"/>
        <s v="Gauss - Redefining Eye Protection for the Digital Age"/>
        <s v="Mojo: Digital Design for the Hobbyist"/>
        <s v="Space Elevator Science - Climb to the Sky - A Tethered Tower"/>
        <s v="The Princess Bride Playing Cards from USPCC"/>
        <s v="Pick the Lock"/>
        <s v="Risotto fragole e champagne"/>
        <s v="Kingdom"/>
        <s v="Planet Money T-shirt"/>
        <s v="Tournament &amp; Transport Solution for X-Wing, STAW and D&amp;D AW"/>
        <s v="Pine Tar Baseball: 1936 Negro League + 1960 Season"/>
        <s v="APOC: Mini Radiation Detector"/>
        <s v="Public Lab DIY Spectrometry Kit"/>
        <s v="Legends Untold: As deep as an RPG, as fast as a card game!"/>
        <s v="B9Creator - A High Resolution 3D Printer"/>
        <s v="Tesla vs. Edison"/>
        <s v="Pi Supply - Intelligent Power Switch for Raspberry Pi"/>
        <s v="The Game Anywhere Table"/>
        <s v="Caelum - Photos from stratosphere"/>
        <s v="Trickerion - Legends of Illusion"/>
        <s v="Battle Systemsâ„¢ Fantasy Dungeon Terrain"/>
        <s v="Hydra: a triple-output power supply for electronics projects"/>
        <s v="&quot;The Naked Pixel&quot; Ali Pakele"/>
        <s v="Equatorial Sundial - Learn about planetary motion!"/>
        <s v="FLUXO â€“ The Worldâ€™s First Truly Smart Lamp"/>
        <s v="OPEN RAIL Open Source Linear Bearing System"/>
        <s v="Savage Worlds Zombie Squad"/>
        <s v="UDOO X86: The Most Powerful Maker Board Ever"/>
        <s v="The BIG Turtle ShellÂ®: Rugged, Wireless BoomBox &amp; Power Bank"/>
        <s v="ShootTokyo: The Book"/>
        <s v="Hero: Aluminum dice inspired by super heroes :)"/>
        <s v="MCG Premium Sleeves &amp; Accessories"/>
        <s v="zircon - &quot;Identity Sequence&quot;: A cyberpunk-inspired journey"/>
        <s v="Orison â€“ Rethink the Power of Energy"/>
        <s v="Jog It! Open source controller pendant for EMC2 and Mach3!"/>
        <s v="The Comedy Button Podcast"/>
        <s v="Launch a TARDIS into SPACE!"/>
        <s v="Students building a near-space balloon with live video"/>
        <s v="&quot;The Hab Block&quot; multi build 28mm gaming terrain building"/>
        <s v="RA 3D printer controller by Elefu"/>
        <s v="Puck.js - the ground-breaking bluetooth beacon"/>
        <s v="UnPresidented: Trump's Inaugural &amp; the People's Response"/>
        <s v="Earin - The Worlds Smallest Wireless Earbuds"/>
        <s v="Concept Cards for Fantasy RPGs -Monsters, Treasures and more"/>
        <s v="Monster Lab"/>
        <s v="Alienation - an intergalactic card drafting game"/>
        <s v="Kraut Source - Fermentation Made Simple"/>
        <s v="Broken World - A Post-Apocalypse Tabletop RPG"/>
        <s v="SOSU Barrel-Aged Sriracha"/>
        <s v="Tinker Tie Beta - Programmable RGB LED Bow Tie!"/>
        <s v="PS-1A Adjustable Miniature Switch Mode DC-DC Power Supply"/>
        <s v="Odyssey: ARGONAUTS"/>
        <s v="Michale Graves â€œVagabond Acousticâ€ Extremely Limited Edition"/>
        <s v="Backstory Cards"/>
        <s v="Portal: Turbocharged WiFi"/>
        <s v="PiDrive: Low-power, mSATA SSD for the Raspberry Pi"/>
        <s v="D12 Trap Dice + Trapped The Dice Game"/>
        <s v="ReSpeaker - Add Voice Control Extension To Anything You Like"/>
        <s v="Geiko and Maiko of Kyoto"/>
        <s v="Hubble Laser Cutter: Affordable, Versatile &amp; Open Source"/>
        <s v="Green Couch Games Limited: FrogFlip!"/>
        <s v="St. Michael Boat Parties - Halloween and Beyond!"/>
        <s v="Idle Thumbs Video Game Podcast"/>
        <s v="Astonishing Swordsmen &amp; Sorcerers of Hyperborea 2E"/>
        <s v="John Vanderslice's DAGGER BEACH: The New Album"/>
        <s v="The Workingman's Cake by Delectabites"/>
        <s v="BARNFEST 2015"/>
        <s v="OWL Programmable Effects Pedal"/>
        <s v="The Art of Abandonment - Photo Book by Walter Arnold"/>
        <s v="PHOENIX DICE: A New Approach to an Outdated Gaming Tool"/>
        <s v="Samurai Dwarves (Korobokuru)"/>
        <s v="Historic Robotic Spacecraft Poster Series Two"/>
        <s v="Song of Blades: Hammer and Forge"/>
        <s v="Ario: Smart Lighting. Better Health."/>
        <s v="Bukobot 3D Printer - Affordable 3D with No Compromises!"/>
        <s v="Jonah and the Crab"/>
        <s v="Impression Ï€: Wireless VR+AR with Gesture+Position Tracking"/>
        <s v="Making Mail: A Documentary"/>
        <s v="LPLC - Low Power, Low Cost PIC18 Development Board"/>
        <s v="Superpowerless - Princess - Music Video"/>
        <s v="Nuimo: Seamless Smart Home Interface"/>
        <s v="Stones Dungeon Tiles"/>
        <s v="A Masters Guide to The Way of the Warrior"/>
        <s v="Warbands of the Cold North III"/>
        <s v="RAPIRO: The Humanoid Robot Kit for your Raspberry Pi"/>
        <s v="Ion: A Music Detecting Mood Light with Bluetooth Low Energy"/>
        <s v="Lumin8 Pro"/>
        <s v="YOUMO - Your Smart Modular Power Strip"/>
        <s v="ISS-Above"/>
        <s v="The World's Lightest &amp; Smartest E-Scooter  - ZAR"/>
        <s v="Monster Mansion"/>
        <s v="Rick and Morty Album &amp; Music Video"/>
        <s v="The Pocket Theater - No one should have to pay to perform!"/>
        <s v="HELP FLY RADIO FINISH THEIR FULL LENGTH ALBUM!"/>
        <s v="Oval - The First Digital HandPan"/>
        <s v="Pi Lite white - Bright white LED display for Raspberry Pi"/>
        <s v="The Gothsicles - I FEEL SICLE"/>
        <s v="Howard's End 3.0"/>
        <s v="Terminator the Second"/>
        <s v="Cadaver - A Card Game For Aspiring Necromancers"/>
        <s v="The Merchant of Venice"/>
        <s v="Cryptex Dice Vault"/>
        <s v="Historic Robotic Spacecraft Poster Series"/>
        <s v="Atlantic Light: The West Coast of Ireland in Photographs"/>
        <s v="GOAT LORDS."/>
        <s v="Weighitz: Weigh Smarter"/>
        <s v="New Comedy Venue and Training Facility"/>
        <s v="DAN Cases A4-SFX - The World's Smallest Gaming Tower Case"/>
        <s v="What Happens in Vegas Stays on YouTube"/>
        <s v="Nude: A play by Paul Hewitt"/>
        <s v="velosynth"/>
        <s v="Anglicon 2015: A Doctor Who &amp; British media fan convention"/>
        <s v="Shady Grady &amp; The Nobodies - HELP US GO ON TOUR SUMMER 2012"/>
        <s v="LEAVING ATLANTA THE FILM"/>
        <s v="KiÃ«n Light: Intelligent daylight at your fingertips"/>
        <s v="PocketLab Voyager | Explore Science in Your World"/>
        <s v="ArduSat - Your Arduino Experiment in Space"/>
        <s v="Shakespeare Orange County's HAMLET: Match This!"/>
        <s v="The Other Room â€“ Cardiffâ€™s First Pub Theatre"/>
        <s v="Pedal Power -- Human Scale Energy For Everyday Tasks"/>
        <s v="Sofft: Blocks Stains &amp; Softens Clothes!"/>
        <s v="Much Ado About Nothing"/>
        <s v="Blind Beggar Miniatures presents Second Chance Specials!"/>
        <s v="RasPiO GPIO Quick Reference Ruler for Raspberry Pi RPi.GPIO"/>
        <s v="Three Lobed Recordings 10th ann 4xLP set (Sonic Youth, SCG+)"/>
        <s v="CACOCO - The Drinking Chocolate Revival"/>
        <s v="Sparx Skate Sharpener - Pro Skate Sharpening. At Home."/>
        <s v="Escape/Artist: The Jason Escape Documentary"/>
        <s v="Spiff is ready to join the digital age!"/>
        <s v="Other Worlds - A Make 100 Project"/>
        <s v="Training young artists! Act Yo' Age Theatre Co debut"/>
        <s v="Pi PoE Switch HAT - power over Ethernet for Raspberry Pi"/>
        <s v="REALLY REALLY"/>
        <s v="Jumbo Jets - Jet Set Expansion Set #2"/>
        <s v="Dick Whittington - our 2016 community pantomime!"/>
        <s v="XSHIFTER: World's First Affordable Wireless Shifting System"/>
        <s v="Liguria"/>
        <s v="Friend Request: Accepted"/>
        <s v="Man vs Meeple Season One Kickstarter"/>
        <s v="Don't Go Outside: Tokyo Street Photos"/>
        <s v="m!lTone- Portable Air Synth &amp; MIDI controller"/>
        <s v="easyFeed Automatic Pet Feeder w/ Webcam and Amazon Delivery"/>
        <s v="Project Pilgrim"/>
        <s v="Carbon Fiber Collar Stays"/>
        <s v="RYU X RIO"/>
        <s v="Punkapocalyptic - Black Blood Children Band"/>
        <s v="So The Story Goes: The New Album by &quot;Just Joe&quot; Altier"/>
        <s v="Eternity Dice - Regular and D6 Charms Edition"/>
        <s v="Dice Base 2: Vault - Case - Rolling Surface"/>
        <s v="NAKED IBIZA - A Large Scale Photography Book by Dylan Rosser"/>
        <s v="TRASENSE MOVEMENT: The Smartest Daily Tracker for Under $30"/>
        <s v="The New Album: Dig Deeper"/>
        <s v="Help Michael Trieb make CD's for his new EP!"/>
        <s v="Golden Grenade Records Their Debut EP"/>
        <s v="Good Good Comedy Theatre (Philadelphia, PA)"/>
        <s v="castAR: the most versatile AR &amp; VR system"/>
        <s v="HAIRcyclopedia Vol. 2 - The Vault"/>
        <s v="BoardX: The Open Source Miniature Motherboard [Redemption]"/>
        <s v="The White Desert: Wildlife &amp; Antarctica photobook"/>
        <s v="Adfectus Book"/>
        <s v="Clairy: The Most Amazing Natural Air Purifier"/>
        <s v="Lightpack 2 - Ultimate Light Orchestra For Your Living Room"/>
        <s v="99% Declaration Mini-Doc"/>
        <s v="Bravado Spice | Bigger &amp; Bolder"/>
        <s v="Det Andra GÃ¶teborg"/>
        <s v="Layla The Wolf Debut E.P. &quot;Sugar&quot;"/>
        <s v="Brewtography Project: Discovering Colorado Breweries"/>
        <s v="Ransomly | A bluetooth beacon to make any room app-free."/>
        <s v="Dead Pirates / HIGHMARE LP 2nd pressing"/>
        <s v="A Midsummer Night's Dream"/>
        <s v="We Call This Home: 3 yrs of travel to 60 countries photobook"/>
        <s v="Repulsur's First Record"/>
        <s v="Programmable Capacitor"/>
        <s v="MAID Oven - Make All Incredible Dishes"/>
        <s v="GLASS: A Love Story"/>
        <s v="Build a New Home for Improv Comedy in Pittsburgh"/>
        <s v="The PowerPot X: Most Reliable 10-Watt Portable Generator"/>
        <s v="The Dread House (Pathfinder/5th Edition/Call of Cthulhu)"/>
        <s v="Sweeney Todd: The Panto at the Edinburgh Fringe!"/>
        <s v="Widow's Wedding Dress"/>
        <s v="Help Lions&amp;Creators print their album!"/>
        <s v="The Last Cosmonaut"/>
        <s v="PUNK ROCK"/>
        <s v="Celebrating Orlando's Historic Haunts Release"/>
        <s v="'Pathfinder' - a High Five Spaceship album"/>
        <s v="FishBit: Your Aquarium Made Simple (Beta Release)"/>
        <s v="Printeer - a 3D printer for kids &amp; schools"/>
        <s v="Let The 7Horse Run!"/>
        <s v="Angel Comedy Club"/>
        <s v="Beyond Iconic: Distribution for film on Dennis Stock"/>
        <s v="The Phantom Tollbooth: Beyond Expectations - Final Push"/>
        <s v="The AOA Presents: The Maiden of Orleans"/>
        <s v="Picade: The arcade cabinet kit for your mini computer"/>
        <s v="NTH Music Synthesizer"/>
        <s v="The Violet Tone and the City of Angels!"/>
        <s v="Run Away"/>
        <s v="Giant Leaps in Space Poster Series"/>
        <s v="TRAVELING needs a Reading"/>
        <s v="Bitcoin Empire"/>
        <s v="Montclair Shakespeare Series"/>
        <s v="Get Adler! Premium Edition"/>
        <s v="Dapper Dan - &quot;Fly As I Wanna&quot; Music Video"/>
        <s v="MALTESE CROSS: The First Album"/>
        <s v="Garage Beacon - Turn your phone into a garage door remote"/>
        <s v="POWERHEAD - Wir wollen ins Studio!!!"/>
        <s v="Gypsy Stage Presents &quot;The Importance of Being Earnest&quot;"/>
        <s v="JeVois: Open-Source Quad-Core Smart Machine Vision Camera"/>
        <s v="It's Better In The Wind - A Documentary Photobook!"/>
        <s v="Different is Dangerous"/>
        <s v="On the Back of a Tiger"/>
        <s v="Motion Control Camera Camcorder HD Bluetooth Smart Glasses"/>
        <s v="Help SHE&amp;HER PRODUCTIONS raise money for our new space in the West Bottoms!!"/>
        <s v="Mustard Plug New Record!"/>
        <s v="Connect. Code. Create. With SBrick Plus"/>
        <s v="Help Monochrome Seasons Fund His New Album ''Space Culture''"/>
        <s v="Two Hundred Chocolate Truffles"/>
        <s v="Sketching In Stereo 3rd Album!"/>
        <s v="OpenBCI: Biosensing for Everybody"/>
        <s v="&quot;She Has a Name&quot; on tour"/>
        <s v="The White Bike"/>
        <s v="Corium"/>
        <s v="Bugle2: A DIY Phono Preamp"/>
        <s v="Heath - Limited Edition Split Zine - Make 100"/>
        <s v="InkCase Plus: E Ink screen for Android phone"/>
        <s v="Tornado Pursuit: 2014 Storm Chasing Web Series"/>
        <s v="Sleepwreck - Disasterpiece EP (Jump Drives!)"/>
        <s v="Amelia and the Animals: Photographs by Robin Schwartz"/>
        <s v="Help The King of Mars Record Their First EP!"/>
        <s v="Northern Exposure A Jasper Rock Climbing Guidebook"/>
        <s v="HELP UNRB GO ON TOUR!"/>
        <s v="SIX BY SEVEN"/>
        <s v="Ryan Hamilton : UK House Party Tour 2013"/>
        <s v="VEGA: One-of-A-Kind Coffee that Changes Lives"/>
        <s v="The Space Bards Present Their First Album, &quot;Neon Milk&quot;!"/>
        <s v="CableKnife - The World's best cable insulation stripper"/>
        <s v="Upstart Crows of Santa Fe Stage Weapons"/>
        <s v="Promised Land"/>
        <s v="Multi-Function SSD Shield for the Raspberry Pi 2"/>
        <s v="Candice Russell New EP: IGNITE"/>
        <s v="Love Wins- A Powerful Book of LGBTQ Love Stories"/>
        <s v="BuddyGuard: Smart Home Security In One Device"/>
        <s v="Trebuchette - the snap-together, desktop trebuchet"/>
        <s v="KICKSTART OUR &lt;+3"/>
        <s v="Willy Porter - Human Kindness"/>
        <s v="WINTER WALK WITH ME ~ Hasenfang Album"/>
        <s v="&quot;Angus O'Callaghan. Melbourne.&quot; 1968 - 1971"/>
        <s v="Snooperscopeâ„¢: Night Vision for Your Smartphone iPhone iPad"/>
        <s v="Album4"/>
        <s v="Nix Color Sensor"/>
        <s v="Carrying Place: A film of Maine hauntings"/>
        <s v="SmartQuad 4-Port (9.6 Amps / 48W) Travel USB Charger"/>
        <s v="Kickstart the Future (of Telefuture)"/>
        <s v="Invisible Allies - Hyperdimensional Animals"/>
        <s v="Larchmere String Quartet Debut Album: Music by Stephan Krehl"/>
        <s v="FROSTBURN - Lords of the Trident's new album!"/>
        <s v="AttoDuino - Turbocharged, Wireless, Arduino Compatible"/>
        <s v="Low Voltage Metal Sensor for use with Arduino type boards"/>
        <s v="THIEF"/>
        <s v="Lightpack â€” ambient backlight for your displays"/>
        <s v="HOW TO START A REVOLUTION a new documentary film"/>
        <s v="improvMANIA Improv Comedy Theater - Chandler, Arizona"/>
        <s v="Pushers"/>
        <s v="Sisters of Murphyâ€™s full-length album"/>
        <s v="30-Hour Comedy Podcast Marathon and Tour"/>
        <s v="Stage Adaptation of Studio Ghibli's Princess Mononoke"/>
        <s v="Mars on Earth: An Art Residency"/>
        <s v="Starduster II - Photographing Earth from Near-Space"/>
        <s v="GBS Detroit Presents My Pal Val"/>
        <s v="Land of the Three Towers"/>
        <s v="A KC Fringe World Premiere: DESPERATE ACTS"/>
        <s v="Reading of a New Play by Garrett Zuercher"/>
        <s v="Sage King's Debut Album"/>
        <s v="Lewis Robertson Band EP!"/>
        <s v="Overlords of Infamy - A Board Game of Silly Super-Villainy!"/>
        <s v="Good Grief: Making CARTOON COLLEGE - a documentary about comics"/>
        <s v="MIRAMAR"/>
        <s v="Amateur production of The Blue Room by David Hare"/>
        <s v="The Journey"/>
        <s v="Kick-in-the-A** Starter: Between the Lines, the Book"/>
        <s v="Yo Mama's Sauces &amp; Rubs"/>
        <s v="The Aspect - Reinventing the Grow Light for Interior Design"/>
        <s v="The Food Cure"/>
        <s v="Beef Sticks to Chomp On!!"/>
        <s v="STETSON'S NEW EP"/>
        <s v="Treedom's NEW album fund!"/>
        <s v="The Untold Tales of the Brothers Grimm"/>
        <s v="The Lion Oh My - Our first full length release"/>
        <s v="Thunder Alley : Crew Chief by Richard Launius - Final Lap!"/>
        <s v="Bethlem"/>
        <s v="Roll The Dice Theatre Company"/>
        <s v="FACE TO FAITH | MOUNT KAILASH | TIBET photobook"/>
        <s v="Debut Album"/>
        <s v="Help Launch the Most Amazing Online Organizing Guide Ever."/>
        <s v="ReMade: The Rebirth of the Maker Movement"/>
        <s v="BrewNanny Home Brew Monitor"/>
        <s v="Do It Again... Promoting the Film About My Irrational Quest to Reunite the Kinks"/>
        <s v="Let's Light Up The Gem!"/>
        <s v="In Country: A Documentary Film (POSTPRODUCTION)"/>
        <s v="Smell the [City of] Roses"/>
        <s v="A SUNNY DAY IN GLASGOW"/>
        <s v="The Complete Works of William Shakespeare (Abridged)"/>
        <s v="Do You Want to Ride on my Rocket Ship? - An Album Pre-Order"/>
        <s v="Henry V"/>
        <s v="The Boy at the Edge of Everything NEXT STAGE RESIDENT SHOW"/>
        <s v="CST's As You Like It goes to Canada!"/>
        <s v="Funding for 'Cooked' a dark comedy by Christopher Adams"/>
        <s v="The Narrative 2011 Spring Tour with Eisley"/>
        <s v="Silver Hour: a photo book by Alex Westfall"/>
        <s v="JOURNEY OM: Into the Heart of India â€¢ A Cinematic Pilgrimage"/>
        <s v="Millennial, The Movie"/>
        <s v="So Bad, It's Good! - A Book of Bad Movies"/>
        <s v="Create thatwasthen's new album with them!"/>
        <s v="Joe's Cellar Phase 1 - Sit down, shut up &amp; EAT!"/>
        <s v="Story Rock by The Jolly Llamas -- Our First Album!"/>
        <s v="Magic Punches are making debut LP with producer John Askew"/>
        <s v="The Alaska Range"/>
        <s v="Sea Tea Improv's Comedy Theater in Hartford, CT"/>
        <s v="Starscraper: The Next Generation of Suborbital Rockets"/>
        <s v="Cutting Off Kate Bush"/>
        <s v="Pizza Delique"/>
        <s v="The Girl Who Touched the Stars"/>
        <s v="PAMPA FOLKS - 1st &quot;Indie Pop Western&quot; Album"/>
        <s v="Tessen - A quick-playing card game set in feudal Japan"/>
        <s v="History Grows: New K. Record"/>
        <s v="UOttawa Makermobile"/>
        <s v="Thank You For Waiting"/>
        <s v="Wildcat Strike's 2nd album release - Digital Age"/>
        <s v="Love Letters To My Children, directed by Charles J. Ouda"/>
        <s v="Threefold Social Organism Theatre Project"/>
        <s v="Yaba - Portable Speaker &amp; Guitar Amp"/>
        <s v="THE ABILITY EXCHANGE - a documentary"/>
        <s v="Thank You For Smoking"/>
        <s v="Lovers and Poets- music video"/>
        <s v="Action Man (GI Joe) Mission Mercury 10"/>
        <s v="As the Naked Lead the Blind (Play)"/>
        <s v="Centurion: Legionaries of Rome"/>
        <s v="Raspberry Pi Debug Clip"/>
        <s v="A Home for Vegas Theatre Hub"/>
        <s v="Brooklyn Cookie Company is growing!"/>
        <s v="freeSoC and freeSoC Mini"/>
        <s v="Stone Kings: From Creation To Devastation"/>
        <s v="The I2C and SPI Education System"/>
        <s v="Help JUICE (Boston) Record Their First Album"/>
        <s v="Why Adam? A TV show about the science behind everyday life!"/>
        <s v="Bear. is recording their first ep!"/>
        <s v="December Match Campaign"/>
        <s v="This is Nowhere"/>
        <s v="SPEED OF LIGHT: Biggest Mystery of the Universe"/>
        <s v="STACIE COLLINS' new cd is RECORDED but needs a KICK-START cause &quot;SOMETIMES YA GOTTA&quot;"/>
        <s v="Portraits by Aris Jerome"/>
        <s v="Spinward Traveller (T.V. Pilot)"/>
        <s v="Mission Space"/>
        <s v="&quot;Where was I&quot; - an autobiographical play on Dementia"/>
        <s v="Science Studio"/>
        <s v="THE MOON PLAY"/>
        <s v="Passing Shot: Dice Tennis Game"/>
        <s v="Dog Sees God - Calgary Production"/>
        <s v="The Florence Company presents 'America'"/>
        <s v="BLOODGOOD's 1st Studio Album in 22 Years!"/>
        <s v="THE WATCHERS:  a book of the Wait Watchers photographs"/>
        <s v="Atmoph Window - Your Room Can Be Anywhere"/>
        <s v="Woodhouse EP"/>
        <s v="Strong Poison Stage Play adapted fr. Dorothy L. Sayers novel"/>
        <s v="Venus On Fire + Extraordinary Producer = Legendary New EP"/>
        <s v="Because Dance."/>
        <s v="Verdigris - A Play by Jim Beaver"/>
        <s v="Chess puzzles in your pocket: a new eBook"/>
        <s v="Support new theatre piece IT DOESN'T MATTER"/>
        <s v="Rules of Civility and Decent Behavior"/>
        <s v="Can't Go Home"/>
        <s v="The Faculty Lounge"/>
        <s v="Collision Course"/>
        <s v="StartMart - NEW $40,000 Stretch Goal to Match $40,000 Grant"/>
        <s v="The Box"/>
        <s v="Brother's Keeper: Lessons Learned in Gaining Access"/>
        <s v="William Shakespeare's The Tempest"/>
        <s v="Put Your Money Where Your Ear Is!"/>
        <s v="Asteroid What! - Very Near Earth Asteroids"/>
        <s v="Mechabrick - A Minifig/Mecha board game and models"/>
        <s v="Instructions on Parting"/>
        <s v="Eyes as Big as Plates"/>
        <s v="Eliot &amp; Ead's First Studio Album, &quot;The Flyover States&quot;"/>
        <s v="Barebones Black Box Theater in Braddock, PA"/>
        <s v="Heat Seek NYC"/>
        <s v="Pater Noster Project"/>
        <s v="AM 1610 :: The Station &gt;&gt; Live Studio Project &gt; Phase 1"/>
        <s v="&quot;Something to See, Not to Say&quot; - Anemometer's First EP Album"/>
        <s v="Night of Ashes"/>
        <s v="Korengal Theatrical Release"/>
        <s v="In Search of Nabad (Documentary Film)"/>
        <s v="The Sweet Remains record their sophomore studio album!"/>
        <s v="Sylvia (a benefit show)"/>
        <s v="Repair Orwell's tour van for a West Coast Tour!"/>
        <s v="Help Fund Tara's Album of Rare 18-19th Century Italian Songs"/>
        <s v="CHRISTIAN MERCY: Compassion, Proclamation, and Power"/>
        <s v="Redemption's New DVD!"/>
        <s v="Into The Great White Sands"/>
        <s v="You, Me &amp; Sicily:  Part I Editing"/>
        <s v="Might As Well Live: Dorothy Parker Does Hollywood Fringe"/>
        <s v="Yet Further: Sioum's Second Full-Length Album"/>
        <s v="I Wanted To See Boobs"/>
        <s v="&quot;Lifted&quot; - The Theatre Shed's 10 Year Anniversary Show"/>
        <s v="Assembly of Dust - &quot;Sun Shot&quot;"/>
        <s v="Jay Gonzalez presents &quot;The Bitter Suite&quot;"/>
        <s v="SPECIMEN 0625c - Sci-Fi Thriller"/>
        <s v="Bounce Jerky - Natural - Hand-Crafted - Quality"/>
        <s v="Judi Dench is Cool in Person"/>
        <s v="&quot;Next Stop&quot; - Adjusting to dating in NYC"/>
        <s v="Riders: A Game About Cheating Doomsday"/>
        <s v="Motion Device Debut EP"/>
        <s v="House of Yes"/>
        <s v="Zombie Apocalypse Geocaching"/>
        <s v="IT'S JUST MY LIFE"/>
        <s v="TYLT Energi Backpack - charge your mobile devices on the go."/>
        <s v="MEASURE FOR MEASURE: an all-female adaptation"/>
        <s v="Star Wars: Insidious"/>
        <s v="Paria Exchange at Dave's Leicester Comedy Festival"/>
        <s v="KHOJALY - Giving a voice to refugees across the world"/>
        <s v="Miniature Scenery Terrain for Tabletop gaming and Wargames"/>
        <s v="On the Verge (Or, The Geography of Yearning) goes Steampunk!"/>
        <s v="Broken Contract Rulebook Relaunch"/>
        <s v="BROKEN BISCUITS EDINBURGH"/>
        <s v="rock on: inside the archive of an unlikely rock photographer"/>
        <s v="abode - The Future of Home Security."/>
        <s v="LF4 WildFire"/>
        <s v="Lestat - Midnight Toll Video"/>
        <s v="The Beautiful House"/>
        <s v="Don Walrus wants to press a record!!"/>
        <s v="The Vandies // Full length album!"/>
        <s v="NYPC's North American (+ Colombia!) Tour May 2014 - Part 2"/>
        <s v="Send &quot;Pawn&quot; to Edinburgh!"/>
        <s v="The Babushkas of Chernobyl"/>
        <s v="Russian Interiors"/>
        <s v="Dusk Theatre Company presents... Macbeth Rebothered"/>
        <s v="She Kills Monsters"/>
        <s v="eMersion Gesture Control System for Music Performance &amp; More"/>
        <s v="HAMELL ON TRIAL IS RECORDING AN ALBUM"/>
        <s v="Acting V Senior Showcase"/>
        <s v="ThreeWay - A new play about dating and relationships."/>
        <s v="The Siva Cycle Atom - Powering your life one pedal at a time"/>
        <s v="SPLITTING THE SYNAPSE"/>
        <s v="Fund The Red Masque's New Album, &quot;Mythalogue&quot;"/>
        <s v="Edge â€¢ France | Witnessing Those Unseen"/>
        <s v="Up to 4 axis Beaglebone black based CNC control"/>
        <s v="A Tale as Rich as Soil: Preserving Valmont's History"/>
        <s v="iPhone7 inVIIctus batterycase customize 3D printed top cover"/>
        <s v="You Said It Would Go Down Like This"/>
        <s v="The River Runs Through Us, a Six-Part Public Radio Series"/>
        <s v="Abalimi"/>
        <s v="Anthology of Stories from LGBT Nepal"/>
        <s v="Islam and the Future of Tolerance: The Movie"/>
        <s v="Decadolo. Flip it!"/>
        <s v="Spark: The Watch That Keeps You Awake"/>
        <s v="Johnny Rock &amp; Friends: For The Record"/>
        <s v="Build the House of Dad's!"/>
        <s v="Stagelights Studio by Pam Kinter, Greensboro"/>
        <s v="A Sundered World"/>
        <s v="3 Days In Savannah Part II"/>
        <s v="Matthew Moon's New Album"/>
        <s v="Monte Pittman's new album &quot;M.P.3: The Power Of Three, Pt. 2&quot;"/>
        <s v="COME OUT SWINGIN'!"/>
        <s v="Vulcan I: Rocket Powered by 3D Printed Engine"/>
        <s v="The Coffis Brothers 2nd Album!"/>
        <s v="In Training: a book of Bonsai photographs"/>
        <s v="Enso Theatre Ensemble's &quot;Pride &amp; Prejudice&quot;"/>
        <s v="The Eventful Life of Al Hawkes"/>
        <s v="Be a part of The Paper Melody's next chapter: EP and Videos"/>
        <s v="Pre-order DANCEHALL's first record!!!"/>
        <s v="Last of the Lost Boys: New Music from Matthew Blake"/>
        <s v="Brouhaha (an Original Sitcom)"/>
        <s v="The Cancer Family Book Project"/>
        <s v="New Tour Bus for The Slants"/>
        <s v="The Spring Standards LIVE at the Arden Gild Hall!"/>
        <s v="Digital MPPT and Solar BMS for a Net Zero energy House"/>
        <s v="Degenerate Matters EP Funding Campaign"/>
        <s v="Welcome Back To Harlem: A Hellfighter's Story"/>
        <s v="3 Years Hollow is Going On Their First Ever Tour!"/>
        <s v="Meadowlands Chocolate"/>
        <s v="Carbon mini bikes / race / MTB / FAT ~ Carbon tow placement"/>
        <s v="Alix in Wundergarten"/>
        <s v="Gehtika - New Album - A Monster in Mourning"/>
        <s v="SPILL - A verbatim show about sex"/>
        <s v="Without Utterance: Tales from the Other Side of Language"/>
        <s v="#TeamMopra - Save the Mopra Telescope &amp; Map the Milky Way"/>
        <s v="riots - Affordable wireless IoT microcontrollers and sensors"/>
        <s v="The Bohemian Balcony - A Creative Space For All"/>
        <s v="TUSENTACK THEATRE"/>
        <s v="The Musical Adventure of Mimi and the Ghosts"/>
        <s v="Meg Porter Debut EP!"/>
        <s v="Black Swan Theories Debut CD"/>
        <s v="New Album: BRICK AND MORTAR. New Book: HITLESS WONDER."/>
        <s v="Georgia - the full cast production"/>
        <s v="FannibalFest Fan Convention"/>
        <s v="Buffer: Edinburgh Fringe 2014"/>
        <s v="THE LISTENING BOX"/>
        <s v="BROS TV Pilot (Iraq)"/>
        <s v="DVD Jesus Alive Again: From the Last Supper to the Ascension"/>
        <s v="In My Head - A new mental health theatre project"/>
        <s v="The Psalm Praise Project, Vol. 2"/>
        <s v="Steamboat Springs Van Clan"/>
        <s v="Wearsafe: Wearable technology on a mission to save lives"/>
        <s v="Restore the Pluto Discovery Telescope"/>
        <s v="Quirky Bird Theatre's Young Actors on Tour"/>
        <s v="&quot;Loving Alanis&quot; Rocky Mountain Regional Premier"/>
        <s v="Police Precinct"/>
        <s v="&quot;The First Day&quot; by Julia Othmer- Music Video"/>
        <s v="The World's Greatest Lover"/>
        <s v="The Impossible Adventures Of Supernova Jones"/>
        <s v="Eyes Shut. Door Open - A New Play by Cassie M. Seinuk"/>
        <s v="Mega Bar: The most versatile and affordable workout product."/>
        <s v="And That's How The Story Goes"/>
        <s v="Memoir of a Forgotten Past"/>
        <s v="VIVO Solar Bag"/>
        <s v="Summer Gill 'Stormy Weather' EP"/>
        <s v="&quot;Unexpectedly Expecting&quot; - A One-Woman Show"/>
        <s v="POW WOW: Share the arts community of Hawaii"/>
        <s v="Cassiopeia"/>
        <s v="Foolish Mortals present Shakespeare's Twelfth Night"/>
        <s v="INSIDE TRACKS: Alone Across the Outback"/>
        <s v="The Longest Shortest Time: Season 2"/>
        <s v="Le Temps Nous Est ComtÃ©"/>
        <s v="The Letter Black - New Record"/>
        <s v="The Saltbox Theatre Collective Seed Money Project"/>
        <s v="Red Planet (or One Way Ticket) Staged Reading"/>
        <s v="building the world's longest marble run relaunch"/>
        <s v="Old Trunk - Edinburgh 2014"/>
        <s v="Prowl Theatre Company"/>
        <s v="King Lear"/>
        <s v="Rounds. Set design campaign."/>
        <s v="Michael Angelo Batio &quot;Intermezzo&quot; Album Project"/>
        <s v="Remaster and Re-release &quot;Reality vs the Optimist&quot; on vinyl."/>
        <s v="Seance Theatre Performs Noel Coward's Blithe Spirit"/>
        <s v="The Forest for the Trees"/>
        <s v="The Great Party's Debut Album!"/>
        <s v="28mm Fantasy Miniature range Feral Orcs!"/>
        <s v="Let's Talk Calmly About Security and Privacy"/>
        <s v="Dead Fish Handshake - follow up record to Across State Lines"/>
        <s v="University Rocket Science"/>
        <s v="GIRLS STATE a new musical comedy TV project"/>
        <s v="The Lost Generation"/>
        <s v="The Fine Spirits are making an album!"/>
        <s v="GBS Detroit Presents The Skylit Letter"/>
        <s v="FAMILY BUSINESS KICKSTARTER"/>
        <s v="Nemes wants you to be able to hear their new songs!"/>
        <s v="Finding Beauty In the Rubble"/>
        <s v="Constellations by Nick Payne at the Nottingham New Theatre"/>
        <s v="ODIN2: Smart Projector for movies, video calls, and apps"/>
        <s v="MAX &amp; ELSA: NO MUSIC. NO CHILDREN."/>
        <s v="Will's SmileBook Project"/>
        <s v="The Guru releases &quot;Native Sun&quot;"/>
        <s v="MTA's National Theatre Connections Show!"/>
        <s v="Xavier Project: Leftovers"/>
        <s v="The Music Never Stopped:Epic Live Music Photos by Bob Minkin"/>
        <s v="Help Ben Hardt Release 3 Albums In 9 Months!"/>
        <s v="Glad Hearts New Album: Twenty Two - On Vinyl!"/>
        <s v="The Reality Of Chronic Illness - The Book"/>
        <s v="CALAMITA/Ã€ project"/>
        <s v="Before The Lights Go Up"/>
        <s v="Glass Cloud on the road!"/>
        <s v="A 4-year-old's Portrait of the American West"/>
        <s v="Ghosts of Jupiter: The Great Bright Horses"/>
        <s v="Cirque Inspired Alice's Adventures in Wonderland"/>
        <s v="PORCHES. vs. THE U.S.A."/>
        <s v="Werewolf: Full Moon Expansion"/>
        <s v="Hi Ho Silver Oh - The West Coast Tour"/>
        <s v="Deja-Vu: Dissecting Memory on Camera"/>
        <s v="Wyatt Lowe &amp; the Ottomatics Summer 2014 Tour!"/>
        <s v="&quot;Death Anxiety&quot;, a new album by Pocket Vinyl"/>
        <s v="Time Crash"/>
        <s v="Finish The Script! - A College Writing Course in Book Form"/>
        <s v="Kickstart for a Startup Nebraska Food Business"/>
        <s v="MIDI Sprout - Biodata Sonification Device"/>
        <s v="Waxwing: A New Play"/>
        <s v="A Simple Complex's 2013 CD Release Party DVD"/>
        <s v="right left with heels: US Premiere at City Garage"/>
        <s v="FUEL FAKE NATIVES"/>
        <s v="RAM- An independent writer's breakthrough tv production"/>
        <s v="Casual Encounters: The Quest For a PA"/>
        <s v="Ukulele Songs from the Zombie Apocalypse"/>
        <s v="UCAS"/>
        <s v="A Dream Play"/>
        <s v="Touring the United States This July"/>
        <s v="Rocky Horror Saved My Life - A Fan Documentary"/>
        <s v="Help take 'Conversations With Rats' to Edinburgh Fringe 2017"/>
        <s v="EUTCo presents 'One Flew Over the Cuckoo's Nest'"/>
        <s v="Rivals: Masters of the Deep"/>
        <s v="Press Mirror Kisses' New Album &quot;Heartbeats&quot; on Vinyl"/>
        <s v="Colorado ACTS Black Box Painting"/>
        <s v="GGC Productions 2016"/>
        <s v="Small Steps Are Giant Leaps"/>
        <s v="Roosevelt Died."/>
        <s v="New Amy Rivard album!!!"/>
        <s v="Help MONGREL record our new cd !"/>
        <s v="Encyclopedia of Surfing"/>
        <s v="The BANGGAI Rescue Project"/>
        <s v="Face Off Theatre Company Inaugural Season 2015-2016"/>
        <s v="The Colossus Of Destiny - A Melvins Tale"/>
        <s v="Body Armor - The Super Female Police Officer of the Future!!"/>
        <s v="Queen Kwong Tour to London and Paris"/>
        <s v="Framed Himalaya: Lachen Valley (Campaign Part - 2)"/>
        <s v="L.E.D Portable Charger"/>
        <s v="Uncharted Amazon"/>
        <s v="Help ReNew the Rainbow Stage (&amp; office) for Future Stars"/>
        <s v="Gotham Knight Terrors: Comedic Batman Short"/>
        <s v="The Voix De Ville! : A Pop-up Theater and Cabaret"/>
        <s v="Macbeth"/>
        <s v="Hoterway - Hot shower from the first second"/>
        <s v="Honorable Men - Poor Yorick's Players 2016 Season"/>
        <s v="U-PHOS: Upgraded Pulsating Heatpipe Only for Space"/>
        <s v="The Aurora Project: A Sci-Fi Epic by Bella Poynton"/>
        <s v="VANS Warped Tour or BUST!"/>
        <s v="Deep Cuts - Series"/>
        <s v="The Addams Family Comes To Tuscaloosa"/>
        <s v="Earlids"/>
        <s v="Bird Language with Jon Young; an instructional video"/>
        <s v="The Malformation of Health Care"/>
        <s v="The Honeymoon is Over - An Original Play by Zakry Fin"/>
        <s v="#Josh: T.V. Show Sizzle Reel"/>
        <s v="M.F.Crew, 1er Album &quot;First Ride&quot;"/>
        <s v="Snowglobe Theatre presents: &quot;Much Ado about Nothing&quot;"/>
        <s v="YOYO WARRIOR - A premium yoyo for any budget"/>
        <s v="My Friend Mott-ly"/>
        <s v="Critical Ambition - BLINK by Phil Porter"/>
        <s v="Forward Arena Theatre Company: Summer Season"/>
        <s v="We Beat Leukaemia: my family's journey with childhood cancer"/>
        <s v="American Pixels - a Game Music Tribute Album by Mazedude"/>
        <s v="After The End"/>
        <s v="Saxon Court at Southwark Playhouse"/>
        <s v="Ultramarine Girl: A Cup Full of Courage"/>
        <s v="Edward Albee's The Goat, or Who is Sylvia?"/>
        <s v="Virtual Reality - A play about autism, family and The Sims."/>
        <s v="The Laramie Project in Utah County"/>
        <s v="Pariah"/>
        <s v="So It Is: Vancouver"/>
        <s v="Retro Rhapsody"/>
        <s v="In the Raw: the ink &amp; the Echo's debut album"/>
        <s v="The Fall of Wallace Winter at the Plaza Theatre"/>
        <s v="Jason (Georgia on My Mind)"/>
        <s v="Faces of Yoga: A Coffee Table Photo Book"/>
        <s v="Fools Rush In: A Cabaret Benefiting BC/EFA Kickstarter"/>
        <s v="Di FAMILY"/>
        <s v="Creation of the Dublin Circus Centre"/>
        <s v="Help DORO &amp; DIEGA find their way to the Orlando FRINGE 2016"/>
        <s v="The Black and White Theatre Company Inc."/>
        <s v="Lets Make A Record Together!"/>
        <s v="'Mooring' - Vocal Point Theatre Project"/>
        <s v="RaceCapture and Podium: Race it. Share it. Prove it."/>
        <s v="'Patagonia' - by Robert George"/>
        <s v="January's Story - A One Of A Kind Transgender Woman"/>
        <s v="Becoming Rainbow: A Music, Art &amp; Virtual Reality Experience"/>
        <s v="Mastering and Vinyl Production for The Astronomer LP"/>
        <s v="Paperhand Puppet Intervention 16th Annual Summer Show"/>
        <s v="Pro Tabletop Gaming Audio Collection"/>
        <s v="SKY CITY HAYA"/>
        <s v="Dirshuni: Israeli Women Writing Midrash, volume 2"/>
        <s v="Confused Disciples - &quot;Sleepamation&quot;"/>
        <s v="Put Music in our Musical: Rosetown Playhouse"/>
        <s v="HOPE MILL THEATRE - CHAIR FUND"/>
        <s v="EgoPo's Hairy Ape Tours to the Provincetown Festival"/>
        <s v="The Reinvention of Lily Johnson"/>
        <s v="Most Dangerous Man in America (WEB DuBois) by Amiri  Baraka"/>
        <s v="Princess Cut: A young girl's reality inside a TN sex ring"/>
        <s v="Civil Rogues"/>
        <s v="Modern Love"/>
        <s v="Heroines"/>
        <s v="Dear God No!"/>
        <s v="Jericho Creek"/>
        <s v="Project Dragonfly - Sail to the Stars"/>
        <s v="Hi, Are You Single? by Ryan J. Haddad"/>
        <s v="Vinyl Pressing for &quot;Nine Different Kinds of Gone&quot;"/>
        <s v="&quot;Safer in the Sky&quot;: Should We Run's debut album launch."/>
        <s v="2016 Next Stage Residents Class Presents: When She Had Wings"/>
        <s v="God is a Woman (The Untitled Mitchell Buckley Project)"/>
        <s v="YO GALGO â€œA documentary film about the Spanish sighthoundâ€"/>
        <s v="First Day Off in a Long Time by Brian Finkelstein"/>
        <s v="Help Pat The Human Get A Tour Van!"/>
        <s v="boom- a play by Peter Sinn Nachtrieb"/>
        <s v="Scraps"/>
        <s v="Silent Valley : A Haunting"/>
        <s v="King Eider: Short Film"/>
        <s v="Your Radio Adventure!"/>
        <s v="Spotlight Youth Theater Production of Wizard"/>
        <s v="Japanese/International Short Film &quot;Mtn.&quot;"/>
        <s v="Magnetic Flowers Presents: Old, Cold. Losing It."/>
        <s v="Mine by Polly Teale A Paper Parachutes Production"/>
        <s v="Brother K's first full length album, One Eyed King"/>
        <s v="AirEnergy 3D - A 3D printed, opensource, mobile wind turbine"/>
        <s v="Luminite (LED lighting)"/>
        <s v="Celeste Amadee &quot;A Sign of Weakness&quot; EP and Music Video"/>
        <s v="Southern Oregon VS. LNG"/>
        <s v="Audio Jacket"/>
        <s v="Save the Studio!"/>
        <s v="Blue Stockings @ The Cockpit Theatre"/>
        <s v="Kick It! A Tribute to the A.K.s"/>
        <s v="Jelly Beans at Theatre503"/>
        <s v="Campo Maldito"/>
        <s v="CYRIL THE SQUIRREL a magical children's theatre tour"/>
        <s v="Young Philosophers Theater Company Winter Productions"/>
        <s v="Building the Open Source Bussard Fusion Reactor "/>
        <s v="Another Man's Treasure documentary"/>
        <s v="Rocket And A Bomb Live DVD/Album + new Michael Knott 7&quot;EP"/>
        <s v="The Pacific Guitar Ensemble's Debut Recording!"/>
        <s v="Gramofon: Modern Cloud Jukebox"/>
        <s v="Mike Farley Band - New Album!"/>
        <s v="Portland Boat Tours:  From Dream to Business"/>
        <s v="The Commission Theatre Co."/>
        <s v="An Evening With Durang"/>
        <s v="The Academy: Mockumentary Sitcom TV Pilot"/>
        <s v="Me, Myself &amp; I - the dark art of big wall soloing"/>
        <s v="Little Dungeon: Turtle Rock"/>
        <s v="Young Mountain Tea: A New White Tea from India's Himalayas"/>
        <s v="HEDDA"/>
        <s v="Migrants' Theatre"/>
        <s v="&quot;The Red Herring&quot; World Premiere"/>
        <s v="Shine: first App control Laser Light Bluetooth Headphones"/>
        <s v="Modern Nomads"/>
        <s v="ROOMIES - Atlantic Canada Tour 2016-17"/>
        <s v="The Way Back to Yarasquin: A Coffee Pilgrimage"/>
        <s v="Sideswiped"/>
        <s v="In Her Voice: short film"/>
        <s v="WPG Drummer Boy's band &quot;Bold as Lions&quot; Releases debut album!"/>
        <s v="Wild Equus"/>
        <s v="Becoming Alicia"/>
        <s v="The World Over's New EP, &quot;MOUNTAINS&quot;."/>
        <s v="Arches - Wide Awake on Vinyl "/>
        <s v="Stereo Dogs! 14-Year Old Teen Rock Band Plan CD Project!"/>
        <s v="SHADOWRAPTR: The Second Coming. (Sophomore LP)"/>
        <s v="CUBAN FOOD STORIES - A Feature Documentary"/>
        <s v="Picking Up the Pieces: Child Holocaust Survivors Rebuild"/>
        <s v="Acanvas: The cord-free art display and streaming platform"/>
        <s v="The CASAMENA Radio Hour Volume 1 CDx2"/>
        <s v="Skelton-Luns CD/7&quot;             No Big Deal."/>
        <s v="Oceana High School MAKER club requesting a 3D Printer"/>
        <s v="SparkLab: the educational build-mobile!"/>
        <s v="No Brains for Dinner"/>
        <s v="Somaliland: The Abaarso Story"/>
        <s v="Tell the World - My journey from Islam to Christianity"/>
        <s v="SUPER NICE EP 2012"/>
        <s v="Mirror Image - An Original Musical"/>
        <s v="a colder water than here - VAULT 2017"/>
        <s v="Contact by Jake Shivery"/>
        <s v="Shakespeare in ASL - and FREE for everyone"/>
        <s v="Taming of the Shrew - New Wimbledon Theatre"/>
        <s v="This Is All Now's Brand New Album!!"/>
        <s v="Resurrecting LIZZIE BORDEN LIVE"/>
        <s v="J. Lee Vocque's BASED ON ACTUAL EVENTS"/>
        <s v="Cosmicomics"/>
        <s v="THE RIDGE: TEN FOR THIRTY"/>
        <s v="Manny Manriquez' new rock opera journey: Outland Warrior"/>
        <s v="Jeremy Buck &amp; The Bang â€“ Brand New Album and 2 Music Videos"/>
        <s v="The (out)Siders Project"/>
        <s v="Ted Lukas &amp; the Misled new CD - &quot;FEED&quot;"/>
        <s v="Seliges Theater presents &quot;The God of Carnage&quot;"/>
        <s v="the bridge"/>
        <s v="Diggin Deep to help find &quot;A Man, Buried&quot;"/>
        <s v="bassAware Holster"/>
        <s v="Katharsis Teatro en Navidad"/>
        <s v="Claudius Schulze: STATE OF NATURE"/>
        <s v="The City Never Sleeps Needs A Tour Vehicle!"/>
        <s v="Natalie York presents: &quot;PROMISES&quot;"/>
        <s v="Who Said Theatre Presents: The Calm"/>
        <s v="Eikon // Dustin Hecocks Records His Debut Album"/>
        <s v="SoundBrake- Headphone gadget alerts you to outside sounds"/>
        <s v="E FOTOGRAFESCHE RECKBLECK - 367 DEEG AM AUSLAND ASAZ"/>
        <s v="REBATEnsemble Presents: &quot;The Tempest&quot; by William Shakespeare"/>
        <s v="The JOB Prelude."/>
        <s v="Red Wolf Revival: An Uncertain Tomorrow"/>
        <s v="The Beautiful Refrain's &quot;Page One&quot; Project"/>
        <s v="Walken On Sunshine"/>
        <s v="Gilman Playground Builds a Tech Center"/>
        <s v="White Ravens: A feature-length documentary film"/>
        <s v="The Silence at the Song's End"/>
        <s v="Party Monsters"/>
        <s v="Open Source Programmable Solar BMS Li-ion, LiFePO4 dev board"/>
        <s v="Idiot Stare &quot;Unknown to Millions&quot; CD"/>
        <s v="Patagonia Winds: Wind Quintet Commission Project"/>
        <s v="Internationalisation of Sherlock's Home: The Empty House"/>
        <s v="Grace Sings Grace"/>
        <s v="Eat Mendocino: Writing the Book"/>
        <s v="A Hand of Talons"/>
        <s v="BRAIN DEAD to record debut EP with SLAYER producer!"/>
        <s v="&quot;Intrusive Thoughts&quot;: first full LP by The Reckless Scamps"/>
        <s v="Celebrating Brit Shalom â€” Now at CelebratingBritShalom.Com"/>
        <s v="Totally &quot;not&quot; For Drugs: A Kentucky Knife Fight music video"/>
        <s v="Cans at Theatre503"/>
        <s v="Hola Mohalla: Festival of Soldier Saints"/>
        <s v="CURVE: The debut album from Miroist needs awesome merch"/>
        <s v="HELMER'S LOO"/>
        <s v="Montclair Shakespeare Series: A Midsummer Night's Dream"/>
        <s v="Take 147 - Nothin' to Lose CD Project"/>
        <s v="Grassroots Shakespeare Company â€¢ Arizona"/>
        <s v="Publicity for &quot;When Yellow Were the Stars on Earth&quot;"/>
        <s v="Romeo &amp; Juliet"/>
        <s v="React Aerial Studio"/>
        <s v="KICK It's Not How High. It's How Strong! Written &amp; Performed"/>
        <s v="PIZAZZ: Pigeons Playing Ping Pong's New Album"/>
        <s v="The Offbeats Summer Tour 2012"/>
        <s v="Blue Sky Alert &amp; The Retro Rock Machine of Fun"/>
        <s v="The Drama Factory presents : The Magic Flute"/>
        <s v="Small town theatre, the Gibson Theatre goes Digital"/>
        <s v="The First Full Length Fifth Freedom Album"/>
        <s v="Get JunkBox Theatre To Edinburgh Fringe!"/>
        <s v="Gorilla Theater Productions Presents: Phase 3"/>
        <s v="Generations (Senior Project)"/>
        <s v="CoAction Hero: 32-bit Open-Source ARM Cortex-M3 Board"/>
        <s v="Songs For Unusual Creatures"/>
        <s v="Deathtrap America Spring 2015 Tour"/>
        <s v="New Lions After Dark EP!"/>
        <s v="&quot;The Star on My Heart&quot; Original Play Project on Holocaust"/>
        <s v="Do It Again: One Man's Quest to Reunite the Kinks"/>
        <s v="Seashell Radio: Slick Machine album and US tour!"/>
        <s v="ONE LOVES ONLY FORM"/>
        <s v="2016 TAPR DCC Video on HamRadioNow"/>
        <s v="Be A Buddy Not A Bully (Anti-Bullying Stage Play TOUR)"/>
        <s v="Pangea House Revitalization Project"/>
        <s v="Sinatra Cookbook - Recipes for the Ruby framework"/>
        <s v="Tiffany Alvord's First Album of Original Songs"/>
        <s v="Carl King's New Album: Grand Architects Of The Universe"/>
        <s v="Little Moses EP"/>
        <s v="Shadow and Steel: The new album from Master Sword"/>
        <s v="Linkio: the $100 Smart Home Devices Solution"/>
        <s v="BODYSCAPES II: Theater of Life"/>
        <s v="Purgatoria: City of Angels"/>
        <s v="Help Smokey Folk Create Our First Album &amp; Music Video"/>
        <s v="The Pennington School Alumni Theater Series: Charlie &amp; Bruno"/>
        <s v="Pickles &amp; Hargraves Murder Mystery Comedy at the FringeNYC"/>
        <s v="Cmoar Virtual Reality Headset with integrated electronics"/>
        <s v="Fire in the Heart of the City"/>
        <s v="LOCK8 - the World's First Smart Bike Lock"/>
        <s v="A Home for Comedy in Vermont!"/>
        <s v="Zoe Goes Running - The Film: Running The Tour De France"/>
        <s v="The Art of the Lift"/>
        <s v="OVERTIME: A Cerebral Horror Short Inspired by the Classics"/>
        <s v="Good 'Ol Trumpet"/>
        <s v="Project Reconnect: WHERE WE ARE NOW"/>
        <s v="Just One Block: The Extraordinary Journey Around The Block"/>
        <s v="Planes and Planets needs to get their EP finished!!"/>
        <s v="Better Than Ever Productions presents Geezer Game"/>
        <s v="Since I've Been Here"/>
        <s v="We Rise"/>
        <s v="Little Shop of Horrors"/>
        <s v="Melissa Youth OnSTAGE Season 5. Act Like you Mean it!"/>
        <s v="Berlin's first international, alternative comedy stage!"/>
        <s v="Crushed Out - TEETH - album pre-order / 12&quot; vinyl LP debut"/>
        <s v="sandy mcknight records 3 new songs with your kind assistance"/>
        <s v="The Nightingale: A Gothic Fairytale"/>
        <s v="Classical Guitar Music of Hawaii"/>
        <s v="Montauk Surf Museum"/>
        <s v="Glass Mountain: An Original Fairytale"/>
        <s v="Titus &amp; Two Conversations. Huzzah!"/>
        <s v="SpecForce Rangers: Outlanders Phase 4"/>
        <s v="Oracle b*sides and Hawkeye Plainview present SUPER-WELLESIAN"/>
        <s v="Chokehold"/>
        <s v="Ryubix Manor--Madness, Betrayal, Murder, Vengeance... Family"/>
        <s v="'I and The Village' by Silva Semerciyan - World Premiere"/>
        <s v="Simply Put is recording an album!"/>
        <s v="Sea Life by Lucy Catherine at The Hope Theatre"/>
        <s v="King Kirby, a play by Crystal Skillman and Fred Van Lente"/>
        <s v="Kickstart Kiya Heartwood's &quot;Bold Swimmer&quot; solo CD."/>
        <s v="AFTER LIFE: Minnesota Fringe Festival 2014"/>
        <s v="Soul Easy - Making music for our friends."/>
        <s v="DAY OF THE DOG by Blue Sparrow Theatre Company"/>
        <s v="Help fund research of dual action compression breast pump"/>
        <s v="The Five One [NEW ALBUM] RED BLUE GREEN GOLD"/>
        <s v="The Lost Boy (a play)"/>
        <s v="New Tropic Bombs EP ~ &quot;Return to Bomber Bay&quot;"/>
        <s v="&quot;The Santaland Diaries&quot; by David Sedaris in Los Angeles 2014"/>
        <s v="&quot;I Will Speak For Myself&quot;"/>
        <s v="SOLE SURVIVOR FILM - Finishing Funds"/>
        <s v="One Good Night by Aisling Caffrey"/>
        <s v="RAT Fund-Riser"/>
        <s v="64 Squares"/>
        <s v="FIX THE FITZ"/>
        <s v="WORLD FAIR"/>
        <s v="Bel Borba Is Here!"/>
        <s v="Only Forever at The Hope Theatre"/>
        <s v="&quot;The Rock History Through J.S.Fuck&quot; ExtremeRock Double Album"/>
        <s v="The Last Art Fact Album Ever"/>
        <s v="A Stagnant Fever: Short Film"/>
        <s v="Bad Boy of Beauty and Bride Crashers!"/>
        <s v="Surviving the Journey: Letters from the Railroad"/>
        <s v="Nature Boy Explorer EP"/>
        <s v="The Flu Season"/>
        <s v="Water World"/>
        <s v="European Tour"/>
        <s v="Cassandra Violet &quot;Beyond the Fray&quot; Music Video"/>
        <s v="Send Truth AND Consequences To TNT's 2014 Youth Conference"/>
        <s v="Get Still the Sky's Limit on the Road! (&amp; with a new album!)"/>
        <s v="old man's Gift"/>
        <s v="Random Us"/>
        <s v="Much Further Out Than You Thought @ Edinburgh Fringe 2015"/>
        <s v="BrightFingers â€” The Fast &amp; Fun Way To Learn Typing"/>
        <s v="Westfield Massacre - Sophomore Album &amp; Tour"/>
        <s v="A Moment in Her Story,  1970s Boston Women's Movement"/>
        <s v="The Comedy Project"/>
        <s v="AMERICAN WINTER: A Documentary Film"/>
        <s v="TDJ - All Part of the Plan EP/Tour"/>
        <s v="Joey De Noble needs YOUR help!"/>
        <s v="DylanCarlson Wonders from the House of Albion lp/cd/dvd/book"/>
        <s v="TREKKAYAK"/>
        <s v="Organic Portraits / A Photo Book of Polaroid &amp; Film Images"/>
        <s v="Fierce"/>
        <s v="&quot;I'm Alright&quot;...an Enso Theatre Education production."/>
        <s v="Shemdegi Sadguri: photopoetic commentary on Eastern Europe"/>
        <s v="The Eternal Space Brings the Old Penn Station Back to Life"/>
        <s v="Kick Out a Record"/>
        <s v="Tilted Field presents NO STATIC AT ALL in New York City"/>
        <s v="BRAND NEW GUYVER ALBUM &quot;Alien on Earth&quot; + Extras"/>
        <s v="Samuel B. Lupowitz &amp; The Ego Band - first album release"/>
        <s v="CREATURES OF HABIT!"/>
        <s v="Up-lifting Up-Fit!"/>
        <s v="smartCaster: Open source automatic roto-casting machine"/>
        <s v="The Stage at KDHX"/>
        <s v="Candy Warpop &quot;Smilef**ker&quot; Music Video"/>
        <s v="River Of Thorns - First CD Release"/>
        <s v="Radiolucent - Electric City."/>
        <s v="&quot;I Clown You&quot; Documentary"/>
        <s v="The Rooftop"/>
        <s v="Darryl Reuben Hall's THE DINNER Nat'l Premiere in NY Fest!"/>
        <s v="LIBERTY! EQUALITY! AND FIREWORKS!... A Civil Rights Play"/>
        <s v="We The Astronomers"/>
        <s v="Celluloid Wizards in the Video Wasteland"/>
        <s v="Jestia and Raedon"/>
        <s v="Accidental Artists Lab"/>
        <s v="Full Devil Jacket 2nd Album Release"/>
        <s v="Shakespeare is Boffo! Teachers' Edition"/>
        <s v="Yuri in Edinburgh"/>
        <s v="The Waffle Stompers - We'll Never Die"/>
        <s v="Art Therapy: The Movie - The Final Push"/>
        <s v="Grandkids Record a Full-length Album!"/>
        <s v="The Crane Theater"/>
        <s v="KATA 'The Rising' - Double LP (Vinyl Release)"/>
        <s v="OCTOBER IN THE CHAIR &amp; Other Fragile Things...This Halloween"/>
        <s v="The Tumbleweed Zephyr"/>
        <s v="REZA ABDOH -Theatre Visionary"/>
        <s v="You are a Priest Forever"/>
        <s v="Emma Ate the Lion &quot;Songs Two Count Too&quot;"/>
        <s v="Kode Orange - New TV Series"/>
        <s v="The Maid, in the Common Room, with the FiancÃ©: A Comedy"/>
        <s v="Destiny is Judd Nelson: a new play at FringeNYC"/>
        <s v="Official Debut EP for Stereo Jo"/>
        <s v="The Unknowns"/>
        <s v="Melbin the Accidental"/>
        <s v="BEEP! BEEP! 2ND STORY IS ON THE MOVE!"/>
        <s v="Wake Up Call @ IRT Theater"/>
        <s v="The Resurgence of Femininity Photo Thesis"/>
        <s v="Become the subject of my next composition!"/>
        <s v="Jon Shirley: Live Worship Album + Short Film"/>
        <s v="VisiÃ³n Latino Theatre Company"/>
        <s v="Our Band Van Needs Serious Repairs!!!"/>
        <s v="UnConventional - Worldcon 2011 Research"/>
        <s v="CallMeGhost DEBUT ALBUM preorder!"/>
        <s v="&quot;Hello, World!&quot; - Modern Biotechnology for High Schools"/>
        <s v="Devastated No Matter What"/>
        <s v="Low Weather // Debut Album"/>
        <s v="Corvus Corax Miniatures - Outcasts"/>
        <s v="Chris Dorman - Sita worldwide"/>
        <s v="4SeTVâ„¢ - Watch 4 TV Channels on Any Screen At Once"/>
        <s v="Fishcakes"/>
        <s v="Pramkicker - Edinburgh and Beyond"/>
        <s v="Boss Balls Protein Balls"/>
        <s v="&quot;DAD&quot; - A USC Short Film"/>
        <s v="Bridge 19 CD Release Tour"/>
        <s v="PCSF's Biannual 24-Hour Play Festival"/>
        <s v="THE SOPHOCLES PROJECT"/>
        <s v="Napoleon in Scotland / NapolÃ©on en Ecosse"/>
        <s v="Help Friends and Family Release Their Debut Album"/>
        <s v="Radio Ambulante"/>
        <s v="The Southwest Chronicles"/>
        <s v="Insect Surfers 2013 Release !"/>
        <s v="Until I Gush Forth / Limited Edition Zine by Esthaem"/>
        <s v="The Piano Man"/>
        <s v="Outcry Theatre presents &quot;Dark Play or Stories for Boys&quot;"/>
        <s v="Whitehall Theatre Presents: Little Shop of Horrors"/>
        <s v="Rho Board"/>
        <s v="Skybuds - truly wireless earbuds and smartphone case"/>
        <s v="Sammy Bananas - Bootlegs Vol. 2!!"/>
        <s v="Eric Stuart Band 4 Song EP &quot;Character&quot;"/>
        <s v="Romeo and Juliet at Moody's Pub"/>
        <s v="Mr. Chibbs (Documentary about NBA great Kenny Anderson)"/>
        <s v="Resolution15 records their next album, Svaha"/>
        <s v="Secret Diaries"/>
        <s v="Yashica TLR Cameras History -Playing Cards"/>
        <s v="Ice Hockey"/>
        <s v="COMPASS PLAYERS"/>
        <s v="Starship Congress 2015: Interstellar Hackathon"/>
        <s v="Our Vintage Film: Summer Tour Kickstarter"/>
        <s v="James Webb Deployable Model"/>
        <s v="Help me release my first 3 song EP!!"/>
        <s v="As You Like It? by Purple Ostrich Productions"/>
        <s v="Chimera Ensemble Productions Fund"/>
        <s v="Tommy and Me by Ray Didinger - Theatre Exile"/>
        <s v="TOP FUEL FOR LIFE - Life Lessons from a Crew Chief"/>
        <s v="PIN UP! THE MOVIE The documentary with vintage style"/>
        <s v="The 'Songs from the Bookmark' Sessions"/>
        <s v="Dragon's Eye Recordings: Label Relaunch"/>
        <s v="The Lower Depths"/>
        <s v="Good People at The Hudson Guild Theatre"/>
        <s v="SOLE SURVIVOR"/>
        <s v="House of Rabbits  - &quot;Songs of Charivari&quot;"/>
        <s v="Macbeth in the Basement"/>
        <s v="Unbranded"/>
        <s v="Mahayla CD Pressing"/>
        <s v="I Do Wonder"/>
        <s v="PRE ORDER Reno Divorce Digital CD &quot;Stuck On You&quot; $15 or more"/>
        <s v="Things I do in Detroit - A Guidebook by The Nain Rouge"/>
        <s v="Victory by Madicken Malm"/>
        <s v="Antimatter Fuel Production"/>
        <s v="Nursery Crimes"/>
        <s v="THE DRESSER     TETCNY    The Ensemble Theatre Company of NY"/>
        <s v="The Youth Shakespeare Project 2014"/>
        <s v="Scissortail: A play about the Oklahoma City Bombing"/>
        <s v="Annabel Lost"/>
        <s v="Halls of the Machine - All Tribal Dignitaries"/>
        <s v="LACORSA Grand Prix Game (relaunch)"/>
        <s v="THE SECRET TRIAL 5 - GRASSROOTS CROSS-CANADA TOUR"/>
        <d v="2008-11-04T00:00:00"/>
        <s v="Intangible Animal's &quot;Oh The Humanity&quot; Tour"/>
        <s v="Cub Country &quot;Repeat Until Death&quot; master and vinyl production"/>
        <s v="Some Dark, Beautiful Morning - Greg Byers' EP"/>
        <s v="Villanelle"/>
        <s v="Magnificence"/>
        <s v="Telesomniac's Debut Album"/>
        <s v="Fat Pig, The Play!"/>
        <s v="CHILD Z"/>
        <s v="SITU Smart Food Nutrition Scale for iPad and Android tablets"/>
        <s v="Brava Theater and Cultural Odyssey present â€œBIRTHRIGHT?â€"/>
        <s v="The Attic"/>
        <s v="Hardwater"/>
        <s v="Vieux Carre: from Binghamton, NY to Provincetown, MA"/>
        <s v="Before and After"/>
        <s v="MASKS: Off-Broadway Debut"/>
        <s v="An Evening of Original One Acts"/>
        <s v="These Old Streets Album"/>
        <s v="Completing &quot;God's Justice&quot;"/>
        <s v="Score"/>
        <s v="BULL by Mike Bartlett at the Coal Mine Theatre"/>
        <s v="The World War I's &quot;The Bite And The Boogie&quot;"/>
        <s v="The North Pole at the Fair - A Christmas Paradise for kids."/>
        <s v="DENOUNCED - A Short Film"/>
        <s v="Me, Myself and Albinoni"/>
        <s v="Changing of the Gods"/>
        <s v="ExtraCore (Arduino Compatible)"/>
        <s v="Kickstart my music career with 300 CDs"/>
        <s v="VST presents Sincerity Forever"/>
        <s v="POP! Community Cabaret Presents..."/>
        <s v="10 Years and Counting...a new album by Valor Brass!"/>
        <s v="High Altotude Debut Album"/>
        <s v="L'oiseau la nuit - Court-mÃ©trage"/>
        <s v="Love Letters for My Children - The Maggie Doyne Documentary."/>
        <s v="&quot;Bright Ideas&quot; By Eric Coble"/>
        <s v="Bee the Change National Campaign - Vanishing of the Bees documentary"/>
        <s v="The Chrome Cranks launch PR campaign for new album!"/>
        <s v="Measure for Measure"/>
        <s v="Suddenly Split &amp; Swiping Over"/>
        <s v="Save the Agawam Cinemas"/>
        <s v="The Penny Arcade Quartet's Christmas EP"/>
        <s v="New Joe Rut Album: Live From the Great American Music Hall"/>
        <s v="Loading Dock Theatre Presents: The Dudleys! A Family Game"/>
        <s v="&quot;Oh, the Humanity&quot; at the Tabard Theatre this September"/>
        <s v="ZoMbushed! - A Zombie Co-Op Survival Card Game"/>
        <s v="EDIBLE CITY - a movie in the making"/>
        <s v="&quot;LESLIE&quot;"/>
        <s v="Save Our Butts The Seat-quel"/>
        <s v="Infectious, love at the end of the 21st century!"/>
        <s v="Home (The Place Where My Stuff Resides)"/>
        <s v="Jake Lazarow's Eagle Project"/>
        <s v="Bring Kyrstyn's Album to Life!"/>
        <s v="All Bare Theatre bring THE MAIDS to Edinburgh 2015"/>
        <s v="From Two Sticks - the fight against hunger and malnutrition"/>
        <s v="Nordo's Culinarium: Where Food Meets Art"/>
        <s v="Bring the Seattle Geekly podcast back!"/>
        <s v="&quot;Then &amp; Now&quot;"/>
        <s v="Ain't She Brave FringeNYC 2014 Project"/>
        <s v="Titus Andronicus (with an all-female cast &amp; crew)"/>
        <s v="YOSEMITE PEOPLE"/>
        <s v="Nurse Mare Foals: Born to Die"/>
        <s v="By Morning"/>
        <s v="And Now: The World!"/>
        <s v="SAGANet STEM Mentoring Lab Accreditation"/>
        <s v="Waiting for Godot - Blue Sky Theatre &amp; Arts"/>
        <s v="Tickets for the Tenderloin"/>
        <s v="CORE : Roam (Canceled)"/>
        <s v="&quot;So Amazing&quot; produced at the Kraine Theater NYC"/>
        <s v="Light in Taranto (Luce di Taranto) feature-length film"/>
        <s v="Quiet Oaks Full Length Album"/>
        <s v="SparkTruck: stories from a cross-country maker journey"/>
        <s v="Hidden Mother"/>
        <s v="Jimbo Mathus &amp; The Tri-State Coalition | WHITE BUFFALO"/>
        <s v="Where is Home?"/>
        <s v="StrobeHouse presents Valborg 2015"/>
        <s v="B-Rabbit TV Comedy Pilot"/>
        <s v="Cor Cantiamo's First Commercially Released Recording"/>
        <s v="Gore Vidal's THE BEST MAN, by Seat of the Pants Productions"/>
        <s v="ELECTRO GIRL raises awareness to remove the fear of Epilepsy"/>
        <s v="The Masada Story Project"/>
        <s v="Andrius Pojavis new album &quot;Seven&quot;"/>
        <s v="J. Walter Makes a Record"/>
        <s v="&quot;Getting Naked: A Burlesque Story&quot;"/>
        <s v="SLUTEVER DO AMERICA TOUR"/>
        <s v="&quot;The Annual Neighborhood Garage Tour&quot;"/>
        <s v="The Seshen's Debut Album Release"/>
        <s v="Oh When The Blues - Oldham Athletic Photography Book"/>
        <s v="La Tierra de los Adioses"/>
        <s v="Holden Lane High School photobook"/>
        <s v="Grammar Revolution"/>
        <s v="Keep Live Music on WMSE"/>
        <s v="India Meets String Quartet"/>
        <s v="The Gray Man"/>
        <s v="PSYCHOC une comÃ©die libertine de Bernard Granger"/>
        <s v="Welcome To The Club - Music Video Project"/>
        <s v="Bring &quot;SONNY&quot; To Toronto This Summer!"/>
        <s v="The Garden Summer"/>
        <s v="The Enemy Feathers NEW EP"/>
        <s v="Attention: People With Body Parts"/>
        <s v="Bleeding Audio: A Doc About The Matches &amp; The Music Industry"/>
        <s v="Lord of the Flies - Syracuse University"/>
        <s v="The Fairy Tale: A Little Daylight"/>
        <s v="AENY's Production of An Invisible Piece of this World"/>
        <s v="Puberty the Musical: Original Cast Recording"/>
        <s v="More Than A Drive"/>
        <s v="Nothing More's New Album"/>
        <s v="A Krumpus Story - World Premiere"/>
        <s v="Caught off Guard"/>
        <s v="John Clark Records His Debut Album â€œAll I Haveâ€"/>
        <s v="Making the Next Traveling Suitcase Album"/>
        <s v="Destino by Michelle Frankfurter: A Photo Book About Destiny"/>
        <s v="Teaterforestilling: Shakespeare patchwork"/>
        <s v="Nights On First's First CD!"/>
        <s v="The Metronome Society"/>
        <s v="Hercules PalmTop-Palm Size Mobile PC of Invincible Resources"/>
        <s v="&quot;My Life As Julia Roberts, Snapshots Of A LIfe"/>
        <s v="&quot;Laser Beretta&quot;"/>
        <s v="Help CHURCHES turn this song into an LGBT anthem!"/>
        <s v="Saturate &quot; The Separation Effect &quot; CD"/>
        <s v="Help I Am Clay Release Their First CD For FREE"/>
        <s v="HOLOGRAPHIC - 2013 Concert and Commission Campaign"/>
        <s v="Websmith Studio : Think, Build, Break, Play."/>
        <s v="Tackett &amp; Pyke put on a Play"/>
        <s v="The Hudson Standard Bitters and Shrubs"/>
        <s v="&quot;Lucy &amp; Vincente&quot; A New Play about Lucille Ball"/>
        <s v="&quot;Someday Everyday&quot; Short Film"/>
        <s v="THE GOODS Theatre Company Premiere DROPPED @ Old Fitz"/>
        <s v="OFFICIAL OTTAWA (an unofficial portrait)"/>
        <s v="CORIOLANUS | THE NORMAL HEART @ The Lab Theater"/>
        <s v="Lend a Hand in Our Home"/>
        <s v="THE PENGUIN COUNTERS Documentary Film"/>
        <s v="Island - Japan, from the view point of many"/>
        <s v="Chi Might Project"/>
        <s v="Curious Comedy's Remodel &amp; Technical Equipment Upgrade"/>
        <s v="Pressing On: The Letterpress Film"/>
        <s v="Pie In Space!"/>
        <s v="The Freakniks Debut Album: Infinite Love"/>
        <s v="Pared Down Productions"/>
        <s v="Rules and Regulations"/>
        <s v="MADAM Album"/>
        <s v="Das Ding - A Globetrotting Comedy"/>
        <s v="Make &quot;Tonya and Nancy&quot; a Rock Opera!"/>
        <s v="Smoke, Loaf &amp; Saucer"/>
        <s v="Wild Familyâ€”Connecting to Your Calling in Your Family Life."/>
        <s v="Alpine Zone"/>
        <s v="Queer Genius"/>
        <s v="Cinderella"/>
        <s v="DOG SEES GOD: Confessions of a Teenage Blockhead"/>
        <s v="2000 Student Projects to the Edge of Space"/>
        <s v="BEASTS OF BAVERLY GROVE"/>
        <s v="Brewz Brothers TV"/>
        <s v="Geschichten sollen leben"/>
        <s v="Like This Post (The Post at 750)"/>
        <s v="Season Scandinavia"/>
        <s v="Join AT THE WAYSIDE For The &quot;Ready...Set...Snow Tour!&quot;"/>
        <s v="The Philadelphia Opera Collective presents Susannah"/>
        <s v="ACOrN: A Crunch Or None --&gt; Edinburgh Fringe!"/>
        <s v="Red and The Wolf: A Prospero Theatre Production"/>
        <s v="Shakespearean Youth Theatre (SYT) - The Tempest"/>
        <s v="In the Hours Before the Bars Open, a play by Nate HarpÃ©l"/>
        <s v="[NUREN] The New Renaissance"/>
        <s v="#CLOUD$ - a modern adaptation of Aristophanes' Clouds"/>
        <s v="&quot;Holmes for the Holidays&quot; Larceny &amp; Mystery For Christmas"/>
        <s v="Terry Matthews to be the NEXT star on the Network Television"/>
        <s v="Liberty Falls, 54321"/>
        <s v="The Mount, new play about Edith Wharton"/>
        <s v="EverScape"/>
        <s v="We Invite You to Come &quot;Back to the 80's with StonyCold!&quot;"/>
        <s v="Ground Floor Theatre"/>
        <s v="Latitude 90Â° : The Origin"/>
        <s v="I GOT FIRED - Keith and Jenny are back!"/>
        <s v="Love Letters"/>
        <s v="Rolling out Vegan Mashup's Season 2"/>
        <s v="Shakespeare in the Park! A Comedy of Errors"/>
        <s v="The Killing Room"/>
        <s v="Andy's iLL - The Invisible City"/>
        <s v="Save &quot;The Stage Door&quot;"/>
        <s v="Royal Holloway's Drama Society Presents 'Posh'"/>
        <s v="The One Man Traveling Tennessee Williams Festival"/>
        <s v="Good People by David Lindsay-Abaire at Waterfront Playhouse"/>
        <s v="Kevin Wood - Out Among The Wolves"/>
        <s v="Filmharmonic Brass: The Music of John Williams (Recording)"/>
        <s v="Actors &amp; Musicians who are Blind or Autistic"/>
        <s v="Reluctant Hero's &quot;All As One&quot; EP"/>
        <s v="The 2015 Pro Football Beast Book"/>
        <s v="Cubs: an Original Work"/>
        <s v="5 Bucks from 500 Friends"/>
        <s v="Abby Travis Vinyl Picture Disc/ Limited edition CD"/>
        <s v="Minnsky's Theater- A Vaudeville Circus Experiment"/>
        <s v="Keep the Art of Marionettes Alive With PUPPETWORKS!"/>
        <s v="INDEPENDENCE NYC"/>
        <s v="The Tulip Tree 2014"/>
        <s v="SANKARA"/>
        <s v="Nineteen Fifty Eight - Untitled EP"/>
        <s v="George Tice: Seeing Beyond the Moment"/>
        <s v="Life of an Ingredient: The Pilot Episode"/>
        <s v="Goodness &amp; Mercy EP - Marty Mikles"/>
        <s v="New Music Video/Artist Development"/>
        <s v="A Fantastic Affair: Karl Barth in America 1962â€“Research"/>
        <s v="The Secret Lives of Baba Segi's Wives; A Workshop Production"/>
        <s v="Good Morning Japan"/>
        <s v="Better to Have Loved...?"/>
        <s v="Imaginary Theater Company Presents the Premiere of The Boat"/>
        <s v="ENDURING SONG"/>
        <s v="The Seagull on The River"/>
        <s v="DisHonesty - A Documentary Feature Film"/>
        <s v="City of the Weak on Tour!"/>
        <s v="Hopkins Sinfonia 2015 Season"/>
        <s v="AHS Theater - Help us light up our stage!"/>
        <s v="The Fall - an epic theatrical adaptation"/>
        <s v="Bring STL Up Late to TV"/>
        <s v="Back To Blackbrick- A new play with live music"/>
        <s v="The Coalition Theater"/>
        <s v="Winter Tour"/>
        <s v="Clark &amp; Addison: A Limited Edition Wrigley Field Photo Book"/>
        <s v="Curriculum-Based Rock Music For Kids"/>
        <s v="Shelter the Schmee"/>
        <s v="Send SACKERSON to SD Fringe"/>
        <s v="Zero Down"/>
        <s v="Ocean Versus Daughter's New Album!"/>
        <s v="WELCOME HOME // a multipath photobook by Judith Stenneken"/>
        <s v="Heterotopia: a New Rock Opera &amp; Double Album from Schooltree"/>
        <s v="The S Word - a film that changes how we talk about suicide"/>
        <s v="Casablanca - The Gin Joint Cut (The Play)"/>
        <s v="Trish's Truffles &amp; Sweet Treats."/>
        <s v="Go People does 'Almost, Maine'"/>
        <s v="I Died... I Came Back, ... Whatever"/>
        <s v="Being Patient"/>
        <s v="Unbound: Fiction on the Radio"/>
        <s v="Anti-Bullying Musicalâ€¦ &quot;It's Easy!&quot;"/>
        <s v="Help Fund the &quot;Back Room&quot; Arts Space at Jimmy's No 43!"/>
        <s v="the southland company - LAUNCH LOS ANGELES"/>
        <s v="The Tragedy of Mario and Juliet"/>
        <s v="Phantom Ship / Coastal (Album Preorder)"/>
        <s v="Street Kings Boardgame"/>
        <s v="Book Club: A Comedy"/>
        <s v="The Local Global Mashup Show"/>
        <s v="Trickle"/>
        <s v="the last echo AM/PM Project"/>
        <s v="Finding the Funk"/>
        <s v="The Diary of a Nobody"/>
        <s v="Project: Ballerina Black UK Tour"/>
        <s v="Star Man Rocket Man"/>
        <s v="The Ruby Darlings Show"/>
        <s v="Release Soundzero's Debut Album!"/>
        <s v="&quot;Hurt N' Wrong&quot; New Album Fundraiser!"/>
        <s v="PiSoC: Learn to Create"/>
        <s v="Bring Bigger, Badder BRIEF HISTORY Back To The Stage!"/>
        <s v="'Pope Head' - The World Tour of Australia"/>
        <s v="Dundee: A Hip-Hopera"/>
        <s v="Holocene"/>
        <s v="Dice Bazaar - Dice rolling, card trading, family fun"/>
        <s v="A Man, A Plan, A Palindrome (Feature)"/>
        <s v="The Peace Agency Documentary Kickstarter Campaign!"/>
        <s v="ghost -- a music video"/>
        <s v="The Hero-In Me // Heroinmaleren - en mÃ¥de at leve pÃ¥"/>
        <s v="Born to Crunch - Jackson Holesome Granola"/>
        <s v="Songs for a New World"/>
        <s v="Hell Has No Fury by TwentySomething @ Edinburgh Fringe"/>
        <s v="Down the Rabbit Hole"/>
        <s v="Sid the tour 2016"/>
        <s v="Count Your Blessings - A Verbatim Performance"/>
        <s v="'Noir' A New Independant Tech-Noir TV Pilot"/>
        <s v="Bibo Time! Maximize your Cocktail time in seconds!"/>
        <s v="Last of the Big Tuskers"/>
        <s v="&quot;Iconic Sea Birds&quot; a photobook project"/>
        <s v="Bring Alchemy Pops to the People!"/>
        <s v="WAYO 104.3 FM ROCHESTER, NY"/>
        <s v="DINOWALRUS: 3RD RECORD ON VINYL"/>
        <s v="The Seagull Project Presents: The Three Sisters"/>
        <s v="Dark Disco Club's new album"/>
        <s v="The Vagabond Halfback"/>
        <s v="Corners Grove"/>
        <s v="Road Ramblers"/>
        <s v="&quot;The Colored Museum&quot; by George C. Wolfe"/>
        <s v="The Man Who Ate New Orleans (and rebuilt it too!)"/>
        <s v="Mickey &amp; Worm: The Tour"/>
        <s v="ONTARIO STREET THEATRE in Port Hope."/>
        <s v="Stitching by Anthony Neilson"/>
        <s v="ACKER Studio Album and Vinyl Pressing"/>
        <s v="SHADFLY - NEW PLAY AT THE ARTS PROJECT"/>
        <s v="The Desert River Bends"/>
        <s v="Nevada Color recording first full-length album &quot;Adventures&quot;"/>
        <s v="The Healing Effect Movie"/>
        <s v="Unexpected Stage's Dani Girl, A New Musical"/>
        <s v="Sharaz &quot;Project Nintendo&quot; Collector Edition 2x12&quot; Vinyl"/>
        <s v="Rose of June"/>
        <s v="Hackers in Uganda: A Documentary"/>
        <s v="Jane Don't Date - TV pilot (sitcom)"/>
        <s v="That Still Small Voice Stage Play"/>
        <s v="Tarantella"/>
        <s v="ONetSwitch: Open Source Hardware for Networking"/>
        <s v="Lust Control NEW CD!!!"/>
        <s v="Hello World - Post Production Funds"/>
        <s v="Brief Hiatus: Little Deaths 2016"/>
        <s v="Ninja Narwhal Coffee Company 13oz. Campfire Coffee Mug"/>
        <s v="Jayhawk Makeover"/>
        <s v="Three Christs - Presented at Dixon Place"/>
        <s v="The most mysterious star in the Galaxy"/>
        <s v="Single Parent Date Night-A Comedic Short Film"/>
        <s v="Empires: The Film"/>
        <s v="Gloriously Doomed - Search for Armada Shipwreck in Ireland"/>
        <s v="Liquid Diet's Double Life"/>
        <s v="Blind Man Deaf Boy Tour!"/>
        <s v="Toscana, or What I Remember"/>
        <s v="1001 Nights: Help bring this fascinating new play to the US"/>
        <s v="Hopeless Jack First National Tour"/>
        <s v="Send Brandon Rumsey to Brevard Music Center"/>
        <s v="THE SADDEST LANDSCAPE: Deluxe Vinyl Reissues"/>
        <s v="Bret Coats' &quot;Music For The People&quot; KickStarter"/>
        <s v="Voxwomen Cycling Show"/>
        <s v="BE A PART OF HISTORY!"/>
        <s v="Swingers Anonymous"/>
        <s v="TWIST: adapted from the novel Oliver Twist"/>
        <s v="Three Voices"/>
        <s v="ITAVA Players &quot;Little Shop of Horrors&quot;"/>
        <s v="New &quot;Jesse Denaro&quot; Album!"/>
        <s v="The Roots of Magic Miniatures Game: Students of Sorcery"/>
        <s v="Equus at Frenetic Theatre"/>
        <s v="FOUR STAR MARY &quot;PIECES&quot;"/>
        <s v="&quot;Me &amp; Eugene&quot; - NEW EP by Jameson and the Sordid Seeds"/>
        <s v="Chlorine Edinburgh 2014"/>
        <s v="The Defiant Tour Documentary with LoNero"/>
        <s v="Silver anti-radiation underwear. Keep body cool in summer"/>
        <s v="Aaron Long-New Full Length Album &quot;Sounds of Awakening&quot;"/>
        <s v="Completion of Unique Recording of British and Finnish Music"/>
        <s v="Some Late Help for The Early Reset"/>
        <s v="It's Now or Never for the Icarus Witch Project!"/>
        <s v="Lee Malone - Get Us To The Converse Rubber Track Sessions!"/>
        <s v="The Village - one woman show"/>
        <s v="One Funny Mother: I'm Not Crazy!!"/>
        <s v="STREET, New York City, The 70's, 80's, 90's"/>
        <s v="Green School Stories: a film to inspire change in education"/>
        <s v="The Mini Maker, a kid focused makerspace"/>
        <s v="See Bob Run by Daniel MacIvor"/>
        <s v="Better Than Shakespeare Presents: Much Ado About Something"/>
        <s v="Cook Up a Record with Dewveall"/>
        <s v="Under the Sour Sun: Hunger through the Eyes of a Child"/>
        <s v="Children of Zanskar. Happiness is not in things, itâ€™s in us."/>
        <s v="xoxosms: a documentary about love in the 21st century"/>
        <s v="Mother to Earth - A Documentary about Earthbound Beginnings"/>
        <s v="Video of Connections: A Mural"/>
        <s v="Peter Pan is out of pixie dust &amp; can't fly without your help"/>
        <s v="Pull Some Strings For Jameson Elder"/>
        <s v="Guilford Center Stage Lights Up"/>
        <s v="INTOTHEWOODS.TV â€“ Music Media from the Pacific Northwest"/>
        <s v="The Respectful Prostitute"/>
        <s v="// Marny Lion Proudfit /\/\/\ Album Release \\"/>
        <s v="The Boing Heard 'Round the World"/>
        <s v="No Act of Ours Film"/>
        <s v="Pickerington Community Theatre's Set Capabilities Expansion"/>
        <s v="Bones - The New EP by Matt Phillips"/>
        <s v="Strangers To Peace: A Documentary"/>
        <s v="Living On Soul: The Family Daptone"/>
        <s v="Cien&amp;Cia"/>
        <s v="Death Valley"/>
        <s v="LittleBear"/>
        <s v="FOREVER PURE: A team spiralling out of control. DOCUMENTARY"/>
        <s v="HELP BUILD &quot;THE CASTLE&quot;"/>
        <s v="HAMLET presented by AC Productions"/>
        <s v="Skyline Sounds - First Studio Album (and Merch!)"/>
        <s v="MUMBURGER by Sarah Kosar"/>
        <s v="Join us in releasing &quot;Evening Lights&quot; FREE online!"/>
        <s v="DAVID, The Oratorio"/>
        <s v="POINT HOPE"/>
        <s v="Racing Age"/>
        <s v="SECOND CHANCE - DEUXIÃˆME CHANCE"/>
        <s v="Escaramuza: Riding from the Heart (a feature documentary)"/>
        <s v="A Kansas City Fringe Festival premiere: &quot;The Art is a Lie&quot;"/>
        <s v="PL@Y, an all-original fusion of comedy, rock, and dance"/>
        <s v="Indian As Apple Pie TV"/>
        <s v="Organic, Small Batch Dried Pastas Made in Los Angeles"/>
        <s v="The Glass Menagerie: Independent Student-Run Production"/>
        <s v="'Hello From Bertha' &amp; '27 Wagons Full of Cotton'"/>
        <s v="Coming Home"/>
        <s v="Tissue by Louise Page. A play about Breast Cancer."/>
        <s v="Innsmouth at 9000 ft. A Short Horror Film Project"/>
        <s v="CUT OUT"/>
        <s v="BEIRUT, LADY OF LEBANON"/>
        <s v="iolite the musical"/>
        <s v="Make a record, write a song, take the Vinyl Skyway. "/>
        <s v="Seven Minutes in Eternity"/>
        <s v="Laughter is Sacred Space 2.0"/>
        <s v="HELP NATE HENRY MAKE AN ALBUM"/>
        <s v="Galli Theater Fresh Start Fundraiser"/>
        <s v="Brainspoonâ€™s New Record"/>
        <s v="Joe West's THEATER OF DEATH"/>
        <s v="Adopt a School for Shared Shakes Artists in the Schools"/>
        <s v="Project Stardust Part 2"/>
        <s v="BEAT: An Original Short Film"/>
        <s v="Shake Your Power"/>
        <s v="Israel: An Inspiring Photographic Journey (Photobook)"/>
        <s v="N&amp;V MAKE AN ALBUM"/>
        <s v="And More Shenanigans Theatre Company"/>
        <s v="The Curse of the Babywoman @ FringeNYC"/>
        <s v="Leah in Vegas at The New York International Fringe Festival"/>
        <s v="The Black Pearl Consuite at CoreCon VIII: On Ancient Seas"/>
        <s v="Talk to Me Like The Rain and Let Me Listen"/>
        <s v="FEED"/>
        <s v="Luke and Jedi"/>
        <s v="Quintessential: The Journey"/>
        <s v="'Gilead', an original theatre piece"/>
        <s v="Cancel The Sunshine"/>
        <s v="Half Moon Bay Distillery"/>
        <s v="The Book's the Thing - Welcome to Hamlet's Library"/>
        <s v="â€œDamselflyâ€ Gracing the stage"/>
        <s v="Open Letter Theatre presents 'Boys' by Ella Hickson"/>
        <s v="ACT's Spotlight Initiative- Let's Build a Theater!"/>
        <s v="AG Theater RÃ¤mibÃ¼hl Projekt 2017"/>
        <s v="Giggle Chips:  ABC Computer Science Game Cards"/>
        <s v="Phone Silks - The best way to carry your smart phone!"/>
        <s v="M4 Collapsible Cardboard Scenery"/>
        <s v="The Maltese Bodkin"/>
        <s v="Doughnuts with love by Strange Matter Coffee"/>
        <s v="Krimston TWO - Dual SIM case for iPhone"/>
        <s v="Two Noble Kinsmen: Fire &amp; Shadows"/>
        <s v="Femme Fatality 'Stranger' T-shirt and/or Tote bag"/>
        <s v="Save the Astronomy Van"/>
        <s v="Race Bandit's Debut EP Validated"/>
        <s v="BOONE- THE DOCUMENTARY"/>
        <s v="Before Us - a Feature Length Documentary about Adoption"/>
        <s v="The Age of the Platform: My Fourth Book"/>
        <s v="chartwellwest.com"/>
        <s v="Lindsey Ray's new album recorded? âˆš Mixed? âˆš On the radio? That's where YOU come in."/>
        <s v="The Williams Project"/>
        <s v="Grind Violin: Analog DIYalog: Composers Vinyl Compilation"/>
        <s v="Struggle &amp; Hope - Documentary Film Music Soundtrack"/>
        <s v="Higher Education"/>
        <s v="Fefu and Her Friends"/>
        <s v="A History, w Nowell Edmurnds at the Edinburgh Fringe!"/>
        <s v="The Adventure Access Guide: How to Walk Across America"/>
        <s v="E15 at The Pleasance and CPT"/>
        <s v="Katrina  Reflections"/>
        <s v="Help keep girls in school in Burkina Faso"/>
        <s v="Dickhead"/>
        <s v="SPACE ART FEATURING ASTRONAUTS #WeBelieveInAstronauts"/>
        <s v="A Bad Plan"/>
        <s v="FEEL BETTER: Derek Fawcett's solo, full-length debut"/>
        <s v="Help us get &quot;Old Friends&quot; to the El Portal!!!"/>
        <s v="Begins Again"/>
        <s v="University of Utah presents V-Day 2015-The Vagina Monologues"/>
        <s v="The Man from Willow's Brook, a new play by Kevin Kordis"/>
        <s v="MONDO BANANA"/>
        <s v="Netro - Scientifically Water Your Garden"/>
        <s v="Gruesome Playground Injuries"/>
        <s v="Bluebirds by Joe Brondo"/>
        <s v="Euphoria"/>
        <s v="The Irish play MISTERMAN by Enda Walsh, heads to Boulder"/>
        <s v="I'M TWENTY SOMETHING"/>
        <s v="Sic Vita - New EP Release - 2017"/>
        <s v="Faustus"/>
        <s v="Magpie- A Melbourne Written Dramatic Musical"/>
        <s v="Through the Fire: Rebuilding Somalia"/>
        <s v="Jonny Gray: First Full Length Album"/>
        <s v="Janus Word Album"/>
        <s v="Eurisko's &quot;Wild Animal&quot; Project"/>
        <s v="Give a Puppet a Hand"/>
        <s v="Arts &amp; Crafts"/>
        <s v="Broccoli Samurai: Tour Van or Bust!"/>
        <s v="Charlie teaser completion"/>
        <s v="Virtual CH - The One-Man-Mixed-Media-Rock-Band Debut"/>
        <s v="Help us get our music into the hands of our fans!"/>
        <s v="Avenues EP 2013"/>
        <s v="Performance of Lawrence Axelrod's &quot;Songs of Yes&quot; in Chicago by new music group CUBE"/>
        <s v="Going To Market"/>
        <s v="Twelfth Night or What You Will"/>
        <s v="Dante's Capstone Project: Who am I?"/>
        <s v="Covers Album - Limited Vinyl Pressing"/>
        <s v="Help Austin's Blue Starlite Drive-in MOVE + ADD 35MM"/>
        <s v="'Tulip, my mother's favourite flower' - A Photo Book."/>
        <s v="2016/2017 Cyclocross Album"/>
        <s v="The Debut Album from Lynette!"/>
        <s v="&quot;The Next Event&quot;"/>
        <s v="Yesterday Again, Please - A New Play by Dezi Gallegos"/>
        <s v="Summer Underground // Honeycomb LP"/>
        <s v="Us, Naked: Trixie &amp; Monkey â€” World Premiere"/>
        <s v="Audience Unlock: &quot;The UK Gold&quot;"/>
        <s v="Afraid Of Figs - Help Fund our New CD - &quot;SAFE&quot;"/>
        <s v="Make TES a success at The Edinburgh Fringe Fest"/>
        <s v="MOONFACE"/>
        <s v="'Gretel and Hansel' - A Children's Theatre Production"/>
        <s v="VANITY BITES BACK by Helen Duff"/>
        <s v="DEVIL MAY CARE"/>
        <s v="Clearwater"/>
        <s v="JAYSIN + HOT MUSIC VIDEO = EPICNESS!! GRAMMY POP SOUL"/>
        <s v="BRANDTSON - &quot;Send Us A Signal&quot; Vinyl LP"/>
        <s v="THE RATIONALES present: The Distance in Between"/>
        <s v="The Mathare Project"/>
        <s v="Henry VI: The War of the Roses"/>
        <s v="Rise With Us Campaign"/>
        <s v="Theatre for restorative justice - help us get to Belgium!"/>
        <s v="&quot;CIRQUE CAPRICIEUX, the greatest one woman show on earth&quot;"/>
        <s v="SBYET 2016 Hairspray at the Lobero Theatre!"/>
        <s v="Dinosaur Dreams"/>
        <s v="U.S. Premiere of &quot;dirty butterfly&quot; by debbie tucker green"/>
        <s v="Wisconsin Rising"/>
        <s v="Village Films Summer Project Fund (TK 2)"/>
        <s v="Peter Pan by J.M. Barrie @ Open Space Arts"/>
        <s v="A New Life for an Old School"/>
        <s v="From Providence to Cuba: A Historic Theater Adventure"/>
        <s v="Inspire CANCER survivors to tell their STORIES"/>
        <s v="Brooklyn Quartet, directed by reg e gaines. Spring of 2016"/>
        <s v="Play A 'Role' In &quot;Kickstarting A Battle Stage Plays Tour&quot;"/>
        <s v="I Can Ski Forever 3"/>
        <s v="Lakotas and the American Theatre"/>
        <s v="Th'underGrounds"/>
        <s v="Neorings secures, mounts, stands, your smartphone and tablet"/>
        <s v="Foragers"/>
        <s v="Matt Stansberry &amp; The Romance - Debut EP"/>
        <s v="McChi Luggage: It's a Luggage, USB Charger and a Table Top"/>
        <s v="Golden Animals NEW Album!"/>
        <s v="A Hard Rain - New York Debut"/>
        <s v="Visions"/>
        <s v="MR. DREAM GOES TO JAIL"/>
        <s v="The Chameleon Fools Theatre Troupe Project"/>
        <s v="NETIZENS - a documentary about women and online harassment"/>
        <s v="The Floorwalkers New Album!"/>
        <s v="FRESH PRODUCE'd LA presents: Friends in Transient Places"/>
        <s v="Pink Confetti at The Courtyard Theatre, Hoxton"/>
        <s v="Rainbowtown"/>
        <s v="&quot;Frontiers&quot; A new full-length LP by Ontario's Unsacred Seed"/>
        <s v="Roughly Speaking: Voices from The Soup Kitchen"/>
        <s v="CybatiWorks - ICS/SCADA/IoT Cybersecurity Education Platform"/>
        <s v="Good Men Wanted at ANT Fest"/>
        <s v="UrbanArias is DC's Contemporary Opera Company"/>
        <s v="Help Falling From One complete their CD!!!"/>
        <s v="Hermes Spacecraft"/>
        <s v="Aly Jados: the New EP rOckNrOLLa"/>
        <s v="KLIPPIES"/>
        <s v="ITALIANA"/>
        <s v="New equipment for Joy's World!"/>
        <s v="Get Trip The Light Theatre's show to its 2nd London Stage!"/>
        <s v="Feels Like Coming Home Tour"/>
        <s v="&quot;SUNDANCERS: The Men of Utah&quot;"/>
        <s v="Swimming with Byron: A Documentary Film"/>
        <s v="Mary Fagan's CD Project!"/>
        <s v="The Sticking Place Interactive Documentary"/>
        <s v="American Standard Needs to Release Their Debut EP"/>
        <s v="House of Dunbar-The Rise and Fall of a Scottish Noble Family"/>
        <s v="&quot;The Universal Thump&quot; - The New Album by Greta Gertler"/>
        <s v="&quot;Paper Chase&quot; Students can make family friendly short films."/>
        <s v="MITOSIS | a short film"/>
        <s v="Wess Meets West - Press Our New Album on CD!"/>
        <s v="Love Water Tour"/>
        <s v="Monk"/>
        <s v="LED sports clothing for running cycling and walking, we make (Canceled)"/>
        <s v="DIRTY LITTLE REBEL EP"/>
        <s v="Archeology 7&quot; Vinyl"/>
        <s v="ibreatheFUR / He Can Jog split Cassette"/>
        <s v="Scarlet at Southwark Playhouse - Theatre Renegade"/>
        <s v="Kafka on the Shore"/>
        <s v="From the Pulpit to the Runway"/>
        <s v="REBATEnsemble Presents: ICONS - The Martin Show"/>
        <s v="Honest Aesop's Fables - Tall tales for short people"/>
        <s v="Staged Reading of &quot;The Rise and Fall of Little Voice&quot;"/>
        <s v="IHDC's 2017 Pantomime - Jack and the Beanstalk"/>
        <s v="&quot;The Last Adam&quot; A New Musical, NYC reading"/>
        <s v="A QUEER COUNTRY"/>
        <s v="KAREN  KUEHN - MAVERICK CAMERA - The Photographs &amp; Stories"/>
        <s v="The Carousel - 2016 Tribeca Film Festival Official Selection"/>
        <s v="Nam Holtz's maiden voyage back to S. Korea: a documentary film exploring adoption"/>
        <s v="Unsure/Positive: A Dramedy Series About Life with HIV"/>
        <s v="The Collector, a play by Daniel Wade"/>
        <s v="Brad Hoshaw &amp; the Seven Deadlies - New Studio Album"/>
        <s v="93.5 KNCE: True Taos Radio"/>
        <s v="Present and Unaccounted For: Black Women in Medicine"/>
        <s v="Theatrum Mundi releasing debut album &quot;Eyes of the Realm.&quot;"/>
        <s v="We Fly to Philly / Release new album / Tour west coast"/>
        <s v="Christian &amp; The Sinners"/>
        <s v="ICONS"/>
        <s v="Peter's New Album!!"/>
        <s v="Mark Hayes Requiem Recording"/>
        <s v="All The People"/>
        <s v="Second Act: The Four Disgracers"/>
        <s v="In Sickness and in Health- a couples journey through cancer"/>
        <s v="Bisagra Teatro: Foro Multidisciplinario"/>
        <s v="Spinning Wheel Youth Takeover"/>
        <s v="Sonorous Road is Expanding! Join Us!"/>
        <s v="We Lived Alone: The Connie Converse Documentary"/>
        <s v="Food On You presents Baby's First Parental Advisory"/>
        <s v="Off The Turnpike | A Loud New Way to Release Loud New Music"/>
        <s v="The Promise"/>
        <s v="Edgar Allan Poe: Buried Alive"/>
        <s v="Bard Beyond the Big Top"/>
        <s v="Maggie LumiÃ¨re and The Ghost Train: an exciting new play!"/>
        <s v="Clear of People â€” A photobook by Michal Iwanowski"/>
        <s v="Classical Music by Marquita"/>
        <s v="Assimilation - A history lesson you will never forget"/>
        <s v="Butch County Rocks San Francisco Pride"/>
        <s v="Get Joy Shannon's Album &quot;Out of My Dreams and Into My Arms&quot;"/>
        <s v="CAUCUS! THE MUSICAL"/>
        <s v="Run Coyote &quot;Youth Haunts&quot; - Vinyl LP and CD"/>
        <s v="The Blind Owl Stages Shinn's &quot;The Coming World&quot;"/>
        <s v="All the Best, Jack"/>
        <s v="PCSF PlayOffs 2016"/>
        <s v="Let's Launch Disco Turtle Productions"/>
        <s v="Lemming Theatrical's Smell of the Kill"/>
        <s v="TULIPS"/>
        <s v="Pennywinkle: A New Chicago Comedy"/>
        <s v="AtteroTerra's Sophomore Album - Pray for Apocalypse"/>
        <s v="HackSchool: Students, Technology, and Empowerment"/>
        <s v="The Hitchhiker's Guide to the Family"/>
        <s v="Vladimir in Butterfly Country"/>
        <s v="Unusual Charles Dickens adaptation at Edinburgh Fringe"/>
        <s v="El muro de BorÃ­s KiÃ©n"/>
        <s v="Uncalled For Presents: Playday Mayday in Toronto!"/>
        <s v="Jesus Days, 1978-1983"/>
        <s v="Game Changer: Lithuania's Nonviolent Revolution"/>
        <s v="Wagner in English"/>
        <s v="l'esprit d'escalier-a senior film"/>
        <s v="Losing Wings EP Release &amp; Our First Tour"/>
        <s v="GBS Detroit Presents Hampshire"/>
        <s v="Vertical Garden Prototype"/>
        <s v="The Night Before Christmas"/>
        <s v="Ever Since - Short Film"/>
        <s v="gimmeLIVE @ 9 Wallis"/>
        <s v="Calli Dollinger and The Dusters Fall Tour Fund"/>
        <s v="Oxyana - A Feature Documentary Directed by Sean Dunne"/>
        <s v="Catapult OYL to the next levelâ€”in Edinburgh!"/>
        <s v="Nathan Evans - Remove The Illusion EP "/>
        <s v="There's No Place Like Home!"/>
        <s v="A Sign for 34 West"/>
        <s v="The Stolen Inches, Edinburgh 2015"/>
        <s v="Geoff Zimmerman's Urban-Folk/ Indie-Rock Album"/>
        <s v="Twelve Angry Women"/>
        <s v="Jollyheads Circus Debut Album &quot;The Kaleidoscope Dawn&quot;"/>
        <s v="The Seshen - Let's Take This Show on the Road!"/>
        <s v="The Last One: Unfolding the AIDS MEMORIAL QUILT"/>
        <s v="Nobody Knows Anything (except William Goldman)"/>
        <s v="Prison Boxing: A New Play by Leah Joki"/>
        <s v="A bigger, better home for the New Orleans comedy scene"/>
        <s v="The Window"/>
        <s v="Priced Out: Gentrification beyond black and white"/>
        <s v="Darling Waste Trailer Bail Out!"/>
        <s v="The Night Watch"/>
        <s v="Melissa Arctic At the Road Theatre"/>
        <s v="Kapow-i GoGo at The PIT"/>
        <s v="Greensboro: A Requiem presented by ATC's Youth Ensemble"/>
        <s v="Crooked Tree Theatre Presents Family Duels"/>
        <s v="KoalaSafe -  Healthier Internet. Happier Families."/>
        <s v="One-Man Show: &quot;The Book Of oded, Chapter 2&quot;"/>
        <s v="Chivo Funge and the Extensions"/>
        <s v="The Erlkings"/>
        <s v="Miles From Los Angeles - A Photo Book of the Western U.S."/>
        <s v="'Time Please'"/>
        <s v="Gloaming"/>
        <s v="Goldfish Memory Productions"/>
        <s v="Daily Bread: Stories from Rural Greece"/>
        <s v="Summer Camp - A creative space for makers and artists alike."/>
        <s v="Dreamgirls - Skyline got a Matching Grant!"/>
        <s v="Daughter Vision remix album on limited vinyl, cassette &amp; CD"/>
        <s v="The Divine Comedy Show"/>
        <s v="The Recursion Theorem (Short Film)"/>
        <s v="Help Support Brad Dassey's Music"/>
        <s v="thisisstuttering: A Documentary"/>
        <s v="THE INCREDIBLE FOX SISTERS"/>
        <s v="214: A Photobook of Dallas Hip Hop"/>
        <s v="The Miller's Wife, a new opera"/>
        <s v="Licensed To Ill"/>
        <s v="Dead Tree Duo's first full length album! Let's make it!"/>
        <s v="New Mo' Cut: David Peoples' lost film of Moe's Books"/>
        <s v="Three Postcards: Pre-Production Costs"/>
        <s v="the dreamer examines his pillow"/>
        <s v="CREDITORS | Jack Studio Theatre | Smith after Strindberg"/>
        <s v="Mozart Requiem with Bach Cantata 106 &amp; Brahms NÃ¤nie"/>
        <s v="Arbor Oasis's First Album!"/>
        <s v="Chaotic Resemblance 2015 album, Produced by Oz Fox - Stryper"/>
        <s v="43 and 80"/>
        <s v="Twelfth Night by William Shakespeare"/>
        <s v="Village Pub Theatre- FRINGE 2015"/>
        <s v="An Impossible Project"/>
        <s v="Held Momentarily The Musical Takes FringeNYC"/>
        <s v="Not This Year ... I Have a Headache: a comedy about marriage"/>
        <s v="Once Upon A Nightmare"/>
        <s v="Miami Singer/Songwriter Cat Shell- Album &quot;Illusion&quot;"/>
        <s v="Jonathan Cody White Makes His Debut EP!!!"/>
        <s v="Rosaline debut record"/>
        <s v="US National Parks: Picturing the Little Things"/>
        <s v="Let there be sound! A sound and hearing assistance system"/>
        <s v="Either Limits or Contradictions-A Photo Book in three parts"/>
        <s v="Help Launch Cities and Saints Debut Album!"/>
        <s v="Chardonnay Go"/>
        <s v="RICE Presses Their Debut Album 'Keep Warm' On Vinyl"/>
        <s v="Putting on a great play in Los Angeles!"/>
        <s v="Akvavit Theatre presents NOTHING OF ME by Arne Lygre"/>
        <s v="Following Boruch"/>
        <s v="A book no one should have to write-but everyone should read."/>
        <s v="Gregorian Rock"/>
        <s v="The Inspectors Call"/>
        <s v="Send 'Bin Laden: The One Man Show' to Hollywood!"/>
        <s v="Kyana"/>
        <s v="Sleep Lovers - By Daniel Modeste"/>
        <s v="Astronauts of Hartlepool: a Brexit sci-fi for VAULT 2017"/>
        <s v="STEELcyclopedia - The Titans of Hard Rock"/>
        <s v="Advanced Simulation Products - PC Gaming Controllers"/>
        <s v="ACT Underground Theatre, TLDC"/>
        <s v="A Philosophical Protest! One Act Play, One Act Cabaret."/>
        <s v="Some big Some bang"/>
        <s v="PRETTY LITTLE VICTIM - A Short Film by Paul Jones"/>
        <s v="Lift The Decade Debut Full-Length Record"/>
        <s v="Vanessa Lively's New Album 2014"/>
        <s v="reAPPEARANCES   a limited edition photography book"/>
        <s v="Bring &quot;Snow White and the Seven Bottoms&quot; to NYC!"/>
        <s v="Invisible People of Belarus"/>
        <s v="Mamahood: turn and face the strange"/>
        <s v="Let's Launch Griffo Distillery's Whiskey Barrel Program!"/>
        <s v="Sugarglass Theatre"/>
        <s v="Support 1140 Productions' 'Romeo Juliet'"/>
        <s v="How You Kiss Me... at FringeNYC 2015"/>
        <s v="A New Season of Destination DIY"/>
        <s v="WolfHunt | Social Commentary Rock Project"/>
        <s v="Two &quot;Gentlemen&quot; of Verona by William Shakespeare"/>
        <s v="Expedition (to NYC)"/>
        <s v="Hear Me Roar: A Season of Powerful Women"/>
        <s v="Luigi's Ladies"/>
        <s v="SHE! Is History!"/>
        <s v="A Revolutionary Leadership Resource Book"/>
        <s v="NDWK The North Dakota Wine Kitchen"/>
        <s v="Sleepman: The First Sleep Enhancement &amp; Fatigue Alert Device"/>
        <s v="2015 Philadelphia Premier: Bonhoeffer's Cost"/>
        <s v="A Modern-Day Salt Works in Gloucester, Mass.!"/>
        <s v="reVILNA: the vilna ghetto project"/>
        <s v="Amy's Cupcake Shoppe, Bringing sweet treats to Hopkins"/>
        <s v="Syrian Children's Play: Romeo &amp; Juliet Separated by War"/>
        <s v="Scriba - the stylus reinvented"/>
        <s v="The Acro Cats Mobile Foster and Kitty Tour Bus"/>
        <s v="Gifts of War"/>
        <s v="WORSE THAN TIGERS"/>
        <s v="Iceland Impressions: photographs by Iwona and Adam Balcy"/>
        <s v="Sharing the secrets of profitable specialty food marketing!"/>
        <s v="Honest"/>
        <s v="The Last Days of Judas Iscariot"/>
        <s v="Ben &amp; Bill Down Under: 2 Canadians Tour America"/>
        <s v="World Premiere of Sket - a play by  Maya Sondhi"/>
        <s v="Britten in Song: A Centennial Celebration"/>
        <s v="Emily Bell is releasing her debut album"/>
        <s v="Darktales The Play"/>
        <s v="Lemonymous 10th Anniversary Album Re-Release"/>
        <s v="Lonely Soldier Monologues a play by Helen Benedict."/>
        <s v="or, The Whale: an original stage adaptation of Moby-Dick"/>
        <s v="Farcical Elements Presents Boeing-Boeing"/>
        <s v="Imaginary Problems"/>
        <s v="AMONG WOLVES â€¢ Doc film about wild horses &amp; bikers"/>
        <s v="INVISIBLE HOUSE: a history of the world - new CD/Album"/>
        <s v="Right On Cue Kids Theater (ROCKT) First Show"/>
        <s v="Railway Playhouse: Setting up a community arts space"/>
        <s v="Dandelion Theatre: 'Body Awareness' by Annie Baker"/>
        <s v="Beauty and the Beast"/>
        <s v="AdA (Author directing Author)"/>
        <s v="Reality of Love Remix (Love in Disguise)"/>
        <s v="Royalty Free: The Music of Kevin MacLeod"/>
        <s v="The Judgment of Paris"/>
        <s v="Publish Waiting On Humanity"/>
        <s v="Kansas City SSEP Mission 5 Rocket . . .3,2,1 . . Blast Off!"/>
        <s v="The World Premiere of Fire Work by Lauren Gunderson"/>
        <s v="Human, Kind Theater Project"/>
        <s v="The Munitionettes"/>
        <s v="Misfits of London: The Gin Chronicles"/>
        <s v="Picnic Pops in Your Grocery Store!"/>
        <s v="Strangeloop Theatre - A Focus on New Works"/>
        <s v="Wild Ruins"/>
        <s v="Coffee Table Girls Exclusive Art Photography Book"/>
        <s v="Rumble Yell: Discovering America's Biggest Bike Ride"/>
        <s v="THE UNDERSTUDY @ WORKING STAGE"/>
        <s v="Our Gay Group - Quality Online Programming For the Gay Man"/>
        <s v="Beyond the Victory recording their debut EP"/>
        <s v="Confessions of a Survivor â€” by Kathleen Barbee"/>
        <s v="This is why we Live ... (Astonishment)"/>
        <s v="IYSO Orchestra Academy &amp; Symphonic Concert 2016"/>
        <s v="The Eulogy of Toby Peach - Edinburgh Festival 2015"/>
        <s v="2014 UASPA Theatre Showcase"/>
        <s v="The Power of Place"/>
        <s v="EMPATHITRAX, a new play by Ana Nogueira"/>
        <s v="These are your lives."/>
        <s v="Bringing First Love/Worst Love To Life"/>
        <s v="Jack Oblivian Harlan t Bobo Limes european tour"/>
        <s v="Fountains of Wayne guitarist Jody Porter - New solo LP"/>
        <s v="Flav Martin's 30-Year Overnight Success Project"/>
        <s v="THE FALL - A New Play at FringeNYC!"/>
        <s v="Hydra Effect Debut EP"/>
        <s v="No Horizon - The forgotten story, told in a unique musical."/>
        <s v="Get. That. Snitch. - The World's Most Dangerous Play"/>
        <s v="Pie In Space! (Round 2)"/>
        <s v="PrincessFrank's MASTERSLAVE Album, EP &amp; Tour"/>
        <s v="The Bus "/>
        <s v="HERESTOFIGHTIN Debut full length album &quot;Becoming Native&quot;"/>
        <s v="Ragman Rolls"/>
        <s v="GBS Detroit Presents Shone Nuisance"/>
        <s v="'Cornermen' - Smoke &amp; Oakum Theatre return to the Fringe!"/>
        <s v="At Swim, Two Boys"/>
        <s v="Uprising Theatre Company's First Production"/>
        <s v="We just keep going"/>
        <s v="Culprit needs a van!"/>
        <s v="Circadium: School of Contemporary Circus - Start Up"/>
        <s v="KEEP MOVING FORWARD - Documentary Film"/>
        <s v="HELP FUND SELF IMPLIED RESTRICTIONS DEBUT RELEASE"/>
        <s v="Les Bostonades' First CD"/>
        <s v="Help fund Black Enough!"/>
        <s v="Sweet, Sweet Spirit"/>
        <s v="Bring Love's Labour's Lost to Minnesota"/>
        <s v="Haymarket Documentary"/>
        <s v="Old Coast Ales: Brewery and Taproom"/>
        <s v="Help Vintage Blue Complete and Promote Our Record!"/>
        <s v="We Play Chekhov"/>
        <s v="The Bombing of the Grand Hotel. A compelling new play"/>
        <s v="WILKES EP"/>
        <s v="Familiar Strangers â€” A Staged Reading"/>
        <s v="The Undocumented"/>
        <s v="New  E.P. mastering and recording"/>
        <s v="Moments by eBurner"/>
        <s v="Cicada Studios presents &quot;Miss Sarah&quot;"/>
        <s v="&quot;The Secret&quot; Goes to NYC International Fringe Festival"/>
        <s v="Bring Matt Fotis's Nights on the Couch to NYC!"/>
        <s v="Manned Mock Mars Mission"/>
        <s v="Protect The Dream Debut Album"/>
        <s v="Cosmic Surgery"/>
        <s v="The Other Group Theatre"/>
        <s v="Reverence: A Documentary Short on Branded Yarmulkes"/>
        <s v="Dog sees God by Bert V. Royal @ FSU"/>
        <s v="Searching for Tookoolito. An Inuk Woman's Arctic Expedition."/>
        <s v="Slugs and Bugs - TWO &quot;Sing the Bible&quot; CDs!"/>
        <s v="Making the Move--Edinburgh Fringe 2014"/>
        <s v="60 Days to a Radiating Faith"/>
        <s v="Tanya Dartson- Run for Your Life music video"/>
        <s v="Get The Neckties in the studio to record their first album!"/>
        <s v="Happy to Help: A New Play About the Supermarket Industry"/>
        <s v="'ART'"/>
        <s v="BIRDS (debut play with Hightide) - Response Workshops"/>
        <s v="NELL SHIPMAN:GIRL FROM GOD'S COUNTRY FILM"/>
        <s v="Pretty Butch"/>
        <s v="Faith: A Documentary"/>
        <s v="Keep It Spinning."/>
        <s v="Me? A Caregiver?"/>
        <s v="Regal Fare Season One"/>
        <s v="Madrone: New Album for 2013"/>
        <s v="Bookstory"/>
        <s v="&quot;Sherpa Stew&quot; - A documentary about  Sherpas from Nepal living in New York City"/>
        <s v="Vaz Tour/Musical Documentation of Australia and SE Asia"/>
        <s v="Far Out Isn't Far Enough: The Tomi Ungerer Story"/>
        <s v="AnaiÌˆs Nin Goes to Hell"/>
        <s v="Orpheus Descending by Tennessee Williams"/>
        <s v="Peering Through The Lens Of Time - Dan Mumm - Studio Album"/>
        <s v="The portrait of the forgotten: Syrian refugees in Jordan"/>
        <s v="A BUSHMAN ODYSSEY"/>
        <s v="The Ember Days Audio/Visual Experience"/>
        <s v="Introverts Web Series"/>
        <s v="Amy Lingamfelter's making of &quot;Open Safe Love&quot;."/>
        <s v="Purpose: Your Journey To Find Meaning"/>
        <s v="Send The Bad Arm to Edinburgh. Meet the Dodgy Irish Dancer!"/>
        <s v="The Puget EP's Vinyl Release"/>
        <s v="The Devil &amp; Me Debut Album, &quot;...It's Not A Dream&quot;"/>
        <s v="Lazy Sunday"/>
        <s v="Keep The Prison Van Rolling"/>
        <s v="Itch + Scratch at Hackney Showroom"/>
        <s v="15% of The Seagull Flies to Edinburgh"/>
        <s v="El Campanario: A place to &quot;rest&quot; in times of war..."/>
        <s v="Arias With A Twist: The Docufantasy"/>
        <s v="Relatively Prime Series 2"/>
        <s v="The Twilight Zone Play"/>
        <s v="HANK &amp; CUPCAKES 'CA$H 4 GOLD' MEGA TOUR!"/>
        <s v="Skin: Film Production By 14 Year Old Aniya Wolfe"/>
        <s v="Silent Planet"/>
        <s v="Hung Yung Terrarist Needs to Order More Cassettes 4 Jacknife"/>
        <s v="The Little Girl with the Big Voice"/>
        <s v="Greenlight the PATROL BASE JAKER Movie"/>
        <s v="The Protest's Next Album"/>
        <s v="Slingers - A Documentary about Small Town Beekeepers."/>
        <s v="The Adventurers Club"/>
        <s v="Outskirts Theatre Co. Finds a Home!"/>
        <s v="Baby It's Cold Outside: Silver Spring Stage HVAC Fund!"/>
        <s v="World premiere of BIRTHDAY SUIT at the Old Red Lion"/>
        <s v="New Works Lab @ PPAS: &quot;Begets: Fall of a High School Ronin&quot;"/>
        <s v="Mountain Morsels: Nutritious, Tasty, Fruit &amp; Nut Treats!"/>
        <s v="Be Part of Darkpine's Debut EP"/>
        <s v="A Race Redux"/>
        <s v="the purple light theatre company's Into the Woods"/>
        <s v="500 Views of Japan"/>
        <s v="Action To The Word's DRACULA"/>
        <s v="The Boogaloos need to record a 4-track CD of original music."/>
        <s v="GO FAR: The Christopher Rush Story (4)"/>
        <s v="To Kill a Machine"/>
        <s v="OUT OF ORDER - NEW REVISED EDITION"/>
        <s v="stockplop - the most advanced external hard drive enclosure"/>
        <s v="Song of the Sea"/>
        <s v="Earth 360"/>
        <s v="Motive Makes a Man - Heavy Boots Album Production"/>
        <s v="The Scurvies to release new album this summer! Check it out!"/>
        <s v="&quot;Stand-In&quot; Television Pilot"/>
        <s v="Free Jujube Brown NYC Performance"/>
        <s v="BEAR GHOST! Professional Recording! Yay!"/>
        <s v="Sustainable Theatre Project and The Life-Cycle of Seller Door: A Play of Consequences"/>
        <s v="Summer FourPlay"/>
        <s v="Mama Threw Me So High &amp; He Who Speaks"/>
        <s v="Poleroid Theatre Present : FREE FALL by Vinay Patel"/>
        <s v="Alzheimer's:The Musical World Premiere Tickets &amp; FUNdrasier!"/>
        <s v="Venus in Fur, Los Angeles."/>
        <s v="Be Prepared"/>
        <s v="Checkpoint 22"/>
        <s v="SUCKIN INJUN"/>
        <s v="3010 | Sci-fi Series"/>
        <s v="DESMADRE Full Album + Press Kit"/>
        <s v="&quot;Songs for Tsippora&quot; Byronâ€™s DEBUT EP"/>
        <s v="Forbear! Theatre"/>
        <s v="Launch Bitch's new project BEACH: violin indie-electro rock"/>
        <s v="More than Gold: The Rhino Rescue Project"/>
        <s v="American Lit or...Trespassing for Beginners"/>
        <s v="Fresco presents SNOW WHITE - GARAGE OPERA!"/>
        <s v="A Thought in Three Parts"/>
        <s v="Hearty Har Full Length Album"/>
        <s v="A Performing Arts Complex in Central Square, Cambridge"/>
        <s v="&quot;Mukha-Tsokotukha&quot; SoloSchool Youth Play"/>
        <s v="Afro-Iran:Â The Unknown Minority"/>
        <s v="Kylie for President"/>
        <s v="KEEP THE HEART BEATING! HELP US FUND OUR FULL LENGTH RECORD!"/>
        <s v="Omega Kids - a new play"/>
        <s v="RESTLESS: Ashley Bathgate and Karl Larson Record Ken Thomson"/>
        <s v="Bine Brewing - Brewed Within Reach"/>
        <s v="Burners"/>
        <s v="BlodsbrÃ¶llop pÃ¥ Fredriksdal / Blood Wedding at Fredriksdal"/>
        <s v="Singing City Children's Choir"/>
        <s v="Good Men, Bad Men, and a Few Rowdy Ladies"/>
        <s v="Tell Me That You Love Me"/>
        <s v="MamaÃ­ Kickstarts its 2015 Season: Chekhov, Williams &amp; more!"/>
        <s v="Honest Accomplice Theatre 2015-16 Season"/>
        <s v="Grano: The Good Place to Get Great Bread"/>
        <s v="Celebrating 20 years of The 24 Hour Plays around the world!"/>
        <s v="Music Video For &quot;Altruism (We Can Change The World)&quot;"/>
        <s v="Big Long Now's Debut Album"/>
        <s v="Protocols"/>
        <s v="Told Look Younger at Jermyn Street Theatre"/>
        <s v="Star-Spangled Sitcoms: Huzzah &amp; John Adams"/>
        <s v="Cosmic Fear or The Day Brad Pitt Got Paranoia - EdFringe '16"/>
        <s v="Leon Claxton's HARLEM IN HAVANA"/>
        <s v="The Red Shoes"/>
        <s v="Why Theatre"/>
        <s v="The Not So Curious Incident of the Man in the Green Volvo"/>
        <s v="Pug-let: The First Ever All-Pug Production of Hamlet"/>
        <s v="Anna Ash â˜† Recording Project â˜† 2011         â™˜"/>
        <s v="Adam Sullivan - Recording 4 New EPs for 2012!"/>
        <s v="A Band of Orcs Official Gaming Miniatures Presale"/>
        <s v="&quot;(more than) dust.&quot; - a feminist photo book"/>
        <s v="Luke O'Brien's Kickstarter"/>
        <s v="Humble Pie"/>
        <s v="Autumn Ashley: The Bold New EP &quot;Battle Grounds&quot;"/>
        <s v="Pig by Alex Oates (London Run)"/>
        <s v="Mr. Marmalade"/>
        <s v="&quot;Homeward Bound&quot; a journey in sound. "/>
        <s v="&quot;Vanya and Sonia and Masha and Spike&quot; by Christopher Durang"/>
        <s v="&quot;The Tale of The Cockatrice&quot; by Peafrog Puppetry"/>
        <s v="Who Owns Yoga?"/>
        <s v="Swim for the Reef"/>
        <s v="Fusion in a Bubblegum Machine"/>
        <s v="Science, Sex and the Ladies"/>
        <s v="OMG! You Can Help Hello Kelly Make Their New Record!"/>
        <s v="An Evening with Sarah Pettyfer"/>
        <s v="Company Company: Debut EP"/>
        <s v="Sub-Basement World Premiere"/>
        <s v="Sam Lyons New Album - 2014"/>
        <s v="Prime Stage Theater Studio Upgrades!"/>
        <s v="Lulu Watch Designs - Apple Watch"/>
        <s v="Princess Suffragette: a new play for VAULT Festival 2017"/>
        <s v="Shakespeare in the Park: Much Ado About Nothing"/>
        <s v="Pacha's Pajamas: Award-Winning Healthy Kids Entertainment!"/>
        <s v="Big in Beijing. A reality tv show about eccentric Beijing."/>
        <s v="LOST WEEKEND"/>
        <s v="RUBEDO: Debut Full Length Album"/>
        <s v="Overtime Theater Spruce Up"/>
        <s v="The Pillowman Aberdeen"/>
        <s v="MENTAL Play short-tour 2015!"/>
        <s v="ALLIE"/>
        <s v="Funding for Production of Short Dramedy 'Six Women'"/>
        <s v="Green Light Productions produces theatre created by women"/>
        <s v="Sensory Station's First EP"/>
        <s v="The Zossom Phone Case"/>
        <s v="(UN)CUT"/>
        <s v="Scrappy Shakespeare: A Midsummer Night's Dream"/>
        <s v="Immortal"/>
        <s v="&quot;The Rounds&quot; by Justin Moriarty, presented by EggSalad"/>
        <s v="Stars on Stage, Kids be Heard!"/>
        <s v="&quot;Believable Lies&quot; - The Album"/>
        <s v="BEYOND LOCAL"/>
        <s v="KILL FREEMAN"/>
        <s v="The Fringes Project: Photobook of a Dying Language"/>
        <s v="You, Me and That Guy"/>
        <s v="Help Get the Short Film Interior Design into Film Festivals!"/>
        <s v="Modern Chamber Music"/>
        <s v="&quot;The Holiday Bug&quot; 2014 Puppet Show"/>
        <s v="Shakespeare!! To fund or not to fund, that is the Question?"/>
        <s v="Repetitive Beats: A new play premiering at Vault Festival"/>
        <s v="Moth Theater Lives"/>
        <s v="Peace In Our Time"/>
        <s v="BREAKING A MONSTER a film about the band Unlocking The Truth"/>
        <s v="BABA YAGA: A Traveling Performing Arts Wagon"/>
        <s v="Colt Coeur's 6th Season"/>
        <s v="John Earle Dog Training Concept Development Reel"/>
        <s v="The Year It All Made Sense"/>
        <s v="&quot;Vision&quot; - New Album - Brent Brown"/>
        <s v="Jared Mitchell: The Maiden Voyage"/>
        <s v="Release the Skyline Album"/>
        <s v="The Christopher Battles EP"/>
        <s v="Dog Show"/>
        <s v="Jenny &amp; Rossâ”‚To Sing in Germany"/>
        <s v="Unhinged Creations Presents 'Phantom Pain' - Ed Fringe 2014"/>
        <s v="Surplus 1980 album funds for release on CD/LP."/>
        <s v="Voices of Swords"/>
        <s v="TRUE WEST: Think, Dog! Productions"/>
        <s v="Happiest Show On Earth Production Sponsor"/>
        <s v="The Hurtling Stillness. A story about angels and clowns"/>
        <s v="Ray Gunn and Starburst"/>
        <s v="MYFEVER's First Studio EP &quot;See The Light&quot;"/>
        <s v="Cancer patient Anne Bartram's bucket list wish..."/>
        <s v="The Dybbuk"/>
        <s v="Meditations for the Childbearing Year - a Book"/>
        <s v="The Flying Gambas"/>
        <s v="The Rules: Sex, Lies &amp; Serial Killers"/>
        <s v="TRAVIS KENT : MY FIRST TIME live and unprotected at 54 BELOW"/>
        <s v="Cycle of Life"/>
        <s v="Over &amp; Out"/>
        <s v="death (and straight boys)"/>
        <s v="PICNIC, by William Inge: An Inaugural Production"/>
        <s v="ArtMoose TV Series"/>
        <s v="Finding Kylie Hard Read Fund"/>
        <s v="Foresight"/>
        <s v="Returning Home."/>
        <s v="Submarine: Diving Away From Adulthood"/>
        <s v="The Material - Let You Down music video"/>
        <s v="Help to make Sam Sliva's new EP, &quot;Drained&quot;, come to life."/>
        <s v="World Premiere of &quot;The Piano&quot;"/>
        <s v="Closure - A Paul Haasch Music Video"/>
        <s v="&quot;Momentum&quot; - The Series"/>
        <s v="The Butterfingers Angel... [By The Mummers]"/>
        <s v="The History Boys at USC"/>
        <s v="Nobody Rides For Free ~ Stone Horse"/>
        <s v="The BESPOKE GEEK: Cosplay for Everyday"/>
        <s v="Moving Dust presents 'THIS MUCH' 2015"/>
        <s v="Eyes Closed - The First In-Dream Theater Experience"/>
        <s v="Press Michael Zucker's 2012 album Technocracy on VINYL!"/>
        <s v="Journey to Japan"/>
        <s v="Courting Rites of Cranes CD recording"/>
        <s v="Shakespeare's Pericles, Prince of Tyre"/>
        <s v="LOVENESS, the play @FringeNYC 2014"/>
        <s v="From Digital to Reality - CD Printing for Three Albums"/>
        <s v="The Island Boys: A New Play"/>
        <s v="MY EYES WENT DARK"/>
        <s v="Tin Man's Broken Wisdom Fund"/>
        <s v="Arson In The Suburbs"/>
        <s v="The Glasshouse"/>
        <s v="Copyrighting 1978 Champs Finished Album"/>
        <s v="BRUTE"/>
        <s v="Red Lion Theatre Presents Shakespeare's Macbeth"/>
        <s v="Sizzling in the Kitchen Flynn Style"/>
        <s v="Trash is Treasure"/>
        <s v="Richard III"/>
        <s v="Good Bread Alley"/>
        <s v="Max's First Solo Album!"/>
        <s v="Ryan Caskey's BREAKOUT ALBUM, ready to CHARGE"/>
        <s v="Home"/>
        <s v="&quot;T IS FOR TANTRUM&quot; - HORROR/COMEDY"/>
        <s v="The Tutors"/>
        <s v="The Hat"/>
        <s v="Changing Stations; London Underground Album Project"/>
        <s v="Suggestion's Upcoming Album!"/>
        <s v="The Canterbury Shakespeare Festival - first season"/>
        <s v="Fury Theatre is Producing Oleanna"/>
        <s v="The Alan Katz Show"/>
        <s v="Up on High Ground TV series"/>
        <s v="BIG WHISKEY TV Show"/>
        <s v="Driving Jersey - Season Five"/>
        <s v="The Love Lounge"/>
        <s v="Project Z-6463 - a 3D short movie by Chris Eller"/>
        <s v="Redemption - Short Film"/>
        <s v="Two Sisters"/>
        <s v="In Their Turn : A MFA Thesis Film"/>
        <s v="Roman Dead (Canceled)"/>
        <s v="Spectacular Movements documentary film"/>
        <s v="Built by UCF: St. Vincent and the Grenadines Chapter"/>
        <s v="EUPHORIA! A New Play by John Corigliano"/>
        <s v="COMPASS PLAYERS presents SYLVIA by A. R. Gurney"/>
        <s v="Richie Ray finally records a new record!"/>
        <s v="City of Sound - A city full of stories untold"/>
        <s v="The Micronite Filters | Wizard Blood Vinyl"/>
        <s v="&quot;Grey Sky Blues&quot; - Help make Bizness Suit's new album!"/>
        <s v="CENTROPYMUSIC"/>
        <s v="God Am"/>
        <s v="sloggoth"/>
        <s v="A Reason To Breathe - DEBUT ALBUM"/>
        <s v="Help bring Boys of a Certain Age back to NYC!"/>
        <s v="A Book about Hidden Disease Causing Products we use Everyday"/>
        <s v="ELIZABETH REX"/>
        <s v="The One Two 7s Are Recording an Album!"/>
        <s v="Pop Garden Radio Presents: Season 2 CD"/>
        <s v="Fly Away"/>
        <s v="Wood Butcher's new music video- I Don't Wanna Party"/>
        <s v="GIVE ME &quot;One More&quot; The Single Release!"/>
        <s v="Holy Water Moses - A Hail Dale Project"/>
        <s v="&quot; Prodigal Daughter&quot; Recording Project"/>
        <s v="Caverns of Sonora"/>
        <s v="BBB Kickstarter Two"/>
        <s v="Pedals and Effects Arena Corner"/>
        <s v="Hollow point 9, Sins Of Yesterday CD"/>
        <s v="Piece of Happy"/>
        <s v="Jesse Alexander's Independent Debut Album"/>
        <s v="Mike Midwestern &quot;Oh My Soul&quot; Album"/>
        <s v="Either, Either EP"/>
        <s v="Lynn Haven - The First Album, &quot;Fair Weather Friends&quot;"/>
        <s v="FALLING MAN @ Center for Contemporary Opera"/>
        <s v="OK Mozart Festival premiere by The Tulsa Youth Symphony"/>
        <s v="Help UTS Students reach the International Space Station!"/>
        <s v="Muscovado: BurntOut's new play about slavery in Barbados"/>
        <s v="Theatre Forever's The Nature Crown"/>
        <s v="Nakhtik and Avalon"/>
        <s v="Stop the tempo - ThÃ©Ã¢tre Prospero- salle intime"/>
        <s v="Les Miserables - Backing fund"/>
        <s v="Kaylee's Senior Project"/>
        <s v="Music Theatre of Idaho Presents &quot;A Year with Frog and Toad"/>
        <s v="Curtain up at the Shoebox Theatre!"/>
        <s v="The Gloria Theatre Project"/>
        <s v="Voices From The Future"/>
        <s v="Blue Thyme Nights"/>
        <s v="Edfringe support - What a Gay Play"/>
        <s v="Three Things: Stories About Life"/>
        <s v="Cortez"/>
        <s v="WILDE TALES"/>
        <s v="Today I Live"/>
        <s v="The Frida Kahlo of Penge West"/>
        <s v="The Crusade of Connor Stephens: Professional Play Reading"/>
        <s v="1 in 3"/>
        <s v="'Fats and Tanya' - a play by Lucy Gallagher"/>
        <s v="Joe Orton's Fred &amp; Madge"/>
        <s v="Balm in Gilead at Columbia"/>
        <s v="We Were Kings"/>
        <s v="Local Jewell Production's Inaugural Season (2014-2015)"/>
        <s v="An Evening of Radio"/>
        <s v="Axon Theatre - First Project (Phase 1)"/>
        <s v="King Sisyphus"/>
        <s v="Not Your Garden Variety Theater"/>
        <s v="Special in a Bad Way"/>
        <s v="Sterling Lion Theater Company"/>
        <s v="With My Eyes Wide Open"/>
        <s v="The March of the Bonus Army"/>
        <s v="A Bright Room Called Day by Tony Kushner"/>
        <s v="'Over the Top: The true-life tale of Dorothy Lawrence'"/>
        <s v="Far From Fiction"/>
        <s v="Gruoch, or Lady Macbeth"/>
        <s v="Lock&amp;Key Theatre present 'Timon of Athens'"/>
        <s v="Free Theatre for Kids: Baby Living Room"/>
        <s v="Monster"/>
        <s v="Vote for Next Season's Shows!"/>
        <s v="fEast Theatre presents &quot;Winter '53&quot;, a new play by Rob John"/>
        <s v="Get FREAK to the Edinburgh Fringe"/>
        <s v="Petrification"/>
        <s v="HIS NAME IS ARTHUR HOLMBERG"/>
        <s v="One Shot Theatre Company"/>
        <s v="Weald at The Finborough Theatre"/>
        <s v="ThÃ©rÃ¨se Raquin at The Courtyard Theatre"/>
        <s v="Israel LÃ³pez @ Ojai Playwrights Conference"/>
        <s v="FAUST.hier und jetzt"/>
        <s v="MARSHA - a girl who does bad things"/>
        <s v="[title of show] â€” The Chicago Storefront Premiere"/>
        <s v="Agape Performing Arts Company, a Ministry of OLG"/>
        <s v="The Last Five Years Distinction Project"/>
        <s v="The White Feather: a new musical"/>
        <s v="Mabel Moon Goes to Earth!"/>
        <s v="Time at the Bar! The road to Edinburgh"/>
        <s v="A Few Brave Men: The Chosen Few"/>
        <s v="RETURNING AT A LATER DATE"/>
        <s v="FACING EAST: New LGBT Musical Eyes London Concert"/>
        <s v="Fever - a workshop production"/>
        <s v="Jumpy, The World First Edutainment Smartwatch For Kids"/>
        <s v="Trequant - First Wearable for Tremors"/>
        <s v="TapTap, a touch communication wristband"/>
        <s v="AllerGuarder: Bluetooth wristband helps food-allergy kids"/>
        <s v="Live 4 The Rush: Palooza Pics"/>
        <s v="Hy - hidden wireless earbuds you never have to take off"/>
        <s v="Staged Right Theatre First Season Campaign"/>
        <s v="Benghazi Bergen-Belsen"/>
        <s v="Forcite Alpine - World's First smart helmet for snow sports"/>
        <s v="Origin - Cobrette Bardole's Sophomore Album!"/>
        <s v="The Most Advanced Dress Shirt- EVER!!"/>
        <s v="The Adventures of Bible Bear"/>
        <s v="David Facer, Paradox Magic"/>
        <s v="BRILLAR: World's First Kids' Smart Wearable Companion."/>
        <s v="Arabella makes her novel Pants On FIre! an audio book!"/>
        <s v="The Merchant of Venice as Shakespeare Heard It"/>
        <s v="With His Presence"/>
        <s v="Save the Larchmont Playhouse! (Canceled)"/>
        <s v="A Saxidentals Music Video!!!"/>
        <s v="Remnants, A Photography Book to Send to Congress"/>
        <s v="First Draft Theatre"/>
        <s v="The Comedy Catch Relocation to the Choo Choo"/>
        <s v="BUHEL Sunglasses &amp; headphones with bone conduction &amp; more"/>
        <s v="Muhammad Ali - The Comeback"/>
        <s v="Jericho Down Worship Album"/>
        <s v="A Brief History of Musical Theatre..."/>
        <s v="Lost in the Shadows"/>
        <s v="Building the Playa Blanca Community Wind Workshop!"/>
        <s v="Kaptain Brawe 2: A Space Travesty"/>
        <s v="Bring Oedipus Revenant to Life!"/>
        <s v="Bensinger's: Photographs by Helaine Garren"/>
        <s v="A Grimm Night for Hans Christian Anderson"/>
        <s v="Help Shakespeare Troupe accept invite to perform in UK!"/>
        <s v="Pressure"/>
        <s v="Defiant Entertainment presents: The Park Bench"/>
        <s v="The Echo Theatre 2015"/>
        <s v="Carolyn German Songbook &quot;Go From Here&quot; Sheet Music &amp; Concert"/>
        <s v="A Stage for Stage Door Theater Company (Canceled)"/>
        <s v="Oklahoma, The Way I See It; The Book"/>
        <s v="SOLO TESTER: Electrical Wiring Testing &amp; Troubleshooter"/>
        <s v="Emerson Sings!"/>
        <s v="Ollinfit: The Wearable Personal Trainer"/>
        <s v="Life of Change"/>
        <s v="be back soon (Canceled)"/>
        <s v="Lifeclock One: The Escape from New York Inspired Smartwatch"/>
        <s v="CoreCon Asylum"/>
        <s v="Forsaken Angels-A New Play"/>
        <s v="Pit &amp; Paddock: Unseen 60s &amp; 70s European Motor Racing Images"/>
        <s v="hidn tempo - a wearable stress coach"/>
        <s v="Another Brick In The Wall - Feature Film"/>
        <s v="Christmas Ain't A Drag - A Musical"/>
        <s v="American Pride"/>
        <s v="Drinking with Angelika - Marlowe Studio Canterbury May 2016"/>
        <s v="Chronovisor:The MOST innovative watch for night time reading"/>
        <s v="Through the Lens of Jerry Gustafson"/>
        <s v="Help Milburn Stone Fly High With TARZAN The Musical"/>
        <s v="Children's book app: &quot;The story of Setanta&quot;"/>
        <s v="GUTS: Black Comedy"/>
        <s v="Run Ragged"/>
        <s v="Evo: An Original Rock Opera"/>
        <s v="Create The World's Music Shack for students! (education!)"/>
        <s v="WHERE IS DANIEL? The feature film"/>
        <s v="Toronto VR Co-Op"/>
        <s v="Misri Bunch: Names of Allah series 2"/>
        <s v="STAGE READING for TETCNY"/>
        <s v="Ripple: World's Most Dependable Safety Device (Canceled)"/>
        <s v="Upstate Autumn: a photographic journey in Upstate New York"/>
        <s v="My Favourite Colour Was Yellow"/>
        <s v="Over Here Theatre/Scotchbonnet present: Love, Sex and Apps"/>
        <s v="Out Of The Dark"/>
        <s v="Beef Sticks, the Ultimate Protein Snack"/>
        <s v="Get Your Hopes Up"/>
        <s v="R.U.R. at New Muses Theatre Company"/>
        <s v="Observations in 6x6"/>
        <s v="LED Electronic Dice: assembled or kit, Arduino compatible"/>
        <s v="Tempi - The Smart Way to Monitor Temperature and Humidity"/>
        <s v="3 Days In Savannah"/>
        <s v="Make 100 | Geek &amp; Chic: Smart Safety Jewelry."/>
        <s v="MiPointer"/>
        <s v="VR Lens Lab - Prescription Lenses for Virtual Reality HMDs"/>
        <s v="The Last Five Years: The Muse Arts Production's Debut Show"/>
        <s v="Support Circus Factory's new training space in Cork"/>
        <s v="Kai - Turn any pair of Glasses into Smart Glasses!"/>
        <s v="The World's Smartest Modular WiFi + Bluetooth Wearable Ring"/>
        <s v="The World Upside Down: Portraits"/>
        <s v="OR-GÃ“L-HO -A search for meaning during the World Cup"/>
        <s v="West Canada - A Coffee Table Book"/>
        <s v="Pre-production - The Heart of A Woman &amp; The Heart of A Man"/>
        <s v="SMART Knee Sleeve that Recommends Rest (Canceled)"/>
        <s v="Christofer Scott: Dive In EP"/>
        <s v="Mr Mineshaft - A Play about Julius Eastman"/>
        <s v="A Wearable Twisting iPhone Case w/ Built in Selfie Extender"/>
        <s v="Brightside - Side lighting for cyclists"/>
        <s v="Fat Cheeks the Cannonball - iPhone and Android"/>
        <s v="Macbook all-in-one Portable storage docking station PLUSDOCK"/>
        <s v="Shift Records A New EP!"/>
        <s v="Ethiopia: Beheld"/>
        <s v="Paddock School Theater Improvement"/>
        <s v="The first personal trainer and diet coach for your dog!"/>
        <s v="Becoming UNZIPPED"/>
        <s v="Thunder Under Control"/>
        <s v="Ultimate Political Selfie!"/>
        <s v="Help fund an album of LDS songs arranged for jazz piano trio"/>
        <s v="Get &quot;Walken in His Shoes&quot; to Capital Fringe Festival in DC!"/>
        <s v="An Iranian Journey"/>
        <s v="Sorry I Tripped in Your Yard"/>
        <s v="BEAUTIFUL DREAMERS: An Adult Coloring Book (Canceled)"/>
        <s v="Arnold's Happy Days Food Truck"/>
        <s v="Backyard Zombies"/>
        <s v="Sap Laughter : Merch Fundraiser!"/>
        <s v="Sound Of Dobells"/>
        <s v="ADCA's debut CD will bring the joys of great chamber music to you!  "/>
        <s v="World's First Amphibious Heart Rate &amp; Fitness Wearable"/>
        <s v="The Interviewer (Charity Movie)"/>
        <s v="Dana Lawrence Music NEW EP"/>
        <s v="The Good Samaritan"/>
        <s v="Hardsoul Poets New Album!"/>
        <s v="Audionoggin - Join the Earvolution"/>
        <s v="Vantage Point: Photographs of Milwaukee from on high"/>
        <s v="Native Nation"/>
        <s v="HEAT-O â€“ Wearable Modular Heating System (Canceled)"/>
        <s v="Nodiatis RPG: Steam, Android, &amp; iOS Clients"/>
        <s v="SmoothEye - Accurately Test Your Alertness and Focus Level"/>
        <s v="Thinking Cleaner, Wifi for iRobotÂ® RoombaÂ® 700 &amp; 800 series"/>
        <s v="The Paranormal Idiot"/>
        <s v="Saint Sebastian's Debut Album &amp; Short Film"/>
        <s v="WienerWÃ¼rze"/>
        <s v="Theatre Bath Bus"/>
        <s v="Rovin' Okie's Fried Pies gourmet southern fried pies."/>
        <s v="The Pi Watch - A Programmable, Open Source Smartwatch!"/>
        <s v="THE AFGHANS - A Photo Book"/>
        <s v="Until The End (PC, Mac, and Linux)"/>
        <s v="Smart Harness"/>
        <s v="The Nico Blues Recorded A Full-Length Album! Now Let's Master It!"/>
        <s v="&quot;Fortune's Child&quot; by Mark Scharf"/>
        <s v="Halfway, Nebraska"/>
        <s v="Write Now 5"/>
        <s v="Help Launch LZA Theatre! The Eisteddfod + A Woman Alone"/>
        <s v="Throw Like A Girl"/>
        <s v="Cielito Lindo (Pretty Little One)"/>
        <s v="Ministers of Grace"/>
        <s v="Lets get 48/14 pressed!!!"/>
        <s v="The Lost Boy"/>
        <s v="grplife, private social network for non-profit organizations"/>
        <s v="The Drama Factory presents &quot; The Moon Princess &quot;"/>
        <s v="Live at the Speakeasy with Ryan Anderson"/>
        <s v="Mary's Son"/>
        <s v="Book &quot;The Travellers&quot;"/>
        <s v="Support Catalan Drama: Skin in Flames, by Guillem Clua"/>
        <s v="Ozymandias : a photo book"/>
        <s v="Dirty Quiet Money"/>
        <s v="Three Little Words"/>
        <s v="Alexandra Petri's &quot;The Scrum&quot;  - Field Trip Theatre"/>
        <s v="Johnny Rocketfingers: Violent Point &amp; Click Adventure!"/>
        <s v="Prana: Wearable for Breathing and Posture"/>
        <s v="SMOKEY AND THE BANDIT: THE MUSICAL"/>
        <s v="No Dar Papaya:  Photographs from Colombia 2003-2013"/>
        <s v="Headaches - a play exploring the topic of mental health"/>
        <s v="A Season of Love and Music (Spring 2014)"/>
        <s v="Android &amp; iPhone Magnetic Headphone and Earbud Cables!"/>
        <s v="Versa Prima: The First Portable And Wearable LED Strip"/>
        <s v="Hygienic Art Amphitheater Project New London, Connecticut"/>
        <s v="The Pendulum Swings"/>
        <s v="Waving Goodbye"/>
        <s v="Goals not creeds"/>
        <s v="2016 Calendar:  Wonders of Nature"/>
        <s v="Anti Snore Wearable"/>
        <s v="&quot;Every Day&quot; CD by Amanda Joy Hall"/>
        <s v="S2SA - Sport to Strap Adapter for Samsung Gear S2 Sport (3G)"/>
        <s v="Images: Remembrances of the Holocaust-The Eva Schloss Story"/>
        <s v="Project Blue: A Space Telescope to Find Another Earth (Canceled)"/>
        <s v="Sing Like You Were Meant To!"/>
        <s v="The Rest of Us Mini-Series"/>
        <s v="Open Tools for Science and Science Education"/>
        <s v="Harvard Math 55A and Stanford Math 51H Animated!"/>
        <s v="The Return of The Walthamstow Mysteries"/>
        <s v="The Wedding"/>
        <s v="Out of the Box: A Mime Story"/>
        <s v="Shakespeare with Noodles:  Henry IV"/>
        <s v="A Facelift for the Facade--Spring Garden Mill, Newtown, PA"/>
        <s v="Aladdin Lucid Dreaming Stimulator (Canceled)"/>
        <s v="Julius Caesar"/>
        <s v="The Taming of the Shrew"/>
        <s v="Publishing Persian version of IT AIN'T SO AWFUL, FALAFEL"/>
        <s v="Haberdasher Theatre Inc. : Richard Greenbergâ€™s, The Maderati"/>
        <s v="Fike // You Say Speak We Say Move"/>
        <s v="The Last Encore Musical"/>
        <s v="Serenity: The World's First Intelligent Bag Guardian."/>
        <s v="&quot;Reflections Of Brownie&quot; a new tribute to Clifford Brown"/>
        <s v="The Ballad of Downtown Jake"/>
        <s v="Publishing Book ll of The Merlin Chronicles Trilogy"/>
        <s v="Pace...Me | Visual Pace &amp; Interval Trainer | Sports Wearable"/>
        <s v="On the Verge, the book."/>
        <s v="Bring jazz legend Peter BrÃ¶tzmann to Minneapolis"/>
        <s v="CHEMION: The World's First Smart Glasses (Canceled)"/>
        <s v="Theocalypse - Mythology and Modern day collide in this RPG"/>
        <s v="Kyle Krysa debut EP Ground Effect"/>
        <s v="&quot;In the Heights&quot; at The University of Michigan"/>
        <s v="TheM"/>
        <s v="CQ EAP Performing Arts 'THE LOFT'"/>
        <s v="Lokett: Customizable Smartphone Memory Necklace (Canceled)"/>
        <s v="Wendu: Control your Climate, Wear the Future"/>
        <s v="Legends of Callasia [Demo Available NOW!]"/>
        <s v="World artist Kat Maguire's debut CD entitled &quot;Gypsy&quot;"/>
        <s v="FINCLIP, the easiest way to don/doff your scuba diving fins"/>
        <s v="What a Zoo!"/>
        <s v="Ireland from a Kite, a unique photographic book"/>
        <s v="Hen Harrier Wildlife Sanctuary"/>
        <s v="Three Monkeys - Part 1: Into the Abyss"/>
        <s v="Julius Caesar - Which side will you choose?"/>
        <s v="Take Tartuffe to Edinburgh Fringe Festival!"/>
        <s v="Help CRB obtain 501(c)(3) status! (Canceled)"/>
        <s v="i-Davit: Hands Free System for iPad/Tablets/Devices"/>
        <s v="Shakespeare in Sarajevo"/>
        <s v="Late To The Party : A Cold War Espionage RPG in the Baltics"/>
        <s v="Toastie's Gourmet Toast"/>
        <s v="Nin"/>
        <s v="The Last King of the I.D.A. (Minnesota Fringe)"/>
        <s v="EZC Smartlight"/>
        <s v="Magic, Giggles and Love  A collection of children's poetry"/>
        <s v="Nomadica All purpose backpack with battery"/>
        <s v="The Great Fear - Post Production Funds (Canceled)"/>
        <s v="Help us open a Makerspace for Kids"/>
        <s v="4th Wall Theatre Project"/>
        <s v="Speedwapp - The best webdesign tool for Wordpress, Bootstrap"/>
        <s v="When Johnny Comes Marching Home"/>
        <s v="Popinjay Productions' The Odyssey"/>
        <s v="&quot;Amp&quot; A Story About a Robot"/>
        <s v="Fellatia's-Fantastic-Fun-Time-Show"/>
        <s v="THE BACHELOR KNOWS NO BORDERS"/>
        <s v="Save 'The Stage Door'."/>
        <s v="The Free Man - the story of Hurr"/>
        <s v="How many marbles do YOU have?"/>
        <s v="All Puppet Players Need a Home"/>
        <s v="HotBlack: The premium smartwatch that shows your custom data"/>
        <s v="Dough Heads Food Truck: waffles stuffed with sweet + savory"/>
        <s v="Photography from Below"/>
        <s v="The Crossing Shore"/>
        <s v="Camp Songs: original worship songs inspired by summer camp"/>
        <s v="Fate Fighters - The Ultimate Decision Maker"/>
        <s v="Instantly Call for Help with Wearable SOS Ring - Mangos Ring"/>
        <s v="PosturePulse: The posture sensor worn on your waist or chair"/>
        <s v="Political Views: 2016 US Presidential Election Photography"/>
        <s v="2020 Vision: a love story told over sixty years"/>
        <s v="World's first Heated Jacket managed by Smartphone"/>
        <s v="Mariah - A Children's Book with Included Doll Patterns"/>
        <s v="A Tale of Faith - An Animated Short Film"/>
        <s v="NewKings Album &quot;Rise Up&quot;"/>
        <s v="&quot;PASHUT&quot;-(Means â€˜simpleâ€™ in Hebrew)"/>
        <s v="Like Son, Like Father"/>
        <s v="iLumaware Shield TL - Radar technology for bicycle"/>
        <s v="Tarnish: A Fantasy Novel by J. D. Brink"/>
        <s v="Saving Americana: The Sidney Auto Vue Drive-In needs digital"/>
        <s v="Filthy - Short Film"/>
        <s v="Escape from Reality's 1st Season &quot;Defying Gravity&quot;"/>
        <s v="New Jerry Tachoir Group Recording"/>
        <s v="Central Coast Theatre Community Website - Plays &amp; Auditions"/>
        <s v="FHE High School Presents: Snow Queen and Once On This Island"/>
        <s v="The Connection Play 2014"/>
        <s v="Backdrops for Maplewood Barn Theatre Summer 2017 Production"/>
        <s v="Miche Fambro - &quot;Forever Friday&quot; Jazz CD"/>
        <s v="Hues of my Vision"/>
        <s v="Jon Udry's ABC Tour"/>
        <s v="The Chef Express Food Truck"/>
        <s v="The ClubHouse: A Community-Focused Sports &amp; Culture Space"/>
        <s v="BELIEF on the Isle of Skye"/>
        <s v="Star Trek First Frontier (Canceled)"/>
        <s v="Step-By-Step Guide On How To Stay Secure &amp; Anonymous Online"/>
        <s v="Underwater Colors Of The Channel Islands (Canceled)"/>
        <s v="M dot Strange's &quot;I am Nightmare&quot;"/>
        <s v="Elbee: Wireless in-ear headphones with smart features"/>
        <s v="Theatre of the Black Butterfly's POOL (NO WATER)"/>
        <s v="JoyShtick Food Truck"/>
        <s v="Threads by David Lane at The Hope Theatre - 11-29 April"/>
        <s v="The 3G Smartwatch for Kids that Encourages Outdoor Play"/>
        <s v="Family"/>
        <s v="Hattie Bee's Second Album"/>
        <s v="HOWARD BARKER DOUBLE BILL - Arcola Theatre 2015"/>
        <s v="Glowbelt, The World's First Retractable LED Safety Belt"/>
        <s v="Kenema"/>
        <s v="'Time at the Bar!' - Written and directed by Kieran Mellish"/>
        <s v="Shakespeare's The Tempest: In-The-Round"/>
        <s v="The Lighthouse and the Lock cartoon - funny stuff for kids."/>
        <s v="SERENDIPITY'S Pumpkin Pie Surprise"/>
        <s v="Elevation Twelfth Night"/>
        <s v="Manman doudou tÃ©moignage d'une mÃ¨re Album"/>
        <s v="Defendant Maurice Chevalier"/>
        <s v="youWare  |  A digital ID for the real world"/>
        <s v="&quot;The Kris and Berman Show&quot; Adult Animated Series Pilot"/>
        <s v="MY PRIVATE REVOLUTION"/>
        <s v="Christian DiLusso Watches"/>
        <s v="PETER PAN - a new play by Ebony Rattle"/>
        <s v="storieChild: technology + art = your child's storybook"/>
        <s v="&quot;Drakes Folly&quot;"/>
        <s v="Vengeance Can Wait"/>
        <s v="DeVito Art Skull Island Kongstarter (Canceled)"/>
        <s v="Healing"/>
        <s v="Love Locks - a photographic journey"/>
        <s v="Valkyrie Theatre Company"/>
        <s v="Immemorial"/>
        <s v="THE JOEY MORANT PROJECT:   JAZZIFIED R'nB"/>
        <s v="Balloons (Canceled)"/>
        <s v="SEVEN, a Documentary Play: North Carolina Premiere!"/>
        <s v="&quot;Miracle on 34th Street&quot; - We believe. Do you believe in us?"/>
        <s v="Pies not Lies"/>
        <s v="Cupcake Wars Winners: Dreamy Creations Cupcake Truck"/>
        <s v="Scenes and Things from New Orleans"/>
        <s v="The Sikh Project Book"/>
        <s v="Penmar Community Arts Society"/>
        <s v="Subway Mantras"/>
        <s v="Hank Bought A Bus - A photobook of our bus and adventure."/>
        <s v="Undivided Heart - a worship album by John Gabriel Arends"/>
        <s v="The Scotty Karate Vinyl Round-Up (Scotch Bonnet)"/>
        <s v="Verge of Strife - The life and poetry of Rupert Brooke"/>
        <s v="Sim Betting Football"/>
        <s v="Sustain: A Film About Survival"/>
        <s v="Some Enchanted Evening UK TOUR"/>
        <s v="Flush - David Dipper - Break Point Theatre"/>
        <s v="NTACTheatre - North Texas Actor's Collaborative Theatre"/>
        <s v="Creating Cabaret"/>
        <s v="UB Fit (Canceled)"/>
        <s v="Los Tradicionales"/>
        <s v="Benjamin Button the Musical Concept Album"/>
        <s v="Blood, Sweat &amp; Tears - Photobook"/>
        <s v="Spec Haus"/>
        <s v="The CafÃ©"/>
        <s v="Help us make &quot;The Odd Couple&quot; a show to remember."/>
        <s v="Fire On High: Organic Food Truck on a Mission"/>
        <s v="&quot;Skip To My Lou,&quot; a NEW play by Steve Romagnoli"/>
        <s v="Dust Bunnies &amp; the Carpet Rat publishing push"/>
        <s v="Propel Citizen Science to the Moon (Canceled)"/>
        <s v="CulBox , Open Source Wearable Smart Watch for Arduino"/>
        <s v="The Barrel Room Restaurant &amp; Tavern"/>
        <s v="Sprocket Junkie"/>
        <s v="California Dreamin' Tour 2015"/>
        <s v="The Complete Homilies of Blessed Oscar Romero: Volume 2"/>
        <s v="Jazz arrangements of Mozart Horn Concertos #3 &amp; #4"/>
        <s v="'GULF' - a new play by PIVOT THEATRE"/>
        <s v="Romeo and Juliet: A Mesh-n-Groove Production"/>
        <s v="Bugspeed Collider: Fast-Paced Platform Brawler (1â€“4 Players)"/>
        <s v="dasGROUP Theatre: Savage in Limbo"/>
        <s v="Better Beanie"/>
        <s v="Life Music-Healing through Song (Canceled)"/>
        <s v="DIANA's &quot;Late: A Cowboy Song&quot; by Sarah Ruhl"/>
        <s v="Tennessee Williams' ONE ARM @ Minnesota Fringe"/>
        <s v="Speechless"/>
        <s v="True Colors"/>
        <s v="3D Animation Story of an Ancient Hero: Fly Forward"/>
        <s v="'The Tempest' at the Minack Theatre Cornwall, July 2014"/>
        <s v="Terry Pratchett's Wyrd Sisters at Paeroa Little Theatre"/>
        <s v="Tinkr Tech - mobile makerspace"/>
        <s v="The Story of Life - Writing tomorrow's history today"/>
        <s v="The LUMIC Band by Cope4Golf creates a scientific golf swing."/>
        <s v="Help launch The Bunker: London's newest Off-West End theatre"/>
        <s v="The Virgin of the Path"/>
        <s v="Think Green, Think Tea Trike! - A mobile cafe &amp; online shop."/>
        <s v="Something Wicked This Way Comes"/>
        <s v="Power Rope"/>
        <s v="A Happy Home for Hagan's House of Horrors (Canceled)"/>
        <s v="Those That Fly"/>
        <s v="Anansi the Spider - An African Folktale"/>
        <s v="The Sins of Seven Tables at the Edinburgh Fringe Festival"/>
        <s v="Southern Utah University: V-Day 2015"/>
        <s v="SHS presents Rodgers and Hammerstein's Cinderella"/>
        <s v="'LETTERS FROM WAR' Losing loved ones to Alzheimer's Disease"/>
        <s v="The Case Of Soghomon Tehlirian"/>
        <s v="KISS ME GOODBYE - A REFRESHING VOICE IN INDIE FILMMAKING"/>
        <s v="Madame X"/>
        <s v="Fashion loves Technology: Lamour, the connected heating shoe (Canceled)"/>
        <s v="The Imbalanced Heart of a Symmetric Mind (film)"/>
        <s v="The Martin and Lewis Tribute Show"/>
        <s v="Bustduck Theatre"/>
        <s v="Various Unfortunate Deaths of Tâ€™Abbott and Rue Doch Juniors"/>
        <s v="Three for 5: A King's Story"/>
        <s v="AU Theatre Wing (Pygmalion Sound and Lighting Fees)"/>
        <s v="SNAKE EYES"/>
        <s v="White Mountain"/>
        <s v="See It My Way"/>
        <s v="k5-jkt.by kiger (Canceled)"/>
        <s v="Keepers Of The Craft: Cocktails Across America. A Photobook"/>
        <s v="Monolith Posture Coach"/>
        <s v="Elektra Bekent - Afstudeervoorstelling"/>
        <s v="3D Xray Vision. State of the Art. Free for Everyone*."/>
        <s v="Alpamayo to Yerupaja"/>
        <s v="Lucky Tag: A Smart Dog Wearable That Cares (Canceled)"/>
        <s v="Burqa&amp;Rifle: A Drama: Two Women, Two Cultues, Two Histories"/>
        <s v="THE MAGIC OF LAUGHTER WITH REGGIE RICE'S #TEAMDREAMERS"/>
        <s v="Build Our Ampitheater - Build Franklin County, MO!"/>
        <s v="M39 - Action film / Drama"/>
        <s v="Pixel Shades by R A V E Z (Canceled)"/>
        <s v="10,000 Hours"/>
        <s v="America is at the Mall: A Post 9/11 Happily  Never After"/>
        <s v="MARTIN, LOVE, SEX &amp; RHYTHM The Musical Performance"/>
        <s v="Prep Packs Survival Belt"/>
        <s v="Jayster Wallet - Find your stuff using Bluetooth Technology."/>
        <s v="How to Make Innovative Apple Watch Apps with WatchKit"/>
        <s v="Pangea Cuisines &quot;Continental Drift&quot; A Paleo food Truck!"/>
        <s v="ICE SHIRT; Running, Multi-Sport, Cycling, Athletic Wear"/>
        <s v="crowd-funded public genome sequencing (Canceled)"/>
        <s v="Mandy Harvey Christmas Album"/>
        <s v="One"/>
        <s v="It's Okay To Wait"/>
        <s v="Welcome to Jangala Tribal Warriors: Book One"/>
        <s v="Fringe Fest: Take Comfort in Falling Forever"/>
        <s v="Still Alive"/>
        <s v="Little Occhio, Wireless micro-cam for iPhone/Android"/>
        <s v="&quot;Seven Zero Eight STL&quot; Burlesque, Restaurant, Pub and More!"/>
        <s v="Letâ€™s Keep the San Jose Mexican Heritage Festival Alive!"/>
        <s v="Help get &quot;Don't Look&quot; on Steam Greenlight!"/>
        <s v="Fair Play"/>
        <s v="Star Wars Fan Film (Canceled)"/>
        <s v="MENTAL Play"/>
        <s v="Paradigm Spiral - The Animated Series"/>
        <s v="Screening for Unapologetically Black the Movie"/>
        <s v="Come, Bring, Punish"/>
        <s v="Bump in the road short stop motion animation"/>
        <s v="Map &amp; Palette: Chronicling The Voyage of Three Young Artists"/>
        <s v="Amoung Charros and Poetry/Entre Charros y Poesias"/>
        <s v="All along the Control Tower"/>
        <s v="It's not easy being green: Costa Rican froglife"/>
        <s v="&quot;STUCK&quot; - Finishing Funds for a Sci-Fi Thriller Short Film"/>
        <s v="Women Beware Women"/>
        <s v="RoamingTails, The Connected Pet Tag"/>
        <s v="Run Rwanda: A Photo Book showcasing contemporary Rwanda"/>
        <s v="Kidswatcher"/>
        <s v="R-CON: Run Faster, Run Longer (Canceled)"/>
        <s v="Thoroughly Modern Millie (Canceled)"/>
        <s v="CHARM by Philip Dawkins"/>
        <s v="SICKNESS 2014 Build Killian's Bike"/>
        <s v="The Obsessive Line Collection (Canceled)"/>
        <s v="Tales Of Tameria - Dawning Light"/>
        <s v="EMBER wear Ski and Snow Sport Heated Gloves and Mittens"/>
        <s v="The 'Theater of Community' Tour"/>
        <s v="RUSSIAN PLAY &quot;HOW TO BE BRAVE&quot;"/>
        <s v="London Revolution - Open World RPG Minecraft Server"/>
        <s v="Jacs+Cam 2016 calendar"/>
        <s v="Uivo-fast,secure emergency contact system for your property"/>
        <s v="BLOXSHIELD"/>
        <s v="Hednadotter Jubileumskonsert"/>
        <s v="Broken Alley â€”Â Year 3"/>
        <s v="Food Truck for Little Fox Bakery"/>
        <s v="Take the Vagina Monologues to Main Street in Lexington, NC!"/>
        <s v="Mrs Roosevelt Flies to London UK tour"/>
        <s v="Led Shirt - WiFi Controlled"/>
        <s v="Mots Ã‰crits"/>
        <s v="Gold Coast Wake Park"/>
        <s v="Bitch"/>
        <s v="Red Origins"/>
        <s v="Live DVD Concert by Twice As Good"/>
        <s v="Pretty Kitty Fuzzy"/>
        <s v="Hogzilla S.O.W. (Squeals On Wheels) A Veteran Owned Company"/>
        <s v="Shock Treatment - The Sequel to Rocky Horror!"/>
        <s v="THE PREACHER'S DAUGHTERS CD Hymns Recording Project"/>
        <s v="Printing Soraya Yvette's Children's books"/>
        <s v="Shakulute (Shakuhachi mouthpiece for Alto Flute) (Canceled)"/>
        <s v="URGENT: Help Us Replace Our Ramp!"/>
        <s v="Antonym Theatre - &quot;STAIRCASES&quot;"/>
        <s v="Dream Rocket Project (Canceled)"/>
        <s v="VR Card - Customized Virtual Reality Viewer (Canceled)"/>
        <s v="An Ordinary Toad's Extraordinary Night!"/>
        <s v="Mirror, mirror on the wall"/>
        <s v="MoonWatcher: A 24/7 Live Video of the Moon for Everyone (Canceled)"/>
        <s v="The Pelican, by August Strindberg"/>
        <s v="Theatre for Life, Youth Theatre Company, Southampton UK"/>
        <s v="Boost Band: Wristband Phone Charger (Canceled)"/>
        <s v="Tunnel Lab - Tech startup accelerator hubs in the favelas"/>
        <s v="BigBands XL for Apple Watch: Big Long Bands for Large Wrists"/>
        <s v="Kickstart the Crossroads Community"/>
        <s v="The Rabbit on the Moon"/>
        <s v="Head Cap - a 3rd party Iphone, Ipad, and touch app for the Battletech board game"/>
        <s v="Venus as Men"/>
        <s v="Anywhere but Here"/>
        <s v="Leo's RainSong Artist program"/>
        <s v="&quot;A Measure of Normalcy&quot;"/>
        <s v="Africa Brass Master Class for youth"/>
        <s v="Phone Tags: lost and found stickers (Canceled)"/>
        <s v="In a Jazzy Motown"/>
        <s v="Hamilton: A Different Perspective"/>
        <s v="COLLABORATION: WARHOL &amp; BASQUIAT"/>
        <s v="LATENT TALENT: Leaping from de Poverty Line (Canceled)"/>
        <s v="Community Theatre Project-Children's Show (Arthur)"/>
        <s v="Catherine Kimbridge Chronicles - Live-Action SciFi TV Series"/>
        <s v="My TUSK â„¢ (Telephone Utility Support Kit!) (Canceled)"/>
        <s v="Help 2 Fat 2 Fly, with our Restaurant!"/>
        <s v="For Colored Girl Play Production"/>
        <s v="Yorick and Company"/>
        <s v="A Flying Sausage Food Truck"/>
        <s v="Scarlet Letters (a play with songs)"/>
        <s v="Fischer Theatre Marquee"/>
        <s v="iDEA On Demand Virtual Activities. Get Active! (Canceled)"/>
        <s v="Heart Jewel: Advice from a Modern Tibetan Master (Canceled)"/>
        <s v="Redemption - Debut Multi-cultural Worship Album"/>
        <s v="Project ThunderStruck - Testing a New Spacecraft Concept"/>
        <s v="Bunyip Magic - Epic kids Adventures of the Mythical Bunyip!"/>
        <s v="SoÃ±Ã© una ciudad amurallada"/>
        <s v="Cole - A Short Film."/>
        <s v="The Most Basic of Truths"/>
        <s v="AZAMAR"/>
        <s v="The Story Of Circle And Square"/>
        <s v="C.O.V.D.--A brand new board app game"/>
        <s v="Pathfinder - Wearable Navigation for the Blind"/>
        <s v="Unveiled Debut Album"/>
        <s v="Chef Po's Food Truck"/>
        <s v="MAMA BA-B: The Stage Play"/>
        <s v="Ubivade - Vibrating navigation belt"/>
        <s v="The Big Band Theory Music Festival"/>
        <s v="3D Art for &quot;Extreme Hugtime Simulation Challenge&quot;"/>
        <s v="Mark Twain is Hell for the Company - Original Play"/>
        <s v="Tyke Theatre Web Show"/>
        <s v="The Great Gatsby at All-of-us Express Children's Theatre"/>
        <s v="Help Save High School Theater"/>
        <s v="Weather Men"/>
        <s v="Translation of 'SOCIALCAPITALISM' (2014)"/>
        <s v="Sunclipse Shadow â€¢ It's your skin, protect it (Canceled)"/>
        <s v="The Canteen"/>
        <s v="Hippolytos - Polish Tour"/>
        <s v="Hurricanes and Coastal Storms- Chapel Studio Project"/>
        <s v="SleepMode"/>
        <s v="The Message (Canceled)"/>
        <s v="Tesla's Electric Mist"/>
        <s v="Broadway Melodies: A Rock &amp; Roll Mystery Musical - Animated Feature Film"/>
        <s v="The Zombie Next Door"/>
        <s v="Ryan Harner's Full Length Album - The Wonder of the Sea"/>
        <s v="NO HOMO at Atwater Village Theatre"/>
        <s v="In Game: The Animated Series"/>
        <s v="Debut Studio EP // Sam Hibbard"/>
        <s v="Bare Bones Shakespeare 2015-16 Season"/>
        <s v="Scenes from New Orleans"/>
        <s v="Skullforge: The Hunt"/>
        <s v="Something Precious"/>
        <s v="Waitresses.com"/>
        <s v="ZoZo Skeleton Hand Planchette - Works with ANY Ouija Board"/>
        <s v="Vineyard Valley - A Social Winemaking Game!"/>
        <s v="Head Mounted Display Adapter for the dscvr VR Viewer"/>
        <s v="Six Days in September: A Civil War Novel"/>
        <s v="Citrus Heights Theatre In The Heights"/>
        <s v="PIGGYBACK Earbuds Designed for Sharing! (Canceled)"/>
        <s v="Sleepy PIg Barbecue: Auburn's First BBQ Food Truck"/>
        <s v="&quot;If They Come Back&quot;"/>
        <s v="Unconscious Subconscious"/>
        <s v="Time Please Fringe"/>
        <s v="The Little MAGIC Theatre"/>
        <s v="Change the World through Color"/>
        <s v="Printing TONE Audio 10th Anniversary Edition! (Canceled)"/>
        <s v="The Imaginary A Musical"/>
        <s v="While the Stars Fall"/>
        <s v="SpaceVR: Your Ticket to Space (Canceled)"/>
        <s v="WHAT CAN I DO?..."/>
        <s v="Tales of guns, gold and a beagle in the Old West"/>
        <s v="Medieval Village"/>
        <s v="Glenn Herman's EXPRESSIONS: The UnKnown"/>
        <s v="DE_dust2: Hacker's Wrath"/>
        <s v="Truth, Dare, Promise to be Faithful Stage Play"/>
        <s v="Purple Fishing - Trump Supporters/Critics Find Common Ground"/>
        <s v="Esoteric Project Management"/>
        <s v="Let's Build MOUNTAIN HAVEN, a Community Events Campus (Canceled)"/>
        <s v="MAGA Private Label Spicy Sauce"/>
        <s v="Superheroes That Make Differences"/>
        <s v="Positive music. Zachary Freedoms NEW album, campaign."/>
        <s v="An Interview With Gaddafi - The Stage Play"/>
        <s v="Farabel"/>
        <s v="The Girl With(out) The Camera"/>
        <s v="Avid Watch: Multi-Sport Smart Watch with Activity Tracking"/>
        <s v="Just Bryan, a radio drama"/>
        <s v="Maven Makers: A Makerspace (It's Kinda Like a Gym)"/>
        <s v="Oregon Babyâ„¢ Diapers"/>
        <s v="Threshold (Canceled)"/>
        <s v="New iPad/iPhone game development software needed"/>
        <s v="ALIVE! Gospel Chorus debuts Feb 11th, 2017: &quot;Love is ALIVE!&quot;"/>
        <s v="Arcus Motion Analyzer | The Versatile Smart Ring"/>
        <s v="Ghost Pirate Cruise on the Hudson Sept. 3rd"/>
        <s v="Organic in India"/>
        <s v="DisChord"/>
        <s v="DAZLN: NFC Nails that Light Up Holiday Parties!"/>
        <s v="Picasso at The Lapin Agile, a play by Steve Martin"/>
        <s v="Kick, Punch... Fireball"/>
        <s v="Ginger Binge's first album"/>
        <s v="General Treatise on Chess. Tactics. by R. Grau, translation"/>
        <s v="Lincoln High School presents: Little Shop of Horrors"/>
        <s v="&quot;I Dreamed Last Night&quot; Album (Canceled)"/>
        <s v="Book Tour &quot;Words of Fire! Women Loving Women in Latin Amer&quot;"/>
        <s v="Auf geht's beim Schichtl"/>
        <s v="Portraits of Resilience"/>
        <s v="Â¡LlÃ©vame!"/>
        <s v="Help Buttz Return From the Ashes"/>
        <s v="The Modern Theater's 'Play It Forward' Fund"/>
        <s v="Drowning -Short animated Film"/>
        <s v="The Gayatri Mantra for Jhansi, India"/>
        <s v="Dubai: A Synthetic City - Photobook &amp; Journal"/>
        <s v="Macbeth For President 2016"/>
        <s v="Linkoo (Canceled)"/>
        <s v="100% Faith Jazz Gospel CD Recording Project 2012"/>
        <s v="Watermark the truth beneath the surface - Translate"/>
        <s v="PerfectGolf"/>
        <s v="From Box to Book: 34Â° 16' 28&quot;N - &quot;119Â° 13' 44&quot;W"/>
        <s v="First jazz album for Multidirectional, Now printing time!"/>
        <s v="Project Hedwig and the Angry Inch"/>
        <s v="Signum Indicators by Brighter Indication"/>
        <s v="Food Truck Funding"/>
        <s v="Straighter Road Album Fundraiser"/>
        <s v="Gooseberry Fool - Feature Film"/>
        <s v="OneLifeMen - Jeu d' Aventure smartphone en Voxel Art"/>
        <s v="G-Pod ... the future of sustainable housing"/>
        <s v="Fantastic Mr Fox - Novus Theatre"/>
        <s v="Kingdom Espionage"/>
        <s v="MAMA'Z BA-B: The StagePlay"/>
        <s v="Cardiglow : Fitness Tracker and Biofeedback Device"/>
        <s v="True Faith : A Guitar Makers Promise to God by Tim Hawley"/>
        <s v="ERA"/>
        <s v="Little Red Brick House"/>
        <s v="An album of 10 &quot;jazz art songs&quot; by Matthew John Mortimer"/>
        <s v="Zachariah Sheldon: A musical to chill your blood"/>
        <s v="Lovers and Other Strangers at The Cockpit"/>
        <s v="Give The Black Burro a Stable Stable"/>
        <s v="SnuG Watchbands for Moto360 smartwatch (Canceled)"/>
        <s v="Russ Spiegel's Uncommon Knowledge: The Deep Brooklyn Suite"/>
        <s v="Lorem ipsum dolor sit amet, consectetuer adipiscing elit. Ae"/>
        <s v="MEDiAN - The Colony (sci-fi exploration adventure game)"/>
        <s v="Peruvian King Food Truck"/>
        <s v="The Animal Shelter Network website (Canceled)"/>
        <s v="SiMpLy FreSH fOoD TrUck"/>
        <s v="Cafe Nomad back on the road! Coffee van's poorly."/>
        <s v="PAXIEâ„¢: The most advanced GPS enabled child safety wearable"/>
        <s v="The Military Moms Food Truck"/>
        <s v="Little Clay Bible - Zacchaeus"/>
        <s v="Justin &amp; Elly Heckel DEBUT ALBUM!"/>
        <s v="EL TORO SPEEDWRAPS - THE EVOLUTION OF SPORTS TRAINING"/>
        <s v="SPECTRUM &quot;Adventures in Light&quot; (Canceled)"/>
        <s v="BLANK Short Movie"/>
        <s v="Spring Awakening Presented by Catoctin Mountain Players"/>
        <s v="KabarettstÃ¼ck &quot;Dicht in da Nochtschicht&quot;"/>
        <s v="Manorkept"/>
        <s v="Lead Players Theatre Company"/>
        <s v="fo/mo/deep heads back into the studio to record their 3rd CD"/>
        <s v="Tearing Down Cabrini-Green, a dynamic social commentary."/>
        <s v="Casa Calabaza, Premio Nacional de Teatro Penitenciario."/>
        <s v="HUB Theatre Group presents John Logan's RED"/>
        <s v="'SCARAMOUCHE JONES'' by Justin Butcher"/>
        <s v="El Camion Roja"/>
        <s v="Runers"/>
        <s v="Honey Bees Children's Book: How to Save Our Food"/>
        <s v="I support Molding Heartz"/>
        <s v="Mosaics (Canceled)"/>
        <s v="Save the Stage"/>
        <s v="Aspiring storyteller: connecting the dots"/>
        <s v="BLK/MTL the Illustrated Works of Carmine Diaz (Canceled)"/>
        <s v="Mouse^3"/>
        <s v="ALIBI X Nation - The Digital Black Wall Street"/>
        <s v="Project Snowstorm"/>
        <s v="A fine blend of jazz, electronica, rock and spoken word"/>
        <s v="Trillion: Feature Film"/>
        <s v="Trumpy and Viola take to the Big Apple"/>
        <s v="Discovering the Other Woman"/>
        <s v="Trumperama"/>
        <s v="LE NUVOLE DEL CIELO-CLOUDS OF THE SKY"/>
        <s v="A Countrified Wedding: A Guide to an English Country Wedding"/>
        <s v="Scout's Honor"/>
        <s v="Artists' tickets to VARIATIONS ON FAMILY"/>
        <s v="The Love Shack"/>
        <s v="READY OR NOT HERE I COME"/>
        <s v="My Real Mother's Name is... (Canceled)"/>
        <s v="Vestige"/>
        <s v="Financement et aide Ã  la crÃ©ation"/>
        <s v="Does NY Heart Me? The Musical (Canceled)"/>
        <s v="Return to Relevance: The Scott Hyde Archive"/>
        <s v="Street Heroes - A Facebook Beat 'em Up"/>
        <s v="Help Build PaperChase Version 3 !"/>
        <s v="The JOkeress Going Live"/>
        <s v="Psalms"/>
        <s v="Our Sacred Honor"/>
        <s v="THE SNAIL: a comedy play at Hollywood Fringe Festival 2015"/>
        <s v="Kids Zone start up"/>
        <s v="DONE WITH DEATH"/>
        <s v="Carpe Diem Theater Troupe"/>
        <s v="The Bill Cosby Assault, a play"/>
        <s v="Lucy Wood's Calendar - English Countryside 2016"/>
        <s v="Alice In Wonderland (Polish) ALICJA W KRAINIE CZARÃ“W"/>
        <s v="ANGAL TENTARA and The Root of All Evil"/>
        <s v="CAYCE"/>
        <s v="For overseas shogi fans! Shogi novel translation project"/>
        <s v="Iplace itâ„¢ : The Phone Holding RFID Blocking Card Holder"/>
        <s v="Help Fund Jason's Debut Jazz CD &quot;Exodus&quot;"/>
        <s v="Towers Of The Apocalypse"/>
        <s v="Translation of the book &quot;He sees me with his Heart&quot;"/>
        <s v="Build a Search Engine and more - Web Engineering Course"/>
        <s v="Cesar Chavez's First Music Album (Canceled)"/>
        <s v="KindaQuirky (Canceled)"/>
        <s v="Vegans of Hawai'i - 140'000 Strong?"/>
        <s v="'The Float Lodge' - Duluth's First Premiere Float Center"/>
        <s v="Alice - A New Musical"/>
        <s v="The Shamrock Drafthouse Theater"/>
        <s v="Russell &amp; Sons Watches"/>
        <s v="THE WORSHIP ALBUM!"/>
        <s v="Galaxy Express - The Play"/>
        <s v="J &amp; D Rolling Smoke BBQ expansion"/>
        <s v="&quot;The Day That Shakespeare Died&quot; - The book and the play."/>
        <s v="Help fund Richard Sosa's &quot;FolkameriqueÃ±o&quot; CD"/>
        <s v="Urban Roots SkatePark (Canceled)"/>
        <s v="Kickstart a Traveling Heart (Canceled)"/>
        <s v="Wild Men at the Bristol Cathedral"/>
        <s v="Moving On"/>
        <s v="Decree 770: Europa"/>
        <s v="A Story Once Told"/>
        <s v="Be The Change ~ The Children's Campaign"/>
        <s v="Freshie's Donuts Food Trailer"/>
        <s v="From student to beekeeper"/>
        <s v="Reflecting Light Photo"/>
        <s v="LaPorte Institute for Dramatic and Creative Arts"/>
        <s v="Randompics.net - Make It Fan Owned And Updated! (Canceled)"/>
        <s v="Romeo and Juliet...Choose Your Own Ending"/>
        <s v="A play by Gabriel Kemlo about lost ideals, and new starts"/>
        <s v="Stacey's $5 Dollar Hollar Food Truck Home of the Freak"/>
        <s v="Pavlo is Filming  a PBS Concert Special (Canceled)"/>
        <s v="Harvest Grub Eatery...Mobile Eatery...Fresh Seasonal Grub!"/>
        <s v="World's Smallest Mp3 Player Earpiece Bible - Ohura Project"/>
        <s v="The Vagina Monologues 2015"/>
        <s v="Fine Art Landscape 2015 Calendar"/>
        <s v="MEDEA | A New Vision"/>
        <s v="SWFTTR: Southwest Farm-to-Table Recipes"/>
        <s v="The Enchanted Cottage"/>
        <s v="disCover: Napoli"/>
        <s v="CyClip - The Handlebar Adapter for Apple Watch (Canceled)"/>
        <s v="Power Go: Cargador Solar para Dispositivos MÃ³viles"/>
        <s v="Jury of Peers: A Novel of Online Justice"/>
        <s v="MADE-UP: A Sitcom Theater Special"/>
        <s v="The Masturbation Musical (Canceled)"/>
        <s v="Sun Dryd Studios"/>
        <s v="Children Must Run: An Original Musical"/>
        <s v="Lana - Short film"/>
        <s v="So I'm A Dark Lord"/>
        <s v="Tell'em I'm Gonna Make It"/>
        <s v="TiTraGO! your personal driver"/>
        <s v="Purpose Built Liverpool Comedy Club, Restaurant &amp; Bar"/>
        <s v="I'm Sticking With You."/>
        <s v="Go Start A Biz"/>
        <s v="This is NOT the Bible I was taught in Sunday School"/>
        <s v="Film Speed"/>
        <s v="Richard III - Presented by REBATEnsemble/Theatre Off Jackson"/>
        <s v="Stephen Colbert animated video"/>
        <s v="A New Case In Town | HAND Liberation | HANDL (Canceled)"/>
        <s v="The Last Mice"/>
        <s v="Finding Pets - Bringing Lost Pets Home (Canceled)"/>
        <s v="Austen a New Musical Play"/>
        <s v="Letters to Daniel"/>
        <s v="Den-Mate: New EP and Tour"/>
        <s v="Philly Jazz Fest - &quot;Remembering Grover&quot;"/>
        <s v="DR. Mecurio's Mythical Marvels &amp; Beastiry"/>
        <s v="The Story of the 1914 Christmas Truce is coming to America"/>
        <s v="Code Monkeys"/>
        <s v="U City Jazz Festival, St. Louis, MO"/>
        <s v="&quot; Sweet O'l Mama &quot; Theater Production"/>
        <s v="Metrospective - photography project"/>
        <s v="Jen bakes shortbread needs a commercial kitchen!"/>
        <s v="Thr33 Days Dead: The Sequ3l (Canceled)"/>
        <s v="REBORN IN LOVE"/>
        <s v="Owl (Canceled)"/>
        <s v="&quot;SHERLOCK HOLMES AND THE SCARLET AVENGER&quot;"/>
        <s v="Help 95th St.Tacos get a food truck in Atlanta"/>
        <s v="ProfileMyRun:  Run the Right Way, Run the Natural Way"/>
        <s v="Jazz For Everyone!"/>
        <s v="Message of Peace, Love &amp; Unity (Canceled)"/>
        <s v="Let There Be Light! (and you get to name a ghost too!)"/>
        <s v="Stuck On An Eyeland"/>
        <s v="Get Affordable Website with Premium Hosting and Domain"/>
        <s v="Felting tutorials - worldwide wool craft - translation"/>
        <s v="Mobile Excellence Awards (Canceled)"/>
        <s v="Kids Radio Klassics and Kids Radio Theatre"/>
        <s v="spoken word pop-up:"/>
        <s v="Lifelike Figures Vinyl Pressing!"/>
        <s v="American Presidents Naked"/>
        <s v="Urbania: Create the future"/>
        <s v="Bad To The Cone Food Service ATX"/>
        <s v="Sometimes you don't need love (Canceled)"/>
        <s v="QUANTUM KIDZ - 3D animated pilot - THE ULTIMATE GOAL"/>
        <s v="Good Evening, I'm Robert Service"/>
        <s v="YEPZONâ„¢ FREEDOM: A Personal Safety Alarm w/Global Locator"/>
        <s v="Foundations: 12 Songs in 2012"/>
        <s v="Afternoon of Shakuhachi and Koto Music - CD Project"/>
        <s v="#noblurredlines"/>
        <s v="&quot;THIS THING OF OURS&quot;"/>
        <s v="Literacy for Brooklyn Kids"/>
        <s v="Shakespeare in the Hood - Romeo and Juliet"/>
        <s v="test (Canceled)"/>
        <s v="Keyup.in - The gaming community that gives back."/>
        <s v="Navajo Textile Project"/>
        <s v="Diggers Fall tactical multiplayer pc shooter"/>
        <s v="My Insane Shakespeare"/>
        <s v="KiddieRail - making the stairs easier and safer for kids"/>
        <s v="A-iEasyâ„¢ Smartphone Stand Holder | The End of Busy Hands."/>
        <s v="Quantum Alterations: Sci-fi, Stop Motion &amp; Fantasy Fan Film"/>
        <s v="Silenus March: A Novel"/>
        <s v="&quot;Never Let Me Go&quot; CD Recording Project"/>
        <s v="SKIN - Wearable music remote control for your mobile phone"/>
        <s v="Pocket Monsters: A Musical Parody (Canceled)"/>
        <s v="LOPE ENAMORADO"/>
        <s v="Beyond Black Space"/>
        <s v="In Case Of Emergency (Canceled)"/>
        <s v="Teach Your Parents iPad (Canceled)"/>
        <s v="Sirius Online, an indie Space MMO"/>
        <s v="Garstin Luxury Stainless Steel Case for the Apple Watch"/>
        <s v="The Bent King board game cafÃ© and wine lounge"/>
        <s v="Secret of Shahrazad (World Premier)"/>
        <s v="Braille Academy"/>
        <s v="Aeldengald Saga Book I"/>
        <s v="The National Forests Passport Project (Canceled)"/>
        <s v="These Easy Days (Canceled)"/>
        <s v="Spiritual Enlightenment Center - Help raise our vibrations!"/>
        <s v="Fabulous Foyer - where? At the Court Theatre in Christchurch"/>
        <s v="The Happy Family and Devoted Dreams new theater plays NYC"/>
        <s v="The Million Dollar Shot"/>
        <s v="CT BAND"/>
        <s v="150 Years of Awesome Canada: Trading Card Coffee Table Book (Canceled)"/>
        <s v="Motorcycle MacBeth...NOT your grandmother's Shakespeare!"/>
        <s v="Paper Tank Theater Music Madness Party"/>
        <s v="ruKus - the Net-a-thon: Fueling independence in music and art!"/>
        <s v="Yummy Hugs-The Original Co-op, Pop-up Food Truck"/>
        <s v="Solar PowerCap USB Cell Phone Charging Hats (Canceled)"/>
        <s v="Battle-Buddy â€“ Bringing gamers together"/>
        <s v="&quot;I'll Take You Back&quot; Animated Music Video"/>
        <s v="Nanolution"/>
        <s v="The Grouch Who Couldn't Steal Christmas"/>
        <s v="Stage Play Production - &quot;I Love You to Death&quot;"/>
        <s v="Human Evolution (Canceled)"/>
        <s v="Intelligent Leather Jacket. Heat. Communicate. Recharge."/>
        <s v="Hydrate Edge | Hydration Monitoring Wearable (Canceled)"/>
        <s v="Snoremedy - The answer to a more restful night's sleep"/>
        <s v="The Town We Live In"/>
        <s v="VoxelMaze"/>
        <s v="Tuskegee Redtails"/>
        <s v="Comedy Of Errors: Antioch Community High School"/>
        <s v="Shell &amp; Paddy"/>
        <s v="&quot;In My Own EYE &quot; a cabaret not to be missed"/>
        <s v="Covenant Kept - A Christian novel"/>
        <s v="Rochester Needs a Dessert Food Truck (Canceled)"/>
        <s v="Sight Word Music Videos"/>
        <s v="Ristola Plongeur/UTC 300 Meter COSC/ISO Diver (Canceled)"/>
        <s v="First Solo Album - Siempre Filiberto"/>
        <s v="The Bridge That Brought Us Over: The History of Gospel Music"/>
        <s v="Brentwood Theater Company needs a Rehearsal Space."/>
        <s v="My own musical"/>
        <s v="Folk-Tales: What Stories Do Your Folks Tell?"/>
        <s v="Our Moon... A book on life for both parents and children."/>
        <s v="Universe Rush"/>
        <s v="Marilyn Madness &amp; Me"/>
        <s v="Downloads From My Mind - Science Fiction Short Stories"/>
        <s v="(TBC) I'M JUST HERE TO BUY SOY SAUCE by Jingan Young"/>
        <s v="Claim Your Glacier: What's your legacy? Denali, AK"/>
        <s v="The Worlds First Fitness Shirt with Resistance the RS-1."/>
        <s v="Helios - Near Space Launch To Capture The 2017 Solar Eclipse (Canceled)"/>
        <s v="Sacrifice"/>
        <s v="&quot;Cigarettes and Sunflowers&quot; first album by &quot;Memphis Lady&quot;"/>
        <s v="Moments of Passion"/>
        <s v="The monster Inside"/>
        <s v="Charmaine (Daughter of Charlotte)"/>
        <s v="Anaheim California here we come but we need your help."/>
        <s v="ZomBlock's"/>
        <s v="Jambie"/>
        <s v="The Jennings Family Reunion"/>
        <s v="Hamlet by CattyWhamPuss (with non-traditional casting)"/>
        <s v="Blazed Donuts: An Orginial One Act"/>
        <s v="Portrait of Cuban Resilience: Faces and Voices of a Blockade"/>
        <s v="The Black Woman's Attitude Stage Play"/>
        <s v="DUALBAND, the Leather NFC Smart Watch Band"/>
        <s v="Cinnamon II The Ultimate Retro Smartwatch"/>
        <s v="OmniTrade Apron"/>
        <s v="Alexis' Aggravation: Murder in the Southwest. A Crime Novel"/>
        <s v="Freedom Train"/>
        <s v="FireSat: Near Real-Time Global Wildfire/Oil Spill Detection"/>
        <s v="Ralphi3 (Canceled)"/>
        <s v="BAMA Theatre Headset Campaign (Canceled)"/>
        <s v="Johnny's Food Truck a Puerto Rican and BBQ infusion"/>
        <s v="Terry Pratchett's Wyrd Sisters"/>
        <s v="What a Gay Play - back, bigger and longer"/>
        <s v="Cannabis Connection (Canceled)"/>
        <s v="After The Blue"/>
        <s v="Jimmy There and Back - Documentary Animation"/>
        <s v="Lunch For Tots"/>
        <s v="Grover Theatre Company (GTC)"/>
        <s v="SUPER!: An Original Musical (KC Fringe 2015) (Canceled)"/>
        <s v="The UnDiscovered Image"/>
        <s v="Prehistoric Landing"/>
        <s v="patent pending"/>
        <s v="Better WiFi for today's Internet of Everything WiFi devices"/>
        <s v="SemiYours"/>
        <s v="Project Starborn"/>
        <s v="Scorned: A LeKrista Scott, Vampire Hunted Novel"/>
        <s v="An Italian Adventure"/>
        <s v="ABRAcaPOCUS!!"/>
        <s v="&quot;UNCOVERED ME&quot;"/>
        <s v="Duodeca"/>
        <s v="3 Men and a Book"/>
        <s v="The Pendulum Swings UK Theatre Tour/EdFringe"/>
        <s v="Empanada Express Food Truck"/>
        <s v="Social behavior in technical communities"/>
        <s v="The Morgue"/>
        <s v="The Cat-Bath Contraption"/>
        <s v="Waddle Slide - An App for iPhone and Android"/>
        <s v="'Haunting Julia' by Alan Ayckbourn"/>
        <s v="Ben's Top 5 podcast (Canceled)"/>
        <s v="BIGFOOT BBQ - Flavors As Big As Sasquatch Himself"/>
        <s v="Course: Create Complete Web Apps without Coding (Canceled)"/>
        <s v="In The Time of New York"/>
        <s v="Technical Design for Liberty Lake Community Theatre"/>
        <s v="Sherri's Playhouse Present's A Heavenly Hand!"/>
        <s v="NapTime: the first baby monitor that takes care of parents"/>
        <s v="&quot;Final Day,&quot; A Dramatic Musical Play (Broadway,Theater, NYC)"/>
        <s v="Course: Learn Cryptography"/>
        <s v="Takeshi Asai French Trio - a lingua franca to break barriers"/>
        <s v="Tales of a Dragon KNIGHT"/>
        <s v="18&quot;, 45.7cm Telescope. The universe is for everyone!"/>
        <s v="MEATloko, ekte BBQ fra spesialbygd vedfyrt rÃ¸ykovn i foodbus"/>
        <s v="The Art of You Too"/>
        <s v="Whisper Me Happy Ever After (WMHEA)"/>
        <s v="Becoming - A Metaphysical Game About Mental Illness"/>
        <s v="Expedition into the Empty Quarter - The Book (Canceled)"/>
        <s v="#MYLifeMatters Radio Show &amp; Podcast (Canceled)"/>
        <s v="Privster.net - Privacy anywhere, whenever for free."/>
        <s v="Beyond the Pale"/>
        <s v="Brevity: A Powerful Online Publishing Software! (Canceled)"/>
        <s v="Woodsy Owl Animation: Cartoons That Give A Hoot!"/>
        <s v="WORLD'S BEST BATTERY BACKUP: EXO WEARABLE POWER! (Canceled)"/>
        <s v="Honeybee: The Animated Series Trailer"/>
        <s v="INBED"/>
        <s v="Help us Make a Website Like Chegg but Free and wayyy Better!"/>
        <s v="Rainbow Ball to the Iphone"/>
        <s v="Live to Learn, Learn to Fight, Fight to Live - The Karen"/>
        <s v="Bringing more Art to the Community"/>
        <s v="Dewey Does 110 Animation"/>
        <s v="Tibio - Spreading warmth in everyones home"/>
        <s v="Master Le Cosplay's: Avengers 2 Hulk Buster V2.0 Build"/>
        <s v="Fashion Forward Headphones &amp; Membership Platform (Canceled)"/>
        <s v="Justin Cron's Sax Debut Album"/>
        <s v="iPhanny"/>
        <s v="Harriet Tubman Woman Of Faith"/>
        <s v="Hand Armor Liquid Chalk-Ultimate Sports Chalk Help Patent"/>
        <s v="The Dreamer-An Original Jazz CD"/>
        <s v="Virtual Restart - Stock Market For You and Your Loved Ones"/>
        <s v="Nothing Changes"/>
        <s v="RAIN | a theatrical production of life-changing proportions"/>
        <s v="Super Date, The Dating Game Show for Superheroes"/>
        <s v="Lily and Memphs"/>
        <s v="Digitizing 8 Rare Siddha Yoga Books"/>
        <s v="Search every sneaker site and local store at once (Canceled)"/>
        <s v="Favowear - Shopping for your favorite clothes made simple"/>
        <s v="Cardboard reality"/>
        <s v="Grammar Land Performances"/>
        <s v="Palms Free Cell Phone Harness Holds Iphone Galaxy S Go Pro"/>
        <s v="A home for the arts on the Upper East Side/Yorkville"/>
        <s v="Strawberry Bowl"/>
        <s v="&quot;Antoine Roney Trio&quot; at Cuba's Havana Jazz Festival 2013"/>
        <s v="Ain't No Thang..."/>
        <s v="Fitness, Boxing and Sports Wearable Sensor Technology"/>
        <s v="CulBox - Open Source Smart Watch for Arduino (Canceled)"/>
        <s v="A Growing Adventure"/>
        <s v="Sikh Police: Guru Granth Sahib Project"/>
        <s v="Nine Lives"/>
        <s v="L.U.N.A. Theatre Company produces &quot;Steel Magnolias&quot;"/>
        <s v="A Tree is a Tree, no matter what you see.  CHILDREN'S BOOK"/>
        <s v="The Ultimate Learning Center"/>
        <s v="Catsville High the Movie (Anti-Bullying) Teaser Trailer"/>
        <s v="mini air- personal air conditioner"/>
        <s v="Buy beauty &amp; hair products 24/7 from a vending machine."/>
        <s v="ZombieTime!"/>
        <s v="Native American Language Book for Children"/>
        <s v="OTHELLO, by William Shakespeare ( FUNDRAISER)"/>
        <s v="&quot;Chuck J. Brubecker&quot;"/>
        <s v="toggleme. - the next phenom in mobile gaming"/>
        <s v="the Savannah Disputation"/>
        <s v="The Rights (and Wrongs) of Mary Wollstonecraft"/>
        <s v="We CAN End Police Violence Against Our Dog's (Canceled)"/>
        <s v="BugVibesâ„¢-Better Flowers, Plants, Trees with less Pesticides"/>
        <s v="Glippets: The Aliens next door -  Animation from Comic Strip"/>
        <s v="Joy Full Noise!"/>
        <s v="Arts in Conflict"/>
        <s v="Planet Snow Kids - an online global family of snow lovers."/>
        <s v="scriptCall - The Personal Presentation Platform"/>
        <s v="iShopGreen.ca - the green product marketplace (Canceled)"/>
        <s v="Angwish &quot;I Wanna Be Your Monkey&quot; Music Video"/>
        <s v="A day in the life of...(podcast) (Canceled)"/>
        <s v="Reality  Check (Canceled)"/>
        <s v="Shutters of Hope: The Real Faces of Infertility"/>
        <s v="The Sketchy Pelican (Canceled)"/>
        <s v="Build Flying Saucer Artificial Intelligent from sea shell"/>
        <s v="The Dead Loss"/>
        <s v="100, Acre Wood"/>
        <s v="Guardian Theatre, Arts in Education Theatre"/>
        <s v="Counting Stars"/>
        <s v="Jack and the Beanstalk, The Family Pantomime December 2015"/>
        <s v="'Journey's End' Tour of Dorset commemorating WW1"/>
        <s v="Produce BELLE DAME SANS MERCI a stage play"/>
        <s v="Empty Ramekins Catering Group"/>
        <s v="SomnoScope"/>
        <s v="Mise En Abyme Cloud Computers - PC inside a Website"/>
        <s v="The Sentinel &amp; The Showman"/>
        <s v="ReminiSens Restaurant &amp; Theatre in Versailles"/>
        <s v="AirString"/>
        <s v="Dichotomy (Canceled)"/>
        <s v="Interactive Global Domestic Violence Platform"/>
        <s v="Agni Varsha - opera by Vanraj Bhatia - world premiere"/>
        <s v="TWO for the PRICE OF ONE THEATRE"/>
        <s v="Church Folk Can Be Dangerous People"/>
        <s v="Million Dollar Rocket - New Project (Canceled)"/>
        <s v="Theatre West97 - not-for-profit run Youth Theatre Program"/>
        <s v="Calvert HS Planetarium Restoration (Canceled)"/>
        <s v="Messiah's Call &quot;He'll Do It Today&quot; 2014"/>
        <s v="ZNITCH- The Evolution in Helmet Safety"/>
        <s v="iHeart Pillow"/>
        <s v="MAGGIE Film"/>
        <s v="Triad a new album by James Murrell"/>
        <s v="Beginner's Guide to Fibromyalgia translation - fibromialgia"/>
        <s v="Mist Buddy Hydration/Misting Backpack"/>
        <s v="Expansion of The Mortis Chronicles"/>
        <s v="Army vs Aliens - Currently in Alpha"/>
        <s v="the Giant Turnip"/>
        <s v="Mathias Pizzeria - A Mobile Wood Fired Pizza Oven (Canceled)"/>
        <s v="Join us in creating a new Hell on Earth!"/>
        <s v="psyÂ·choÂ·miÂ·metÂ·ic: The EsÂ·sence of Life (Canceled)"/>
        <s v="IRring - The Remote Control That fits on Your Finger"/>
        <s v="Lone Pine Coffee Brewery"/>
        <s v="De Lewe: A Youth Movement(Traveling Show)"/>
        <s v="Angels in Houston"/>
        <s v="We Don't Play Fight"/>
        <s v="Super Hi-Speed Road Strikers"/>
        <s v="Video Game Store That Can Beat Out Any Other"/>
        <s v="Xtnd: Use your cell phone, tablet, or camera hands free"/>
        <s v="Songs of Africa Ensemble Goodwill Africa Tour"/>
        <s v="The Unknown Door"/>
        <s v="Heroes Faith II (Superior Soldier)"/>
        <s v="Mioti"/>
        <s v="Funding the new album by Chris Reed and the Anime Raiders"/>
        <s v="A very effective CD-Book for the Bilingual Pre-Kinder Class!"/>
        <s v="Demigods - Rise of the Children - Part 1 (Design)"/>
        <s v="Social Rewards - A new twist on social media (Canceled)"/>
        <s v="Chili dog"/>
        <s v="Avarimor Series (Audio Plays)"/>
        <s v="Marcus Rashad's &quot;The Domino Effect Stage Play&quot;"/>
        <s v="GoMote: a remote control for your smartphone"/>
        <s v="Secure Pet GPS Tracker - Every Moment Matters"/>
        <s v="DreamAfrica"/>
        <s v="GettingTeensSaved.org Play in Richmond, California 2016"/>
        <s v="Translation of an interactive eLearning-website for surgery"/>
        <s v="How to Create Your Own Magic World. Toy-making guide."/>
        <s v="The Dark Brotherhood  (from the makers of COPS: Skyrim)"/>
        <s v="Planet Venus"/>
        <s v="The Legend Of The Crimson Knight"/>
        <s v="Mobile Coffee Cart with a Purpose"/>
        <s v="BioToo - Emergency Temporary Tattoos"/>
        <s v="The Grym Brothers Series"/>
        <s v="Jamaican food truck in Munich in the making! (Canceled)"/>
        <s v="In His Presence"/>
        <s v="DeadRealm RPG Series for Android and iOS"/>
        <s v="LA VIE"/>
        <s v="Gourmet Steak Hot Dogs By The Savage Wienerâ„¢"/>
        <s v="Learn U.S. Geography: Dreaming my way across The U.S."/>
        <s v="Awakening (Canceled)"/>
        <s v="The Dancing Elephant, Traditional Dosa and Indian Cuisine"/>
        <s v="Unity, A Content Creators Toolkit"/>
        <s v="The Book Club Rebellion"/>
        <s v="&quot;Sami j's Food Truck&quot;"/>
        <s v="Holly's Hot Stuff"/>
        <s v="Business &amp; Event Directory in Kingston, Ontario"/>
        <s v="One Minute Gone: Manhattan Noir: a novel and backstory book"/>
        <s v="Prez Games: Do You Have What it Takes to Win the Presidency?"/>
        <s v="It's so cute! - Great food!"/>
        <s v="Johnny Rocketfingers 3"/>
        <s v="PriceItUpPlease (Canceled)"/>
        <s v="Jolly's Hot Dogs An All-Beef Coney Dog"/>
        <s v="Sideways Mohawk vs This Guy ( Comic eBook &amp; Cartoon Movie )"/>
        <s v="Building an interactive web-based health community."/>
        <s v="Producing a live album of our upcoming Europe tour"/>
        <s v="A Midsummer's Night's Dream"/>
        <s v="The Content of Character Book Series, Volume I, 1750 - 1940"/>
        <s v="Galaxy Probe Kids"/>
        <s v="Ping"/>
        <s v="C is for Crooked"/>
        <s v="Ant Farm Theatre Project (Canceled)"/>
        <s v="Hot Dogs a new play by Suhayla El-Bushra"/>
        <s v="WHAT'S A NICE JEWISH GIRL DOING IN A PLACE LIKE THIS?"/>
        <s v="CAUCASUS - on the untrodden roads (Canceled)"/>
        <s v="Swap Anything (Canceled)"/>
        <s v="The Cold Spot Mobile Trailer"/>
        <s v="Read/Rehearse/Workshop Plays at Austin Playwrights Studio"/>
        <s v="The Great Elephant Repertory Company"/>
        <s v="GoSolo Hat for GoPro (Canceled)"/>
        <s v="Was ist das"/>
        <s v="Heads Up! / Vai com Tudo! - Music &amp; Sports Education for All"/>
        <s v="Bowlz Cafe, Hull"/>
        <s v="Build Phatboyz Food Truck (Canceled)"/>
        <s v="Moroccan National Debate Team"/>
        <s v="The Observer Project 2016 (Canceled)"/>
        <s v="Die Another Day 1st CD (Christian Rock)"/>
        <s v="#CalExit...War of 2020 (Canceled)"/>
        <s v="NZ Auction site.  No listing or success fees. Only $2 p/m"/>
        <s v="Legend of Decay"/>
        <s v="Employ College 2K"/>
        <s v="KneeJack"/>
        <s v="T-Fighter: Code Name M - Mobile Edition"/>
        <s v="Local Food Truck is Off the Hoof!"/>
        <s v="Deviations"/>
        <s v="Abstract Image Photography Coffee Table Book (Canceled)"/>
        <s v="a feminine ending, brought to you by the East End Theatre Co"/>
        <s v="Add your voice to Cellphonia 9/11 (Canceled)"/>
        <s v="Angelix"/>
        <s v="ShapeCase - Colorful Apple Watch Bumpers"/>
        <s v="PSI - Role Playing Game"/>
        <s v="Claws &amp; Fins"/>
        <s v="The Paint Can Holder by U.S. Green Products"/>
        <s v="A wearable for elderly that detects falls and sends alerts (Canceled)"/>
        <s v="Jazz CD:  Out of The Blue"/>
        <s v="Xeno - A Sci-Fi FPS"/>
        <s v="A YouTube Gaming Channel"/>
        <s v="GAMING TO LEARN"/>
        <s v="My life, My travel, My past - time to share"/>
        <s v="The Sharper Image"/>
        <s v="Paintball: Beyond The Paint"/>
        <s v="MathPlus Cards (FKA Random Math)"/>
        <s v="Barney's, deliciously New York - Vintage 1972 Chevy P10"/>
        <s v="Crazy Daisy Food Truck"/>
        <s v="REDISCOVERING KIA THE PLAY"/>
        <s v="sellorshopusa.com"/>
        <s v="Paleo food as a Take Away-food, order and pay in the app"/>
        <s v="Warren's / Adilyn's Rollin' Bistro"/>
        <s v="Brothers in Arms Building Better Lives Workshop For Men"/>
        <s v="Fat daddy mac food truck"/>
        <s v="Disaster Defender:Save lives in a game and in the Real World"/>
        <s v="WairConditioning"/>
        <s v="Help me build my Tiny House Cupcake Bakery - Phase 1"/>
        <s v="1985 Video Game Museum/Arcade/Game Lounge/Event Center"/>
        <s v="The Red Card Blue Card Game"/>
        <s v="Sunrises in the MidWest"/>
        <s v="PROJECT OLIVE OYL:  10 VOICE-OVER &quot;POPEYE&quot; Demo Series"/>
        <s v="Mrs. Brown and Her Lost Puppy."/>
        <s v="MY4FACES THE ANIMATED MOVIE"/>
        <s v="Cupcake Truck Unite"/>
        <s v="Get Your Life Back"/>
        <s v="Uscore - Am PC spielerisch forschen und dafÃ¼r belohnt werden"/>
        <s v="MyBestInterest.org"/>
        <s v="Snag-A-Slip"/>
        <s v="Project Revive: Protecting the Creative Impulse"/>
        <s v="The Bible translated into Emoticons"/>
        <s v="New Edinburgh play"/>
        <s v="In the Land of Gold"/>
        <s v="REGIONRAT, the movie"/>
        <s v="Phillip Michael Photography"/>
        <s v="Convergence: Rift Wars"/>
        <s v="The Lizard King, a play by Jay Jeff Jones"/>
        <s v="lumiglove"/>
        <s v="In Love There's War"/>
        <s v="LW - the cool luminescent band with a watch"/>
        <s v="Summers' Love, A Cute and Funny Cinderella Love Story"/>
        <s v="Its A Rib Thing"/>
        <s v="The Flashing Lights"/>
        <s v="Project: 20M813"/>
        <s v="Showroom"/>
        <s v="Oh! What a Lovely War - Salute the Centenary"/>
        <s v="Airlock bike helmet"/>
        <s v="Welcome to the Future! &quot;UMEOS&quot; the Internet's You, Me, O.S."/>
        <s v="CapitÃ¡n Kalani y el sindicato robÃ³tico"/>
        <s v="Business &amp; Entertainment In 3D World! (Canceled)"/>
        <s v="StreetskatePRO's  Knee, Shin, &amp; Ankle pad compression sleeve"/>
        <s v="CheckMate Careers"/>
        <s v="Finit - Hashtag Chatting (Canceled)"/>
        <s v="Terezin's The Fireflies"/>
        <s v="The Torah: World's First Complete Musical Transcription"/>
        <s v="Celebrating American Jazz &amp; Soul Music"/>
        <s v="Slayers of The Dead AR- build your ultimate Zombie Fort"/>
        <s v="MouseFighter invisible AIR mouse"/>
        <s v="The London Jazz Machine  - Jazz greats musical project"/>
        <s v="The Old Howard Theatre Company"/>
        <s v="SAMANTHA  SHADOW (Canceled)"/>
        <s v="Making The Choice"/>
        <s v="Progressive King James Version New Testament"/>
        <s v="North Cascades Bigfoot Photo Expedition"/>
        <s v="FOOD|Art"/>
        <s v="Mystical Woods    Micheal learns a lesson.     (Thank-you)"/>
        <s v="Hardcross"/>
        <s v="WANTS (We Are Not The Same)"/>
        <s v="DIY Garage"/>
        <s v="TaxSaver USA Affordable Tax App Development and Launch"/>
        <s v="Baja Babes Shrimp Tacos wants to spread the taco love!"/>
        <s v="Allergy Friendly Restaurant Finder and Review Site"/>
        <s v="The NELSON RIDDLE SONGBOOK - Nelson Riddle Tribute Orchestra"/>
        <s v="Garden Eden, theatre, meeting, culture, music, art"/>
        <s v="cool air belt"/>
        <s v="Invisible Reins - Let your children roam free (Canceled)"/>
        <s v="The Woodlands Jazz Fest"/>
        <s v="MISTER BROWN"/>
        <s v="Caryl Churchill's 'Top Girls' - NSW HSC Text"/>
        <s v="Darwin's Kiss"/>
        <s v="Broadcasts to Promote Human Freedom in South Florida"/>
        <s v="THE GUINEAS SHOW"/>
        <s v="Romeo and Juliet by Cry of Curs"/>
        <s v="Age of Valor: Heritage - The Audio Drama"/>
        <s v="Litter-Buddy"/>
        <s v="Civil war battlefields and forts"/>
        <s v="Crystal City Haunted Undergound"/>
        <s v="BorikÃ©n: The Show"/>
        <s v="Sentient - The Web Series (Canceled)"/>
        <s v="Professional Venue for local artists!!"/>
        <s v="Miclop - Tu cabina profesional portÃ¡til (Canceled)"/>
        <s v="Forever Man (short film) (Canceled)"/>
        <s v="Rolodex: One Contact List to Rule Them All"/>
        <s v="Burgers and Babes Food Truck (Canceled)"/>
        <s v="Handee Job for PS4 Gets on Shark Tank"/>
        <s v="Girls, Ladies and Women - A Gospel Drama"/>
        <s v="The Second Renaissance"/>
        <s v="Lavvoro - A new LinkedIn and Facebook for the job market"/>
        <s v="Coco Bowls (Canceled)"/>
        <s v="Raph the Ninja Giraffe"/>
        <s v="&quot;Un parco di Risate&quot; - open air theatre to save TKC"/>
        <s v="Camp Curtain Call: Star Wars (A Parody)"/>
        <s v="Poles Apart - A Play in 2 Acts"/>
        <s v="I Died. Yesterday by Pamela Norton Docken"/>
        <s v="Just Cereal - Mobile Cereal Bar"/>
        <s v="Island of Paws - A Dog and Cat RPG Game    0==]=====&gt;"/>
        <s v="The Divine Comedy- A New English Translation"/>
        <s v="My Christmas Star"/>
        <s v="Invisible Scars"/>
        <s v="The Worlds First Smart Laser Collar for Cats. Lazer Kitty"/>
        <s v="Woman2Woman"/>
        <s v="Droplets"/>
        <s v="Terror Interceptor Mobile Video Game"/>
        <s v="The Heart of a P.K."/>
        <s v="Attraction"/>
        <s v="Riders Registry &quot;Medical data of active people on a Dog Tag&quot;"/>
        <s v="The Prodigal Son"/>
        <s v="Help! World Tour ~ A Theatrical Revival of Hope"/>
        <s v="Messages"/>
        <s v="HORIZON: LIFE ENHANCED GLASSWARE"/>
        <s v="Wondrous Adventures: A Kid's Game"/>
        <s v="Indian in Chelsea - Web Animated series"/>
        <s v="everydayrelay"/>
        <s v="All in One Cloud Business Management - Extendix Panel"/>
        <s v="Keto Advice (Canceled)"/>
        <s v="Vuzion: An Actual Overlaid Heads Up Display Wearable"/>
        <s v="Database of Interlinear Greek Words"/>
        <s v="Realidades del Hombre"/>
        <s v="Projektwebseite (Canceled)"/>
        <s v="Sabroso On Wheels"/>
        <s v="Help starting a family owned food truck"/>
        <s v="The first green Food Truck in Phnom Penh"/>
        <s v="Hurricane Katrina 10th Anniversary: Brothers from the Bottom"/>
        <s v="Rob Base Presents Unequally Yoked The Stage Play"/>
        <s v="1000 words (Canceled)"/>
        <s v="The Singing Teacher"/>
        <s v="South Florida Tours"/>
        <s v="The Toy Box by Anthony H. Wallace"/>
        <s v="&quot;Holy Realm Music Group&quot; Anointed Purpose, Heavenly Good"/>
        <s v="Destination Small Town &quot;Visitor Center&quot; To The Midwest"/>
        <s v="RISTMATEÂ®, smartphone wrist dock and much more. (Canceled)"/>
        <s v="The Boat That Couldn't Float"/>
        <s v="Et si Kiwwi vous trouvait un job ? (Canceled)"/>
        <s v="The Diddlys &quot;Steam powered Superheroes&quot;"/>
        <s v="Smidlink Fun Ids.....search an Id, then message for free!"/>
        <s v="FREE Shuttle Service in Downtown Los Angeles"/>
        <s v="Dad, we will get your AxleCrutch idea to the next level!"/>
        <s v="Relaunching in May"/>
        <s v="TeleRide"/>
        <s v="Makayla's Quest"/>
        <s v="Space Shooter RPG+"/>
        <s v="Evie's Eats and Natural Treats Food Truck"/>
        <s v="Inspire Healthy Eating"/>
        <s v="El Carte 303"/>
        <s v="An Original Theater Play Entitled &quot;The Art of Love&quot;"/>
        <s v="Divine Connection Performing Arts Leadership Program"/>
        <s v="Professor O'Hannigan's Time Machine (Student Directed)"/>
        <s v="Nightmare Zombies"/>
        <s v="The Grigori"/>
        <s v="Save the Roxy Theatre in Bremerton WA"/>
        <s v="Pueblo Underground Theater (Canceled)"/>
        <s v="The Quest To Save Hip Hop"/>
        <s v="The Floridian Food Truck"/>
        <s v="Dugout Dogs, Americas love of hot dogs and baseball!"/>
        <s v="Funding for a new theater facility in Walker Minnesota"/>
        <s v="Mac N Cheez Food Truck"/>
        <s v="Liz's Bakery &amp; Barista on the Go.. (Canceled)"/>
        <s v="Otherkin The Animated Series"/>
        <s v="The Wonderful World of Princes &amp; Princesses"/>
        <s v="Before You Sleep - A Survival Social Video Game"/>
        <s v="Fresh fruit and veggies for the hood!"/>
        <s v="Age of Spirit: The Battle in Heaven"/>
        <s v="A FORK IN THE ROAD food truck"/>
        <s v="Man Down! Translation project"/>
        <s v="Dream TRIP to Tornado Alley"/>
        <s v="oToBOTS.com - Freedom from high cost auto repairs (Canceled)"/>
        <s v="The Escorts"/>
        <s v="Desperation Short Film"/>
        <s v="Alex and More"/>
        <s v="Make The Historic Dungeness Schoolhouse Stage ADA Accessible"/>
        <s v="Highland Sabre - A Black Beast Books Project"/>
        <s v="Huevos Rancheros Video Game &quot;The Sabroso Showdown &quot;"/>
        <s v="TERESA ANN LAMIRAND'S DEBUT ALBUM &quot;MY LIFE UNFOLDING&quot;&quot;"/>
        <s v="Deception Belt"/>
        <s v="Angry words with Friends"/>
        <s v="Unleashed Fitness"/>
        <s v="The HotSeat child safety carseat with temperature alarm"/>
        <s v="&quot;Hope Without Borders&quot; trilogy by I R Tyler, Chinese edition"/>
        <s v="Consumed"/>
        <s v="Bad Teddy Studios"/>
        <s v="Animated Stand-up Routines Shenanigans"/>
        <s v="Flying Turds"/>
        <s v="The Mean Green Purple Machine"/>
        <s v="English translation of &quot;The Escape to Myanmar&quot;"/>
        <s v="Trilogy of Crystals, book 1, translation"/>
        <s v="Black Matter: Reality is in the eyes of the beholder"/>
        <s v="coming apart at the stitches... (Canceled)"/>
        <s v="SWEET LOVE - a Lovely Christian WEDDING SONG Happy Marriage"/>
        <s v="Small Animal Deterrent Latch (S.A.D.L.)"/>
        <s v="Tired of Corporation Negotiation? THINK MIDDLE MEDIATION!"/>
        <s v="Create The Twisted Tree Theatre"/>
        <s v="Cowes and The Sea"/>
        <s v="If the Shoe Fits"/>
        <s v="'Potter.' Funding 2015"/>
        <s v="The Mission - Please Check Back Soon (Canceled)"/>
        <s v="PokÃ©Movie - A PokÃ©monâ„¢ school project"/>
        <s v="ThÃ©Ã¢tre Polichinelle Show &quot;Clown-Ballet&quot;"/>
        <s v="Central Ohio Astronomical Society Mobile Classroom"/>
        <s v="STEM MARS Lander experience: https://youtu.be/n6avxUAKee0"/>
        <s v="time-care.com - Helping People Remember The Simple Things"/>
        <s v="Langwiser - video lessons with native speaking teachers"/>
        <s v="ThÃ©Ã¢tre d'automates &quot;culture de vie&quot;"/>
        <s v="Lift Up Missions a Global Christian Online Platform"/>
        <s v="Podcast for fun! (Canceled)"/>
        <s v="Ecosteader (Canceled)"/>
        <s v="Cyber Universe Online"/>
        <s v="Space Gangstars (Canceled)"/>
        <s v="Little Nell's - a play"/>
        <s v="The Hounds of Reservoir - A Shakesperian Heist film"/>
        <s v="Cupcake Chaos"/>
        <s v="Follow in footsteps an awesome book adventure"/>
        <s v="The Year of Sunsets"/>
        <s v="GCU Follow Your Dreams Production"/>
        <s v="Dissertation (Canceled)"/>
        <s v="Theaters in the Loop - Hearing Loop Installation Project"/>
        <s v="The FunBunch Cartoon!!!"/>
        <s v="A GOOD MAN'S DECISION"/>
        <s v="World Defense : Tower Defense"/>
        <s v="The Rhythm of Revolution - Charity Musical Production"/>
        <s v="Ø¢Ù…ÙŠÙ† (Amen)"/>
        <s v="Ez 2c 3D Viewers (Canceled)"/>
        <s v="Little Lamb Kidz - multi-faith characters in their 1st DVD"/>
        <s v="Soulwalker"/>
        <s v="Mail 4 Jail"/>
        <s v="Kid's Connect (Connecting kids with sickness' together)"/>
        <s v="Wriyon - WRIte Your Own (Canceled)"/>
        <s v="Our Modern Lives"/>
        <s v="Dark Paradise"/>
        <s v="Super Natural Kooking"/>
        <s v="THE ASCENDENCE SHIFT Feature Film (Canceled)"/>
        <s v="Boys In The Arts Scholarship Program (Canceled)"/>
        <s v="Cook"/>
        <s v="Funding a home for our Children's Theater"/>
        <s v="Moon Rocket Projo - Finally know the TRUTH about E.T."/>
        <s v="Start a New Podcast (Canceled)"/>
        <s v="Thundercreek Studios"/>
        <s v="Meme Wars - Dank Age"/>
        <s v="Oddity Photography - help get us off the ground!"/>
        <s v="DodgeBall Blitz"/>
        <s v="Game Swapper (Canceled)"/>
        <s v="&quot;Buffalo Info.&quot; Directions-Events-Places Of Interest-History"/>
        <s v="Rabbly"/>
        <s v="Alcohol On Call (Canceled)"/>
        <s v="Kelli's Kitchen"/>
        <s v="Strain Wars"/>
        <s v="Hart Blvd. A feature film by Andrew Greve"/>
        <s v="D-Pro Athletic Headband with Carbon Fiber"/>
        <s v="Funding HyperLight Studios"/>
        <s v="Bee Bay Microjobs (Canceled)"/>
        <s v="Equality Theatre"/>
        <s v="The Castle Project"/>
        <s v="Hip Justice Catmunity Center"/>
        <s v="What Dreams Were Made Of"/>
        <s v="A Great New Controversial Play - &quot;The Divide&quot;."/>
        <s v="Help Jumpy Punch Prosper!!"/>
        <s v="Waistband: Solar Powered Vegan Quality of Life Truck"/>
        <s v="Quest Remnants of Chaos"/>
        <s v="Right Tracey!"/>
        <s v="Preserving the DC Gospel Stars"/>
        <s v="MICRO-MISSION"/>
        <s v="Talented Minds â­ï¸"/>
        <s v="The Panama Canal Bridge of the Americas"/>
        <s v="Nevada County Hearts"/>
        <s v="New album - Prophetic guitar soundscapes, Volume 2"/>
        <s v="A Bite of a Snake Play"/>
        <s v="Jeremy Kyle- The Opera"/>
        <s v="TAO Mr. Fantastic!!"/>
        <s v="DigitaliBook free library"/>
        <s v="Something To Wear For Hearing Sounds By Feeling Vibrations"/>
        <s v="Black America from Prophets to Pimps"/>
        <s v="Food Cart Tour With Raz Simone and Macklemore"/>
        <s v="Jamboni Brothers Pizza Pilot"/>
        <s v="Donald Trump Presidential Stress Cube"/>
        <s v="The Original Laughter Therapist"/>
        <s v="Smokin' J's BBQ. food truck"/>
        <s v="Nothing Up My Sleeves Tour: Summer 2016"/>
        <s v="Yada.Yada.Yada. An Unauthorized Seinfeld Event. 9 in 90"/>
        <s v="Notorious P.I.G. Food Truck will bring gangsta food to YOU!!"/>
        <s v="Charge Furniture"/>
        <s v="Performing and Visual Arts Center, Rochester, NY"/>
        <s v="Street Prophet Los CD and new book"/>
        <s v="MADE online media platform for artists and creatives"/>
        <s v="RummageCity.com - Rummage sailing made easy!"/>
        <s v="Privileged Zone - Premium Social Network (Canceled)"/>
        <s v="pitchtograndma (Canceled)"/>
        <s v="Nanaue eSports"/>
        <s v="Mexican food truck"/>
        <s v="Nana's Home Cooking on Wheels"/>
        <s v="The Salem Haunted Magic Show"/>
        <s v="&quot;Trouble at the Gate&quot; play"/>
        <s v="The Hostages"/>
        <s v="Global Community Theater One."/>
        <s v="A CRY FOR HELP"/>
        <s v="The Creature"/>
        <s v="Smart 2-in-1 I-PHONE HANDLE/WALLETtm"/>
        <s v="Fat Rich Bastards Animated videos"/>
        <s v="Existence Space and Office (English translation)"/>
        <s v="hot dog cart"/>
        <s v="Bring the iconic story of Leontyne Price to the stage."/>
        <s v="OPEN THE OLD &quot;RIGON&quot; THEATER"/>
        <s v="Crosswalk Theatre - Starting Capital"/>
        <s v="PATH to Reading Brain Training"/>
        <s v="The Ecstasy of Vengeance - Feature Length Film"/>
        <s v="Indian Language Dictionary"/>
        <s v="Time Live: A short film (Canceled)"/>
        <s v="funding for bbq trailer"/>
        <s v="Shakespeare In The Park"/>
        <s v="Wavegarden in Marbella (MÃ¡laga)"/>
        <s v="Picturing Italy"/>
        <s v="Get Neighborly"/>
        <s v="Aerial Photography :  Americas Most Impressive Structures"/>
        <s v="FBTR BBQ"/>
        <s v="The Container Play"/>
        <s v="Tabla AEIOU One Handed Two Handed Keyboard Development Kit"/>
        <s v="Patch Bo - Organic toons"/>
        <s v="DOWNLOAD THE INTERNET,...."/>
        <s v="Pwincess"/>
        <s v="weBuy Crowdsourced Shopping"/>
        <s v="HackersArchive.com"/>
        <s v="CONVERSATIONS WITH AN AVERAGE JOE"/>
        <s v="Modern Literal Torah Translation (Canceled)"/>
        <s v="Midway: The Turning Point"/>
        <s v="Past"/>
        <s v="TapiÃ³ca - Brazilian Street Food Truck"/>
        <s v="Subtropisch zwemparadijs Tropicana"/>
        <s v="It's The GOD Complex"/>
        <s v="'WORLD FRIENDS' - Changing the way children learn and play !"/>
        <s v="W (Canceled)"/>
        <s v="Improv Patrol &quot;The Gift of Your Story is Our Script&quot;"/>
        <s v="The Man Who Loved Dinosaurs. Based on a true story."/>
        <s v="Pleero, A Technology Team Building Website (Canceled)"/>
        <s v="Gringo Loco Tacos Food Truck"/>
        <s v="The Great Dark (Canceled)"/>
        <s v="Perfume Collectibles - Vintage Bottles - History of Perfume"/>
        <s v="hap's- Whats the program?"/>
        <s v="Thella's, food, tacos, burritos, health"/>
        <s v="Daddy"/>
        <s v="JoLee Productions"/>
        <s v="&quot;The Norwegians&quot; Midwestern Tour"/>
        <s v="lyndale lewis and new vision prosper cd release"/>
        <s v="The Last Armada (Canceled)"/>
        <s v="Invincible Diamonds: A Survivor's Guide"/>
        <s v="Cykelauktion.com (Canceled)"/>
        <s v="Mirlin's Sushi"/>
        <s v="TOC TOC TROC"/>
        <s v="Bungers surfing Museum"/>
        <s v="Xenu's Space Opera"/>
        <s v="A Staged Reading of &quot;CALL ME TANIA&quot;"/>
        <s v="Ducky Diapers"/>
        <s v="New Mario Bro's style game!"/>
        <s v="Hercules the Panto"/>
        <s v="Help Us Help Artists"/>
        <s v="POE!"/>
        <s v="THE RUNNING GAME"/>
        <s v="Shutupsystems.com Innapropriate Cartoon and Comics Dvd set"/>
        <s v="Tac o' Relli's Behold the first smoked to order taco truck"/>
        <s v="Strive"/>
        <s v="Theater &amp; Arts &amp; Day Care (Canceled)"/>
        <s v="Premium Burgers"/>
        <s v="Mouth Watering Mobile Restaurant"/>
        <s v="Planet Earth Superheroes"/>
        <s v="Rosette: Sci-Fi/Action Feature Film to Cast Hollywood Talent"/>
        <s v="IRL: Gamers Unite"/>
        <s v="Wraps in a snap. Fast lunch with a gourmet punch!"/>
        <s v="Murphy's good eatin'"/>
        <s v="ROAD TO THE KINGDOM"/>
        <s v="&quot;Sounds By The River&quot; ( Original Musical)"/>
        <s v="&quot;SHADY BIZZNESS' The Eminem Movie Beyond 8 Mile&quot;"/>
        <s v="Airships and Anatasia: The Movie"/>
        <s v="Future Belt (Canceled)"/>
        <s v="Uthtopia"/>
        <s v="The Shirley Delicious Treats Food Truck Project"/>
        <s v="Drunken Wings"/>
        <s v="The Art of the Dill"/>
        <s v="trustee"/>
        <s v="&quot;The Divide&quot; A Great New Play To Tour the USA"/>
        <s v="Chronicles - History by us, as we tell it, as we share it"/>
        <s v="Capricorn Horn- Entertainment for the World's Finest Gents"/>
        <s v="Kids Educational Social Media Site (Canceled)"/>
        <s v="Big Data (Canceled)"/>
        <s v="The Time Jumper (Canceled)"/>
        <s v="Blank Bodies - Post Production (Canceled)"/>
        <s v="JUSTICE LEAGUE ORIGINS (Canceled)"/>
        <s v="Blue in the Green (Canceled)"/>
        <s v="I (Canceled)"/>
        <s v="Demon Women from outer space (Canceled)"/>
        <s v="MARLEY'S GHOST (AMBASSADORS OF STEAM) (Canceled)"/>
        <s v="MICRO-MISSION (Canceled)"/>
        <s v="Predator : Repentance (Canceled)"/>
        <s v="Rome of the Dead (Canceled)"/>
        <s v="CATTLE - AN AWESOME SCI-FI SHORT (Canceled)"/>
        <s v="Consumed (Static Air) (Canceled)"/>
        <s v="In The Dark POST Production Fund Request (Canceled)"/>
        <s v="Con Todo mi Corazon: With all of my Heart."/>
        <s v="UNDIVIDED (Working Title)"/>
        <s v="NET"/>
        <s v="The Blind Dolphin Story"/>
        <s v="7 Sins"/>
        <s v="I Am Forgotten"/>
        <s v="Silent Monster"/>
        <s v="El viaje de LucÃ­a"/>
        <s v="ABU Pakistani Independent Feature Film"/>
        <s v="Feature Film: The Wolfes"/>
        <s v="Mariano (A Screenplay)"/>
        <s v="Help Towards a New PC for Editing Media College Productions!"/>
        <s v="37 U.S. Navy Sailors Murdered, an American story"/>
        <s v="Independent Feature Film for Film Festivals &quot;BLUE&quot;"/>
        <s v="Modern Gangsters"/>
        <s v="Blood Bond Movie Development"/>
        <s v="OLIVIA"/>
        <s v="&quot;A Brighter Day&quot;"/>
        <s v="Archetypes"/>
        <s v="The Pass"/>
        <s v="Legend of the Stolen Guitar -- (Zimbabwe film)"/>
        <s v="Backpage Shawty"/>
        <s v="The Chance of Freedom Short Film"/>
        <s v="Facets of a Geek life"/>
        <s v="The Perfect Plan"/>
        <s v="FAREWELL TO FREEDOM a modern day western by Anita Waggoner"/>
        <s v="Area 4 - The Film"/>
        <s v="Film about help homeless child to live a better life."/>
        <s v="NYPD Internal Affairs bureau (IAB)(pilot) tv drama"/>
        <s v="Within The Threshold"/>
        <s v="Hard Times Charles Video Book"/>
        <s v="THE FUTURE"/>
        <s v="Le Legend of le Dragon Slayers"/>
        <s v="Blinky"/>
        <s v="&quot;Johny and Jasper&quot; educational series"/>
        <s v="Starting a cartoon series"/>
        <s v="Wolf Squad Lego Stop Motion"/>
        <s v="The Gangbangers"/>
        <s v="phenix heart 3D animation"/>
        <s v="Machinima film project : Open 24/7"/>
        <s v="THE FORGOTTEN LAND"/>
        <s v="Storyville: Return of the Vodou Queen"/>
        <s v="Dreamland PERSONALISED Animated Shorts Film"/>
        <s v="Tropiki-Meet the Tikis animated/cartoon series-Monkey Tiki"/>
        <s v="Hymn of Unity"/>
        <s v="BABY HUEY IN A FEATURE FILM /  &quot;LUCKY DUCK&quot;"/>
        <s v="The Adventures of Daryl and Straight Man"/>
        <s v="City Animals independent cartoon series"/>
        <s v="PROJECT IS CANCELLED"/>
        <s v="Guess What? Gus"/>
        <s v="Project: eXelcius - Next Generation Movie"/>
        <s v="Joc Barrera The Chupacabra Hunter"/>
        <s v="Average Heroes pilot"/>
        <s v="World War 4"/>
        <s v="TPI Episode 2: Doomsday Dean"/>
        <s v="Shipmates"/>
        <s v="Somorrah"/>
        <s v="Secure Email and Document sharing"/>
        <s v="Spinnable Social Media"/>
        <s v="Marketing campaign for Show-Skill.net website"/>
        <s v="Southwest Louisville Online A Local Social Network"/>
        <s v="International/Domestic Student room platform"/>
        <s v="EasyLearnings"/>
        <s v="UnimeTV - Revolutionizing Anime"/>
        <s v="FairwayJockey.com Custom Golf Equipment"/>
        <s v="A Poets Domain"/>
        <s v="&quot;We the People...&quot;"/>
        <s v="Link Card"/>
        <s v="EZDoctor Reports a &quot;CarFax&quot; type report on Doctors."/>
        <s v="Don't Shoot the Messenger Chick (Canceled)"/>
        <s v="An Online Music Venue Awaits (Canceled)"/>
        <s v="UniteChrist (Canceled)"/>
        <s v="Securivente (Canceled)"/>
        <s v="Web Streaming 2.0 (Canceled)"/>
        <s v="Lets Reinvent Our Election Process (Canceled)"/>
        <s v="PixlDir.com - Simple and fast image hosting. (Canceled)"/>
        <s v="S'time Soirees (Canceled)"/>
        <s v="Y2Y Tutors (Canceled)"/>
        <s v="WheelWolf - Swap and borrow cars with fellow car lovers."/>
        <s v="NeedSomeLoven.com (Canceled)"/>
        <s v="SkyRooms.io Virtual Offices (Canceled)"/>
        <s v="Website for Firearms Education &amp; Sale of Accessories"/>
        <s v="UniWherse.com - Bring students future (Canceled)"/>
        <s v="Unique online start up, Art and Technology together (Canceled)"/>
        <s v="Vivi di Cuore - Heart Rate Watch"/>
        <s v="Driver Alert System"/>
        <s v="Hate York Shirt 2.0"/>
        <s v="Random Thoughts from a Random Mind"/>
        <s v="Where we used to live - eBook (PROJECT 80%)"/>
        <s v="[JOE]KES"/>
        <s v="Memories of Italy &amp; Olive Oil"/>
        <s v="A dream of becoming an upcoming Author"/>
        <s v="Open Door: The Call -- Young Reader's Fiction Book"/>
        <s v="Italian Jazz Days 2015, an annual NYS jazzseries since 2009."/>
        <s v="Mortimer Nova new album title Terrible The Fish Has Drowned!"/>
        <s v="Park XXVII Album Release"/>
        <s v="Modern Jazz / Soul &quot;All Star&quot; CD Recording Project"/>
        <s v="24th Music Presents Channeling Motown (Live)"/>
        <s v="Greg Chambers Saxophone CD"/>
        <s v="Help Tony Copeland and get free cd's and mp3's"/>
        <s v="Hot Jazz and Latin Luxury in Lima"/>
        <s v="Soul Of Man Video Project"/>
        <s v="JMood Records &quot;New&quot; Roberto Magris Sextet New Recording Project 2010 "/>
        <s v="MIAMI JAZZ PROJECT: TEST OF TIME RECORDING"/>
        <s v="Cosmolingo is a multimedia band inspiring to create a cinematic musical theater!!!!! "/>
        <s v="JETRO DA SILVA FUNK PROJECT"/>
        <s v="EXPERIMENTAL JAZZ STUDIO RECORDING"/>
        <s v="Jazz Singer, Marti Mendenhall Live Concert Recording"/>
        <s v="PAKPOWER, The CCP Pack"/>
        <s v="The first Earphones Cover in eco-leather and Made in Italy"/>
        <s v="Industry Success Project (Canceled)"/>
        <s v="All Things Horses Podcast (Canceled)"/>
        <s v="J1 (Canceled)"/>
        <s v="The (Secular) Barbershop Podcast (Canceled)"/>
        <s v="Now You Know Podcast (Canceled)"/>
        <s v="Big Daddy's Long Ass Road Trip To W.S.O.P. 2016! Podcasts!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Chat Box 23 (Canceled)"/>
        <s v="Final Benghazi Report on audio â€“ New results may shock you!"/>
        <s v="DJ's Bane"/>
        <s v="My own channel"/>
        <s v="Idle Gamers"/>
        <s v="The kidcade is the next big thing in the home entertainment"/>
        <s v="PlanEt Ninjahwah"/>
        <s v="Funny Monsters (Mobile Game)"/>
        <s v="Ultimate Supremacy"/>
        <s v="Hot Potato - The App"/>
        <s v="Medieval Empire by Bear Games"/>
        <s v="Arena Z - Zombie Survival"/>
        <s v="3E Community, a company driven by YOU!"/>
        <s v="We Need Your Help to Finish Our BBQ Food Truck"/>
        <s v="baked pugtato"/>
        <s v="Blaze'n Pontiac Grill"/>
        <s v="Harley Hawg Dogs, Inc"/>
        <s v="Skewed Up Food Truck"/>
        <s v="Pyros Brick Oven Pizza in a Food Truck."/>
        <s v="When I become awesome, I will cater an event for you!!"/>
        <s v="Bayou Classic BBQ"/>
        <s v="let your dayz take you to the dogs."/>
        <s v="Funnel Cakes come to the UK!"/>
        <s v="Beast of the Beats VIII Webster Hall, NY (Nov 6-9 2014)"/>
        <s v="A Tribute to DC Talk:  Live Concert &amp; DVD (Canceled)"/>
        <s v="Villapalooza - Little Village Music Festival (Canceled)"/>
        <s v="Lionstar International Tour 2015 (Canceled)"/>
        <s v="&quot;Volando&quot; CD Release (Canceled)"/>
        <s v="John Grover touches the world (Canceled)"/>
        <s v="Help Calmenco! finance new CD and Tour (Canceled)"/>
        <s v="Belt with Legs Invention (Canceled)"/>
        <s v="Bio Hazard Suit for Everyman (Canceled)"/>
        <s v="Glass Designs (Canceled)"/>
        <s v="Modern Literal Torah Translation: Genesis"/>
        <s v="Glenn's  little book of  quotes"/>
        <s v="Hello!(Sawadee).&quot;.America&quot;   BOOK"/>
        <s v="Die Welt der Haie in Englisch (The World of Sharks)"/>
        <s v="10 P.M."/>
        <s v="The Holy Bib-el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Focus on changing your situation"/>
        <s v="MamaCheng's International Shopping Concierge Services"/>
        <s v="The Judo Preservation Project (Canceled)"/>
        <s v="ON THE DISSECTION OF THE PARTS OF THE HUMAN BODY (1545-1546) (Canceled)"/>
        <s v="Hey! I&quot;m not invisable, I am Just Old (Canceled)"/>
        <s v="The Atheist/Agnostic Translation Guide to the AA's Big Book"/>
        <s v="Like all the others (Canceled)"/>
        <s v="KJV2015 (Canceled)"/>
        <s v="a book called filtered down thru the stars"/>
        <s v="You Killed Me First"/>
        <s v="QUIET ENJOYMENT, a novel of two gay friends, life and AIDS"/>
        <s v="The Great Grand Zeppelin Chase"/>
        <s v="A Magical Bildungsroman with a Female Heroine"/>
        <s v="Tainted Steel (Series 1 - 4)"/>
        <s v="LaFee Photography"/>
        <s v="Sound Photography"/>
        <s v="Randy Hoffman Photography"/>
        <s v="Avatar in Training: Mastering the Four Elements of Nature"/>
        <s v="Barbara O'Donovan Designs"/>
        <s v="Coffee Table Book of Maine"/>
        <s v="&quot;The Dreams Of Little Red Scooter&quot;  an artists hope to interact with other humans!! (Canceled)"/>
        <s v="to be removed (Canceled)"/>
        <s v="Faces &amp; Places In Brevard County (Canceled)"/>
        <s v="Lets see Kansas together!"/>
        <s v="Missouri In Pictures"/>
        <s v="The Right Side of Texas"/>
        <s v="A Side Of The World In Canvas"/>
        <s v="The Views of Pittsburgh"/>
        <s v="Vacation Days in Big Bear"/>
        <s v="The Londoner: Prints &amp; Canvas"/>
        <s v="Looking Up &amp; Holding On CD Project - Christian songwriter"/>
        <s v="Angel Talking truth to share with the world."/>
        <s v="I'M For Peace Music Ministry By R.Gerald's IMFP SOCIETY"/>
        <s v="Piano Prayer Album - Russ James"/>
        <s v="Gemeinde in Bremen"/>
        <s v="Praise: It's what we do"/>
        <s v="Midwest Cowboy Ministries"/>
        <s v="&quot;HEAVEN'S CALLING&quot;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Recording Studio Time"/>
        <s v="Photographic book on Melbourne's music scene"/>
        <s v="Libya : The Lost Days"/>
        <s v="Texas to Florida"/>
        <s v="Give Me Your Goofy-ist"/>
        <s v="Galaxix - Take on the Universe!"/>
        <s v="Castle Crawler RPG"/>
        <s v="Migration Madness (Android)"/>
        <s v="Chip Dip II: Son of Chip Dip! - A Terrible, Terrible Game"/>
        <s v="Aussies versus Zombies"/>
        <s v="Lonely Boy: 55 male models 200s sensual expression"/>
        <s v="Open a photography studio - photo shoots as rewards!"/>
        <s v="The preservation of still and moving imagery"/>
        <s v="Life through the eye of war worldwide"/>
        <s v="Photographically documenting my cultural travels"/>
        <s v="King of Consoles"/>
        <s v="Project Gert on Xbox Live "/>
        <s v="Cutting Edge Fitness Website (Canceled)"/>
        <s v="The Future Mind of Business Project (Canceled)"/>
        <s v="Social Media Website (Canceled)"/>
        <s v="POLIWORD - an internet project that could change the world"/>
        <s v="HoxWi - Simple and reliable online customer services (Canceled)"/>
        <s v="The Seeker's School of Thought and Philosophy (Canceled)"/>
        <s v="A Brony and Pegasister dating website (Canceled)"/>
        <s v="HardstyleUnited.com (Canceled)"/>
        <s v="Online therapist directory - Click For Therapy (Canceled)"/>
        <s v="Auction, Sell Swap without excessive fees, the next ebay."/>
        <s v="Lemme Grab it (Canceled)"/>
        <s v="Top~Notch - Helping Every Day People Change Their Future"/>
        <s v="Minecraft Server and Website Help (Name: Forge Realms)"/>
        <s v="IMI - It's My Identity (Canceled)"/>
        <s v="Site so businesses can offer deals to community - Let's Go!"/>
        <s v="ProjectPetal.com (Canceled)"/>
        <s v="Slice Trade- Phone Trade-In, Made Simple (Canceled)"/>
        <s v="Fluttify - New Canadian Tech Start Up (Canceled)"/>
        <s v="KEEPUP INC (Canceled)"/>
        <s v="SelectCooks.com (Canceled)"/>
        <s v="Realjobmatch.com (Canceled)"/>
        <s v="iHorizon Pty Ltd (Enterprise Planning &amp; Forecasting)"/>
        <s v="WILLAMETTE EXTRA BOARD (Canceled)"/>
        <s v="VENT it out (Canceled)"/>
        <s v="#ADOPTROHINGYA PROJECT (Canceled)"/>
        <s v="Roekee.com (Canceled)"/>
        <s v="SheLifts - the #1 Female Bodybuilding HUB (Canceled)"/>
        <s v="NEW 2016 Social Media Litesbook (Canceled)"/>
        <s v="Square Donuts Truck"/>
        <s v="Websters grill truck       slow cooked meats"/>
        <s v="Food-truck 100 % carnivore : &quot;Le camion qui grille&quot;"/>
        <s v="I want to make the best fried chicken!!"/>
        <s v="Grateful Gourmet Grub! farm to table: food truck &amp; hot dog !"/>
        <s v="The Low-Calorie Food Truck"/>
        <s v="TWIZTID CREATIONS"/>
        <s v="Cuppa Gumbos"/>
        <s v="Pillow Puffs Concessions"/>
        <s v="Cardinal Bistro BYOB Start Up"/>
        <s v="Halal Restaurant and Internet Cafe"/>
        <s v="PASTATUTION"/>
        <s v="Help Cafe Talavera get a New Kitchen!"/>
        <s v="Silver Linning Gourmet Fudge"/>
        <s v="loluli's"/>
        <s v="Somethin' Tasty"/>
        <s v="Yahu Restaurants"/>
        <s v="Morning Glory"/>
        <s v="Southern California's Backroad Eateries"/>
        <s v="The Aurora Outpost Restaurant/NightClub"/>
        <s v="Project Bearnaise Trucks (Canceled)"/>
        <s v="Phoenix Pearl Boba Tea Truck (Canceled)"/>
        <s v="Seaside Eddy's - Wheels on the Ground! (Canceled)"/>
        <s v="Mamma B's Pizza Get's Rolling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Culinary Arts Food Truck Style"/>
        <s v="Magic Kick Coffee - coffee that makes your day"/>
        <s v="L.J. Silvers' Ice Cream and Taco Van"/>
        <s v="Maschinenbau in ein neues Zeitalter"/>
        <s v="Steaming Cow Pies... Your NEW favorite dessert at the fair"/>
        <s v="Munch Wagon"/>
        <s v="my bakery truck"/>
        <s v="St. Nick Jr"/>
        <s v="My Child, My Blessing"/>
        <s v="&quot;DADDY WHAT'S A DIVORCE?&quot; CHILDREN&quot;S BOOK"/>
        <s v="From here...to there!"/>
        <s v="BOSLEY BEATS THE BURGLARS - A Lovable Children's Adventure"/>
        <s v="A Story Book For Kids: Technology and Everyday Life"/>
        <s v="Hello Vermont (4 Seasons Children's Books)"/>
        <s v="Why Won't This Kid Go To Sleep?!? Goodnight, Kaiden!"/>
        <s v="Travel with baby"/>
        <s v="HIDDEN: The FCO Plays"/>
        <s v="Summer Adaptation of Fallen Angels"/>
        <s v="SIN, The Stage Play-Spreading Awareness One City At A Time"/>
        <s v="COLOR ME"/>
        <s v="The Divideâ€ A Great New Controversial Play."/>
        <s v="Eighteen Months- A Love Story Interrupted"/>
        <s v="Gay Party Superposh 'Winter Wonderland'"/>
        <s v="FRINGE 2015 by YER Productions"/>
        <s v="Loud Arts"/>
        <s v="The Sins of Bad People  Urban Stage Play"/>
        <s v="&quot;God's Pinatas&quot; A Drama for the stage, with comic relief."/>
        <s v="ARTS to HEARTS - The Holidate (An Original Stage Play)"/>
        <s v="How Could You Do This To Me (The Stage Play)"/>
        <s v="The Esoteric Camgirl"/>
        <s v="BlackSpace: Urban Performance Arts Collective"/>
        <s v="A Midsummer Night's Pub"/>
        <s v="Tahoe Children's Museum with Exploratorium Inside"/>
        <s v="ONGO CENTRE | An Incubator Creative Space to self-funds (Canceled)"/>
        <s v="Uprising Theater (Canceled)"/>
        <s v="The Bath Theatre Bus (Canceled)"/>
        <s v="Lynnewood Hall Restoration (Canceled)"/>
        <s v="Shady Slaughters Productions Haunted attraction"/>
        <s v="Palace Flophouse Theater"/>
        <s v="1 World Educational Theme Parks"/>
        <s v="Help Save Parkway Cinemas!"/>
        <s v="Magical Workshop, Magic/Hobby Store"/>
        <s v="Urban Nightmares - A Scary Adventure in Southwest Oklahoma"/>
        <s v="N/A (Canceled)"/>
        <s v="Help Us Help Artists (Canceled)"/>
        <s v="Our Country's Good"/>
        <s v="This is Living by Liam Borrett"/>
        <s v="Arlington's 1st Dinner Theatre"/>
        <s v="Call It A Day Productions - THE LIFE"/>
        <s v="P.A.C.K (Performing Arts Camp for Kids)"/>
        <s v="FaÃ§ade: The Interactive Musical"/>
        <s v="Performance Theater for Young Artists (PTYA)"/>
        <s v="Blast From the Past"/>
        <s v="The Brother's of B-Block"/>
        <s v="THE PRYOR EMPIRE: A RICHARD PRYOR TRIBUTE"/>
        <s v="Puberty: The Musical"/>
        <s v="laughter in the hood"/>
        <s v="Open House Theater"/>
        <s v="Down the Mississippi"/>
        <s v="The Game's Afoot - Spotlight"/>
        <s v="Funding a Performing Arts Theatre for Children and Adults"/>
        <s v="Spin! at The Cumming Playhouse"/>
        <s v="The Lost Play of William Shakespeare"/>
        <s v="Spring Awakening: The Hit Coming-of-Age Rock Musical"/>
        <s v="Umma Yemaya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Theatre 'Portable' Royal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The Sea Horse, presented by Different Stages"/>
        <s v="Know Thy Law"/>
        <s v="Final exam"/>
        <s v="Shakespeare's R&amp;J - Chapel Lane Theatre Company"/>
        <s v="Foundry Theatre Brisbane"/>
        <s v="Still I Weep"/>
        <s v="End Breast Cancer"/>
        <s v="Epic Proportions"/>
        <s v="Shakespeare Shortened School Plays"/>
        <s v="The Barbican Photography Trip 2015"/>
        <s v="A Time Pirate's Love"/>
        <s v="City of Joy"/>
        <s v="The Woman in Me"/>
        <s v="Une minute de silence"/>
        <s v="Moon Over Mangroves"/>
        <s v="A Gentleman, A Lady and A Thug"/>
        <s v="'Working Play Title'"/>
        <s v="The Butterfly Catcher"/>
        <s v="Ministry theater"/>
        <s v="Forgive &amp; Forget"/>
        <s v="Speak to my Soul: A Montage of Voices"/>
        <s v="Next 2 the Stage"/>
        <s v="As You Like It in The Enchanted Forest Wildlife Sanctuary"/>
        <s v="Not making potato salad here!"/>
        <s v="Phantom of the Kun Opera"/>
        <s v="Truth is..&quot;Real Love Ain't Suppose to Hurt&quot;"/>
        <s v="PRODUCE the Stage Play SKYLAR'S SYNDROME by Gavin Kayner"/>
        <s v="ATEMPORAL"/>
        <s v="The Walls of Jericho ( A Voice for Warrior Families)"/>
        <s v="Theatre Memoire"/>
        <s v="Uncommonnotions"/>
        <s v="Stage Production &quot;The Nail Shop&quot;"/>
        <s v="And There Was War! Major Theatre Production"/>
        <s v="Life is simple"/>
        <s v="America is at the Mall: A Play in Three Acts"/>
        <s v="Meet The Claires - Valentine's Day Weekend Comedy Stage Play"/>
        <s v="Jack the Lad"/>
      </sharedItems>
    </cacheField>
    <cacheField name="blurb" numFmtId="0">
      <sharedItems containsMixedTypes="1" containsNumber="1" containsInteger="1" minValue="1" maxValue="1" count="4105">
        <s v="Award-Winning Audio Design Experts Voix are back with their latest product. The amazing mi8| Retro Duo Wireless Stereo Sound System."/>
        <s v="1 Week Only! A game starring children, but it's not a childâ€™s game: it's for adults willing to experience horror as only children can."/>
        <s v="Suburban Legends are working on the most important album EVER, but they are in need of your help and about 10 bucks... probably more!"/>
        <s v="The world's most advanced jacket for SMARTPHONE USER ,for WORKOUT, for TRAVEL, for OUTDOOR /Bluetooth Charging Wearable Apparel"/>
        <s v="It's a pen that can draw in the air! 3Doodler is the 3D printing pen you can hold in your hand. Lift your imagination off the page!"/>
        <s v="A gritty play looking at a modern day relationship, highlighting issues of mental health and abuse suffered by men."/>
        <s v="Laniakea is the name of the supercluster of galaxies we are part of.This tremendous structure of 380,000 Galaxies can now be yours! 39â‚¬"/>
        <s v="We reached our limits. Next steps are : 3 more shooting days + postproduction + cut + sound._x000a__x000a_We want to go to Cannes !_x000a__x000a_With you !"/>
        <s v="You've got a time machine, high-powered weapons and a whole lot of history to save. Welcome to TimeWatch!"/>
        <s v="More Halfmen, more goats, more guns, and most of all some neat buildings and structures for the little fellas to hang out in!"/>
        <s v="Empire of the Dead-Requiem is a miniatures expansion to our 28mm tabletop game set in a Dark and Gothic, Steampunk Victorian Empire."/>
        <s v="Add exciting loot drops to your CR 1-4, 5-8, 9-12, 13-16, and 17-20 encounters! Each deck has over 200 possible outcomes!"/>
        <s v="Next-gen 100% open-source sensor beacon platform designed especially for makers, developers and IoT companies."/>
        <s v="The Practical Meter helps you charge your phone faster by solving a problem millions of people experience."/>
        <s v="Pi Crust is a breakout board for the Raspberry Pi that makes it easier to connect electronics - help us to bring this into kit form!"/>
        <s v="Gauss glasses protect your eyes in front of screens and outside with self-tinting lenses and a new, proprietary coating technology."/>
        <s v="The Mojo is an FPGA development board that is designed to be user friendly and a great introduction into digital design for anyone."/>
        <s v="Itâ€™s Space Elevator research! Smart robots climbing 2 km straight up. The Ribbon is held aloft by large helium balloons."/>
        <s v="Inconceivable! An amazing new illustrative deck based on The Princess Bride movie."/>
        <s v="Pick the Lock is a game of chance and strategy. Attempt to obtain priceless treasures and outwit the other players."/>
        <s v="Vogliamo realizzare un risotto fragole e champagne e condividerlo con i nostri fan. Faremo il risotto durante un concerto casalingo."/>
        <s v="A game about communities by Ben Robbins, creator of Microscope. Do you change the Kingdom or does the Kingdom change you?"/>
        <s v="We are a team of multimedia reporters covering the global economy. We are going to make a t-shirt and tell the story of its creation."/>
        <s v="Modular system for storage and transport of ships &amp; game essentials + acrylic maneuver templates and tokens for 3 popular space games."/>
        <s v="Pine Tar Baseball is a fun and fast paced dice and card game for 1 to 2 players. The game features fast streamlined game play."/>
        <s v="The APOC is a gamma particle detector that will help you learn about radiation and find radioactive things!"/>
        <s v="This DIY kit helps analyze materials and contaminants. We need your help to build a library of open-source spectral data."/>
        <s v="Legends Untold; A cooperative adventure game for 1-4 players.  5 minutes setup, 1 hour play time. Supported by an immersive campaign."/>
        <s v="Please help us take DIY 3D Printing to the next level, support this open source photo-initiated polymer resin based 3D printing system!"/>
        <s v="The War of Currents! 2-5 electricity innovators build routes, grow tech trees, and play the stock market in 20 minutes per player."/>
        <s v="The Pi Supply is an intelligent power switch for the Raspberry Pi which includes hard on and off switches and auto-off on shutdown."/>
        <s v="A customizable gaming table, for the best gaming experience, portable, storable and lightweight, that can be taken anywhere"/>
        <s v="We are two upper sixth-form students specialized in physics who wanna take some majestic pictures from stratosphere - about 35km high"/>
        <s v="A strategy game of magic and deception, where aspiring  Illusionists clash in a grand contest for fame and fortune."/>
        <s v="Fantasy Dungeon terrain for 28mm tabletop games. This is pre-punched card that is easy to assemble with no painting required."/>
        <s v="A smart, compact power supply designed to power anything, anywhere"/>
        <s v="Project rewards $25 gets you 190+ digital images"/>
        <s v="A simple way to learn and teach complex astronomical concepts. Awesome educational experiment, class demo or desktop display."/>
        <s v="FLUXO â€“ The first smart design lamp where you can move the light in any direction with app and sensor control."/>
        <s v="Open Rail is a new open source universal linear rail system designed to be used with various T- Slot aluminum extrusion configurations."/>
        <s v="You are Ex- Military criminals sent on suicide missions on the edge of space. Science Fiction Tabletop RPG using Savage Worlds"/>
        <s v="10 times more powerful than Raspberry Pi 3, x86 64-bit architecture"/>
        <s v="The Big Turtle ShellÂ® is a rugged wireless Bluetooth speaker built for a life of action. Water resistant and durable with a huge sound."/>
        <s v="A photography book that brings you on a journey through Tokyo and beyond.   This is a collection of my best images from ShootTokyo."/>
        <s v="When you think about super heroes, you think of their stunning colorful outfits. Hero dice is great for super hero or anyother games :)"/>
        <s v="MCG Premium Sleeves offer excellent protection for your cards. This line is about to be expanded with new sleeves sizes!"/>
        <s v="An electro-organic album of evolved dance music inspired by seminal cyberpunk works."/>
        <s v="The First Home Battery System You Simply Plug in to Install"/>
        <s v="Jog It! Is an open source hand held controller designed to make running a program in Linux CNC (EMC2) and MACH3 a breeze."/>
        <s v="The Comedy Button is a brand new nerd pop culture podcast with weekly video sketches."/>
        <s v="I'll be launching a small model TARDIS into (near) SPACE and filming the ascension and descension as a mini-documentary for YouTube."/>
        <s v="A group of high school students are building a near-space balloon, that will capture stunning HD video of the earth from near-space."/>
        <s v="Our Wargame Hab Block is a very versatile &amp; modular product, an ideal piece of terrain for most 28mm Sc-fi gaming system you would play"/>
        <s v="RA - 3D Printer board. This board can control 3 extruders, bed heaters, Elefu control panel, 4 temp monitors, lighting and more."/>
        <s v="An Open Source JavaScript microcontroller you can program wirelessly - perfect for IoT! No software needed so get started in seconds."/>
        <s v="DC's top street photographers document the inauguration of Donald J. Trump -- 3 days that will rock a nation and change the world."/>
        <s v="Wireless earbuds filled with sound, yet so small they are almost invisible!"/>
        <s v="Adding 4 new sets of inspiration tools, detailing creatures and items, to the current 7 that detail locations, npcs, and plots for RPGs"/>
        <s v="LAST CHANCE! A fast paced card game for people who like to play god, build hybrid cat monsters and add flamethrowers to space dragons."/>
        <s v="Assume the role of an intergalactic real-estate agent attempting to satisfy various creature clientele!"/>
        <s v="Gourmet Fermentation in a Mason Jar. Create delicious, nutritious fermented foods at home."/>
        <s v="An incredibly comprehensive tabletop rpg book for the post apocalypse, inspired by Dungeon World."/>
        <s v="Aged in whiskey barrels for a unique fruity, spicy, and smoky flavor. Youâ€™ve never tasted sriracha quite like this before."/>
        <s v="Tinker Tie is a fully programmable, hackable Arduino-compatible RGB LED bow tie that can last over 20 hours on a single charge!"/>
        <s v="PS-1A is an adjustable switch mode DC-DC power supply. It is highly compact, breadboard friendly and requires no external components."/>
        <s v="Help me fund the Argonauts! Sculpted by Dave Kidd, based on concept art from Roberto Cirillo, created by Fet Milner and myself!"/>
        <s v="Based on the success of the â€œVagabondâ€ Michale is releasing a very limited edition version of the Album entitled â€œVagabond Acousticâ€"/>
        <s v="Backstory Cards help you and your friends create vibrant backstories for roleplaying games, no matter the system or genre."/>
        <s v="Crowds can slow WiFi to a crawl, but not Portal. Stream ultraHD videos without buffering and play Internet games without lagging."/>
        <s v="Introducing the PiDrive, a high capacity Solid State Drive (SSD) expansion card for the Raspberry Pi B+, A+, and B+ v2!"/>
        <s v="Don't just kill them, let the dice decide what kills'em. As a Bonus Get the game TRAPPED free, a Fast paced Dice game for 2-8 Players."/>
        <s v="Far-field voice control extension to your speakers, home &amp; office appliances. Touch Sensing with Arduino &amp; Linux for making projects."/>
        <s v="Award winning photography celebrating the artistry of geiko and maiko and the exquisite traditions of their Kyoto communities."/>
        <s v="Hubble is the first 100% open, affordable laser cutter suite â€” from replicable hardware to community driven software &amp; firmware."/>
        <s v="A dexterity microgame by father/daughter team, Jason and Claire Kotarski. Make 100 project."/>
        <s v="Help the hosts of the infamous St. Michael sustain and create epic boat parties through Halloween and into 2015"/>
        <s v="Idle Thumbs was a podcast that ran for two years. People liked it, and we liked doing it. We want to bring it back, better than before."/>
        <s v="The premier sword-and-sorcery RPG now in 2E hardback format! Inspired by Robert E. Howard, H.P. Lovecraft, and Clark Ashton Smith!"/>
        <s v="Two records, a new LP and a full cover of Bowie's Diamond Dogs, to be self-released in Spring 2013 -with your involvement and support."/>
        <s v="Some days you just need cake! Homemade cake, wild (and classic) flavors, icing on the inside and shipped fresh to your home or office!"/>
        <s v="A DIY MUSIC FESTIVAL FROM ST. LOUIS MO! Bands make their own festival, help make it legit!"/>
        <s v="The OWL is an open source, open hardware, reprogrammable effects pedal designed for musicians, coders, and hackers."/>
        <s v="The Art of Abandonment is an award winning photographic series that explores the beauty and history of our modern ruins."/>
        <s v="Beautifully unique, precision cut, metal gaming dice derived from a passion in tabletop gaming and engineering design."/>
        <s v="The aim of this project is to extend our existing Samurai Dwarf range from 6 to 9. The new sculpts will be done by Bob Olley."/>
        <s v="Chop Shopâ€™s second series of posters celebrating the most popular and most notable robotic space exploration missions."/>
        <s v="A range of highly detailed 28mm fantasy miniatures and supporting gaming rules by Andrea Sfiligoi, creator of Song of Blades and Heroes"/>
        <s v="Ario learns about you, syncs your body clock, and keeps you healthy through natural lighting patterns."/>
        <s v="An easy to build open source 3D object printer. For the newbie or experienced maker, there's a model for everyone! NEW $599 Model!"/>
        <s v="A short film about a boy searching for companionship in a hermit crab he finds on the beach."/>
        <s v="A Wireless Virtual Reality HMD that's Fashionable &amp; Compact; Features 3D Gesture Input, Position Tracking, &amp; Augmented Reality Overlays"/>
        <s v="A documentary about artists who embrace the antiquated postal service and use it to send beautiful pieces of mail art across the globe."/>
        <s v="LPLC Board; A powerful, low cost, ultra low power microcontroller development board with template software and online tutorials."/>
        <s v="Oh Hello! I make 8bit / Pop Punk under the name of Superpowerless and with your help, I'm looking to fund a new music video! :)"/>
        <s v="Nuimo is a universal controller for the internet of things. Control your music, lights, locks and more."/>
        <s v="Highly-detailed 2x2&quot; dungeon tiles made of a durable polymer-plastic &amp; VERY affordable cost. Perfect for tabletop &amp; role-playing games."/>
        <s v="The is the ultimate guide to applied Eastern philosophy, martial arts, and the path of the warrior from a scientific perspective."/>
        <s v="Finely sculpted 28mm Classic Fantasy metal and resin miniatures perfectly themed for use as a warband or adventuring party."/>
        <s v="RAPIRO is a cute and affordable robot kit designed to work with a Raspberry Pi. It comes with a Arduino-compatible servo controller."/>
        <s v="Ion is a light show for your desk, dorm room, or living room.  It responds to music, connects to your phone, and brightens your day!"/>
        <s v="Lumin8 Pro is a fun and easy to use light controller that makes light dance to your favorite music."/>
        <s v="Multi-power charging that is smarter, stylish and designed for you."/>
        <s v="A device that lights up whenever the International Space Station is nearby (that happens more often than you might expect)"/>
        <s v="The World's Lightest &amp; Smartest E-Scooter: cool, small, portable, and can be easily folded into a backpack and bring it anywhere"/>
        <s v="A real-time cooperative adventure for 2-8 players. Defeat legendary monsters to earn gold and escape before the time RUNS OUT!"/>
        <s v="Rick and Morty concept album written by Allie Goertz + music video directed by Paul B. Cummings!"/>
        <s v="A new performance space in Seattle. A place for artists, comedians, and audiences to meet and collaborate!"/>
        <s v="Fly Radio has finished tracking their album now all that is left is the mixing/mastering and duplication!"/>
        <s v="A new electronic musical instrument which allows you to play, learn and perform music using any sound you can imagine."/>
        <s v="Can you help us make an ultra bright white one a reality?"/>
        <s v="Help fund the latest Gothsicles mega-album, I FEEL SICLE!"/>
        <s v="A week of rehearsal culminating in a staged reading of our three-actor adaptation of &quot;Howards End,&quot; for potential producers."/>
        <s v="A stage production of Terminator 2: Judgment Day, composed entirely of the words of William Shakespeare"/>
        <s v="Cadaver is a lighthearted game of friendly necromancy! Players compete to resurrect as many bodies as possible!"/>
        <s v="The University of Exeter Shakespeare Society is touring its acclaimed show The Merchant of Venice to Stratford-upon-Avon!"/>
        <s v="A fine wood cryptex dice vault to store your favorite dice. Designed to hold a standard set of 7 polyhedrals for your favorite RPG."/>
        <s v="Three screen-printed posters celebrating the most popular and most notable interplanetary robotic space missions."/>
        <s v="A beautifully presented hardcover book of aerial photographs that show the west coast of Ireland as it's never been seen before."/>
        <s v="Want to be LORD OF THE GOATS? Start building your herd using thievery, magic, bombs and mostly goats."/>
        <s v="Weighitz are miniature smart scales designed to weigh anything in the home."/>
        <s v="Get Scene Studios and Highwire Comedy Co. creating an amazing training facility and theater for Atlanta comedy and film talent!"/>
        <s v="The A4-SFX is a project with the goal of creating the smallest case possible while still using high-end standardized components."/>
        <s v="I'm writing a new book! Topic: Privacy is Dead. What does a world without privacy mean for humanity? Our reputations? Our kids?"/>
        <s v="A new spoken word play, written by Paul Hewitt, in 3 parts about love and fate, inspired by the Ruba'iyat of Omar Khayyam."/>
        <s v="velosynth is an open-source bicycle interaction synthesizer. it interprets the speed and acceleration of a bicycle into expressive audio feedback."/>
        <s v="Anglicon is a fan-run British media convention with a focus on Doctor Who, returning to the Seattle area bigger and better than ever!"/>
        <s v="Shady Grady &amp; The Nobodies is a band from Chicago, IL that fuse James Brown, Pink Floyd &amp; Jimi Hendrix into 1 - www.shadygradymusic.com"/>
        <s v="From 1979 to 1981 twenty-nine Black children in Atlanta were murdered and the others terrified. This is our story..."/>
        <s v="Licht 1: The smart pendant lamp that increases your well-being and productivity while saving 80% in running energy expenses."/>
        <s v="PocketLab Voyager and PocketLab Weather are rugged science labs that you can take anywhere to explore the world around you."/>
        <s v="We love Arduino and we love space exploration. So we decided to combine them and let people run their own space experiments!"/>
        <s v="SOC produces affordable and accessible theatre in the heart of Orange County, CA, and we need your help to match a $5,000 grant!"/>
        <s v="Be part of building Cardiff's first pub theatre, located right in the city centre. Launching January 2015."/>
        <s v="With an efficiency of 97%, bicycle technology is nearly perfect. So why do we use it only for transportation?"/>
        <s v="Sofft...it's Soft with an Off! A stain-blocking fabric softener that simplifies your laundry and helps the environment at the same time"/>
        <s v="Dear Stone Theater Company brings its inaugural production of Much Ado About Nothing to Logan Square, Chicago. Thanks for watching!"/>
        <s v="A second chance to get the deals from earlier campaigns just in time for the Holiday season. Pulp, Cthulhu, Sci-Fi, Old West and more!"/>
        <s v="RPi.GPIO Quick reference for GPIO programming on Raspberry Pi. Python code &amp; port ID labels in a convenient 6&quot; PCB ruler"/>
        <s v="Three Lobed, a boutique psychedelic label focused on small run releases, is celebrating its 10th anniversary with a lush 4xLP set."/>
        <s v="The 'food of the gods' has returned in molten glory! CACOCO revives drinking chocolate with a revolutionary sustainable model."/>
        <s v="Designed to be used at home, the Sparx Skate Sharpener gives hockey players an automated way to sharpen at the professional level"/>
        <s v="A feature-length documentary on the life of Boston escape artist Jason Escape."/>
        <s v="Join this Kickstarter project today to assist Spiff in converting his analog recordings from the 80's to digital!"/>
        <s v="A macro landscape photography art book &amp; limited edition prints. A Make 100 project."/>
        <s v="WE NEED YOUR HELP! We are a small town youth arts ensemble, training kids excited about theatre. We need dollars. We need YOU!"/>
        <s v="A power over Ethernet (PoE) add on board (HAT) for your Raspberry Pi with power management. Reduce the clutter of cables with Pi PoE!"/>
        <s v="A contemporary American play touching on the scorching realities of growing up in the Millennial generation."/>
        <s v="This is the second set of 5 expansions for our route-building game, Jet Set!"/>
        <s v="Iver Heath Drama Club is a not-for-profit community group and this year we are performing DICK WHITTINGTON."/>
        <s v="Bringing the advantages of wireless smart shifting to every cyclist. FITS ANY BIKE"/>
        <s v="Trading beautiful colors on behalf of the bishop! Become the best merchant of the Fresco World in this innovative game by Queen Games."/>
        <s v="Photographer, Ty Morin, pays a visit to every single one of his Facebook friends to take their portrait...all 788 of them."/>
        <s v="Man vs Meeple is the show where we talk about all things board game related. Help us make the very most of our channel for you."/>
        <s v="A book of street photos from around Shibuya that I've made between 2011-2016."/>
        <s v="The m!lTone is an open-source synth &amp; MIDI controller.Create music &amp; control video,lights &amp; sound w/ this refreshingly original device."/>
        <s v="Includes Wifi Camera for video chat, Amazon delivery, pet health analyzer, weight control, diet transition planning, and more."/>
        <s v="Project Pilgrim is my effort to work towards normalizing mental health."/>
        <s v="Ever wanted to own something made out of carbon fiber? Now you can!"/>
        <s v="A football photography book like no other about the 2014 World Cup in Brazil, by Ryu Voelkel."/>
        <s v="A new faction for the 30 mm scale wargame, featuring skirmishes between gangs in a pimp and lethal post-apocalyptic world."/>
        <s v="So The Story Goes is the upcoming album from &quot;Just Joe&quot; Altier."/>
        <s v="Dice forged from stone one by one entirely by hand for demanding Gamers and Collectors."/>
        <s v="Protect, store, organize and display 225 of your favorite dice in this modular and easy to use dice vault system. Oak and leather."/>
        <s v="A book of male nudes photographed on location in Ibiza over the last 4 years."/>
        <s v="The MOVEMENT delivers the same tracking functions as the industry leaders at a fraction of the cost. SUPPORT our Project Today."/>
        <s v="Five metal heads dedicated to our passion for music. We believe music is Freedom, Unity &amp; Escape. Join us on our mission to Dig Deeper."/>
        <s v="I'm just about finished recording my new EP &quot;Gypsy Wind,&quot; but I need help w/making CD's for you to hold in your hands!  And listen to!"/>
        <s v="Inspired by the legacy of Tex Tucker, Golden Grenade is setting out to record their first CD with heavy hearts and intense purpose."/>
        <s v="The creators of Five Dollar Comedy Week are building a permanent home for affordable live comedy shows and classes in Philadelphia."/>
        <s v="castAR: bridging the physical world with the virtual worlds; 3D holographic like projections in AR, fully immersive environments in VR"/>
        <s v="I am writing the second volume in a series of hair band encyclopedias, however I lack the means to afford the costs of the photos."/>
        <s v="BoardX is a collection of electronic circuit boards that stack on top of one another to share resources and communicate"/>
        <s v="The White Desert is a photo project, documenting the fragility and beauty of the planet, from the Arctic to Antarctic regions!"/>
        <s v="A little book of calm, in picture form, that will soothe the soul and un-furrow the brow."/>
        <s v="Clairy combines the power of nature and technology with the beauty of design to eliminate indoor pollution and analyze it."/>
        <s v="Smart lighting for your living room that improves movie and gaming experience drastically â€“ all while being easy on the eyes."/>
        <s v="I went to Philadelphia to find out if The 99% Declaration could take the ideas of OccupyWallSt. and make change from within the system."/>
        <s v="Our mission: To launch our Crimson Hot Sauce &amp; introduce our Chili &amp; Garlic Pickles. _x000a__x000a_Let's change the game together!"/>
        <s v="En fotobok om livet i det enda andra GÃ¶teborg i vÃ¤rlden"/>
        <s v="Help Layla the Wolf fund the printing and releasing of our first E.P. Release called &quot;Sugar&quot;."/>
        <s v="A coffee table book celebrating Colorado brewery culture; exploring the passion and personality of local breweries through photographs."/>
        <s v="Want people to put down their phone more often? Ransomly creates 'quiet' spaces to help us reconnect with the real people in our lives."/>
        <s v="Dead Pirates are planning a second pressing of HIGHMARE LP, who wants one ?"/>
        <s v="A new take on a classic. Under the direction of Rosanna Saracino, We are exploring the darker elements of A Midsummer Night's Dream."/>
        <s v="Travel around the world on a backpacking trip 3 years in the making through a book with amazing photos and stories to over 60 countries"/>
        <s v="Trying to get the last bit of money together to finish recording the first full length Repulsur album, &quot;The After School Special&quot;."/>
        <s v="4.29 Billion+ Capacitor Combinations._x000a_No Coding Required."/>
        <s v="MAID is a smart kitchen assistant &amp; a multifunctional oven. MAID knows what to cook and how to cook. Cooking is now easy,fun &amp; social."/>
        <s v="When a man can't find love, his Google GLASS does the searching for him. A short film shot with Google Glass."/>
        <s v="Steel City Improv Theater has found a new space in the Shadyside neighborhood of Pittsburgh and we're raising $5000 to build it!"/>
        <s v="An innovative portable generator that turns heat into electricity. Now with 10 Watts of power at your fingertips... all while you cook!"/>
        <s v="The most haunted house in the world, presented with multiple storylines, in multiple time periods, and for multiple RPG systems."/>
        <s v="PantoSoc are taking Sweeney Todd to the Fringe!_x000a__x000a_We will be performing in Edinburgh for two weeks, and we need your help to get there!"/>
        <s v="Set in 1950s Northern Ireland, this play tells the story of two sisters in a community of Travellers, or Irish Gypsies."/>
        <s v="We just finished recording our first album! All we need is a little extra help to be able to get it printed!"/>
        <s v="He can never die. He will live forever. He is the last cosmonaut, and this is his story."/>
        <s v="William Carlisle has the world at his feet but its weight on his shoulders. He is intelligent, articulate and fucked."/>
        <s v="This is for the book release event/photo gallery show. Funds will go to buy gallery prints &amp; copies of Orlando's Historic Haunts."/>
        <s v="A collaborative, electronic journey helmed by producer Christopher Bingham and guitarist Carlos Montero."/>
        <s v="FishBit is an app and connected device to monitor and control your aquariumâ€™s water composition to help your tank thrive."/>
        <s v="Design and 3D print your own creations using an iPad. A delightful 3D printing experience for children and K-12 education."/>
        <s v="7Horse is a new band with a self-funded album and a show they want to rock in your town!"/>
        <s v="Angel Comedy Club: A permanent home for Londonâ€™s loveliest comedy night - a community comedy club"/>
        <s v="A portrait of a life fully realized and a look at what it takes to make great photography."/>
        <s v="A documentary about the classic children's book, its creators, and the lasting impact over half a century and beyond."/>
        <s v="The Arthurian Order of Avalon is attempting to raise funds to put on the annual Human Chessboard in March 2015!"/>
        <s v="A stylish, retro, and fun arcade cabinet for your Raspberry Pi, Mini-ITX, Pandaboard, or other mini PC from the makers of Pibow"/>
        <s v="The NTH is an open source music synthesizer featuring instant fun, awesome sound, and a hackable design."/>
        <s v="The Violet Tone is heading to California but we need your help!  We've been at this for years and finally have a shot!"/>
        <s v="The Aeon Theatre company is producing another original play by Parker Hale at the Manhattan Reportory Theatre"/>
        <s v="Giant Leaps featuring the historic missions of human spaceflight is the third in our series of space exploration prints"/>
        <s v="New play about the comfort and the danger of living with memories. Gay themes. Experienced team looking to present first reading"/>
        <s v="Build your crypto-currency empire and sabotage your opponents. A deck building, card game. 2-4 players. 15 minutes."/>
        <s v="The Series will consist of free staged readings of Shakespeare's plays, brought to life by professional actors in Montclair, NJ."/>
        <s v="London, 1937. Top-Secret docs are missing. So, too, is Agent Adler! Intelligence has 7 hrs to find him. Deduction, Deception &amp; Action!"/>
        <s v="This video may be bigger than you and it may be bigger than me but, itâ€™s not bigger than you and me! Can you dig it?"/>
        <s v="We are a classic hard rock/heavy metal band just trying to keep rock alive!"/>
        <s v="Automatically opens your garage door when you come home. Open, close, and monitor your garage door from your phone."/>
        <s v="Wir, die Heavy/Thrash Band &quot;Powerhead&quot; wollen ins Studio und eine Promo CD aufnehmen. Songs haben wir, Geld nicht ;-) ... und los!! :-)"/>
        <s v="Oscar Wilde's classic romantic farce like you have never seen it before. Bigger. Louder. Sexier.  And covered with glitter."/>
        <s v="Open-source quad-core camera effortlessly adds powerful machine vision to all your PC/Arduino/Raspberry Pi projects"/>
        <s v="This project is for the production of a photobook at the culmination of a photo documentary that is known as &quot;It's Better In The Wind.&quot;"/>
        <s v="Fast paced, two hander which uses headphone verbatim technique to give an insight into the everyday lives of Leeds city locals."/>
        <s v="The workings of life revised: Pioneering scientists &amp; health-seekers challenge our understanding of disease, aging and consciousness."/>
        <s v="Innovative smart glasses allow you recording videos, taking pictures and connecting to your phone with smart defined gestures."/>
        <s v="SHE&amp;HER PRODUCTIONS! New Space.. New SHOW! We have a home in KC West Bottoms, the Crane Building. We need your help turning this space into a theater!"/>
        <s v="Mustard Plug needs help funding their new record.  Please help the Grand Rapids, MI band put out their 7th record!"/>
        <s v="Take learning and playing with LEGOÂ® to the next level with sensors! Build creations with SBrick Plus and make them interactive!"/>
        <s v="Instrumental Post-Rock meets Progressive Rock &amp; Cinematic atmospheres. Get your dose of blissful guitar tones, grooves &amp; live strings!"/>
        <s v="Homemade truffles for NYC chocolate fanatics. Truffle recipes for chocolate addicts from all over the world. Chocolate lovers unite."/>
        <s v="Our 3rd album is halfway complete, but we need your help to record, mix and master the final product!"/>
        <s v="Announcing the GANGLION and the ULTRACORTEXâ€”a $99 biodata acquisition device and a 3D-printed, brain-sensing headset."/>
        <s v="Help us take &quot;She Has a Name&quot;, the human trafficking story of one victim, on tour to all over Northern and Central California."/>
        <s v="I want to add a new perspective to the cycling safety debate by taking my play THE WHITE BIKE to the Edinburgh Festival of Cycling"/>
        <s v="A new piece of physical theatre about love, regret and longing."/>
        <s v="The Bugle2 is a second generation DIY kit phono preamplifier for vinyl playback."/>
        <s v="Limited edition split zine by photographers AdeY and Kersti K. 100 signed and hand numbered copies!"/>
        <s v="InkCase Plus is an always on E Ink second screen; uses sports/fitness apps, an eBook reader, display Photo and receive notifications."/>
        <s v="An independent documentary web series about storm chasing in tornado alley that features the chase team TornadoRaiders.com"/>
        <s v="I've got an awesome new batch of tracks that I think you're going to Love. CDs? So 1990! I present to you... SLEEPWRECK JUMP DRIVES!"/>
        <s v="A photobook of Robin Schwartz's ongoing series with her daughter Amelia."/>
        <s v="The King of Mars, a Chicago rock band, needs your help funding their first EP! Visit us at thekingofmars.com for more."/>
        <s v="The first modern Jasper guidebook including over five hundred rock routes from alpine to bouldering, sport to trad multipitch and more."/>
        <s v="With all of our money going towards our new full-length album and merch, we need your help so we don't end up stranded on tour."/>
        <s v="A psychedelic post rock masterpiece!"/>
        <s v="Ryan is headed to the UK for a series of Private House Parties! He needs your help. Don't miss your chance to be a part of the fun!"/>
        <s v="We empower coffee farmers to process their own premium beans, and connect them directly with coffee lovers on our online marketplace."/>
        <s v="Let the Space Bards abduct you on a quirky musical journey about two aliens struggling to fit in on planet Earth."/>
        <s v="CableKnife is the best solution for removing insulation from cables for the purpose of maximising the scrap metal value by up to 350%"/>
        <s v="Help the Upstart Crows of Santa Fe bring Shakespeare's Julius Caesar to life with quality wooden stage swords!"/>
        <s v="Help Chrysalis get this production off the ground!  An original play, we only need $500 to get this production on its feet!"/>
        <s v="SSD, WiFi, RTC w/Battery and high power USB all in one shield."/>
        <s v="This is my biggest project YET! The songs are recorded &amp; I need your help to package &amp; promote this music. Let's finish this together!"/>
        <s v="A book of portraits and histories making LGBT (Lesbian, Gay, Transgender, Bisexual) loving relationships visible, normal, and accepted."/>
        <s v="A complete Home Security System in a single device: Flare protects you and your home all by itself. Secure, beautiful and affordable."/>
        <s v="We're building snap-together model trebuchets that are perfect for office warfare or annoying your roommate!"/>
        <s v="Help fund our 2013 Sound &amp; Lighting Touring rig!"/>
        <s v="My new disc Human Kindness is some of the strongest &amp; most ambitious music Iâ€™ve made. Join me in giving it a solid push into the world."/>
        <s v="NOTE: THIS PROJECT IS ALREADY 100% FUNDED!!! _x000a_This is an &quot;Extended Campaign Run&quot; for anyone who wants a CD of my seventh solo album."/>
        <s v="This coffee table book features Melbourne as never seen before through the eyes of an artist now 93 years old. Melbourne from 1968-1971"/>
        <s v="Give your mobile device the ability to see &amp; capture the world in complete darkness while revealing items not visible to your naked eye"/>
        <s v="Fresh off the heels of, &quot;Let the Waves Come in Threes,&quot; (#6 National Folk Chart) we're making a new record. Huge thanks for your help!"/>
        <s v="Nix is a breakthrough smartphone accessory. Just scan an object and instantly view the color on your iPhone, Android, PC, or Mac."/>
        <s v="An elderly woman in rural Maine is haunted by figures seeking a sacrifice, but there are more forces at work than mere ghosts."/>
        <s v="Universal 4 ports USB charger for iPhone, iPad, Android and other USB devices. Intelligent device detection for optimal charging."/>
        <s v="Telefuture, a record label sharing 80's inspired electronic music, wants to release some incredible albums on various physical mediums!"/>
        <s v="Invisible Allies is a collaboration between well known West Coast downtempo aficionado Bluetech and Philadelphia electronic mastermind KiloWatts.  "/>
        <s v="We're recording our debut album: a CD of the string quartet and clarinet quintet by Stephan Krehl for the Naxos label"/>
        <s v="The NEW ALBUM from the MOST METAL BAND ON EARTH is here! (WARNING: May cause melted faces and headbanging-related spinal trauma!)"/>
        <s v="It's like an Arduino on steroids â€“ built-in bluetooth, battery management, and floating-point coprocessor, in a small, simple package."/>
        <s v="Low Voltage Metal Sensor directly compatible with Arduino type computers for Robotics, &amp; Motor Control, WITHOUT USING MAGNETS!"/>
        <s v="&quot;Thief,&quot; a one man touring show, a theatrical experience portraying a supernatural story about the 3 days Jesus spent in the grave."/>
        <s v="Open-source content-driven lighting system you can use with TV or PC, Mac, HTPC displays in movies, games and daily work"/>
        <s v="This film reveals the story of the modern revolution, the power of people to change their world and the man behind it all, Gene Sharp."/>
        <s v="Your opportunity to help improvMANIA open Chandler, Arizona's new home for family-friendly improv comedy in Historic Downtown Chandler!"/>
        <s v="'Pushers' is an exciting new play and the first project for brand new theatre company, Ain't Got No Home Productions."/>
        <s v="After two successful EPs, Sisters of Murphy is back in the studio to release our first full-length album. We want YOU to be part of it!"/>
        <s v="We're raising money to create a 30-hour comedy marathon and an upcoming tour to celebrate our 10-year podcast anniversary."/>
        <s v="We want to take our stage adaptation of Studio Ghibli's 'Princess Mononoke' to more people.  Help us do it!"/>
        <s v="Help a fine art photographer continue her project about space exploration, Mars, and the scientists who are going to make it possible!"/>
        <s v="Real-time high-altitude weather balloon tracking using amateur radios - capturing stunning near-space visuals - now with more science!"/>
        <s v="My Pal Val is headed to Groovebox Studios in Detroit, Michigan on June 15th to record and film a live GBS Detroit EP."/>
        <s v="A celebratory community theatre project about the Focus E15 Occupation of empty council homes on Carpenters Estate."/>
        <s v="Support this collection of new plays by Kansas City writers and the artists who are bringing it to life!"/>
        <s v="A new play about dual-faced identities in the gay community, particularly among those who are deaf and those living with HIV."/>
        <s v="Sage King is recording his debut album and wants YOU to be a part of the creation process"/>
        <s v="I am trying to get a new band off the ground, and in order to be taken seriously and get gigs, we need some killer recordings!"/>
        <s v="You are an evil Overlord.  Your mission?  To make everyone as miserable as possible.  Can you achieve world domination?"/>
        <s v="The definitive story of indie comics and the foremost institution of higher learning for those who draw them."/>
        <s v="Miramar is a a darkly funny play exploring what it is we call â€˜homeâ€™."/>
        <s v="We are a new Theatre Company who are fundraising to put on a new production of the play 'The Blue Room' in High Wycombe and Maidenhead"/>
        <s v="Take an unscripted, real-time journey with Greg Aiello to the planet's wildest and most iconic places on this adventure travel TV show."/>
        <s v="At age 30, my husband Dan died from cancer. Left to recreate my life, I drew a line in my heart; became a nomad. This is a love story."/>
        <s v="Mama wants everyone to try her secret recipes for sauces and rubs. She uses only the freshest ingredients for them."/>
        <s v="World's first LED decor grow light that turns your plants into show pieces. Adding beauty and foliage to your home like never before"/>
        <s v="What difference can food really make? A documentary film about six people who make the radical choice to face cancer with their plates."/>
        <s v="These beef sticks will make your taste buds dance with happiness. Plus they are healthier than most available today!"/>
        <s v="We are a hard rock band from Northern California trying to raise $350 for our next EP. Be a part of our journey!"/>
        <s v="Treedom wants to record a second album! We have a lot of new material, and we wanted to capture our new sound in a record for our fans."/>
        <s v="A fast-pace, zany comedy involving six actors performing seven usually untold Grimm Fairy Tales about giants, witches, demons and more!"/>
        <s v="An indie band from Spokane, WA looking to master and package their first full length album."/>
        <s v="Thunder Alley Crew Chief Expansion from Nothing Now Games. Add Strategy and Control to your racing team. Get Your Crew Chief Today!"/>
        <s v="Consuite for 2015 CoreCon.  An adventure into insanity."/>
        <s v="Roll The Dice Theatre Company revolves around taking risks in the game of life vicariously through beloved childhood games."/>
        <s v="A Photobook about one of the most fascinating places on earth -     the sacred Mount Kailash in Tibet."/>
        <s v="Eyes For Fire is finally ready to release their Debut Album but we need YOU to help us put the final touches on it."/>
        <s v="Help launch a FREE guide that can help activists &amp; community organizers leverage social media tools for change like never before."/>
        <s v="We are currently filming a documentary called ReMade that explores the state and direction of the DIY and Hackerspace movement in America."/>
        <s v="BrewNannyâ„¢ accurately measures the health and progress of your home brew and alerts you to problems immediately, wherever you are."/>
        <s v="We made 'Do It Again,' a film about my quest to reunite the '60s rock band, The Kinks. Now we need help to show the film off at festivals."/>
        <s v="Bring the movies back to Bethel, Maine."/>
        <s v="War is hell. Why would anyone want to spend their weekends there?"/>
        <s v="A street level, film, photographic representation of the character of the City of Roses, from a native Portlander's honest perspective."/>
        <s v="A Sunny Day in Glasgow are recording a new album and we need your help!"/>
        <s v="The Shakespeare All-Stars are producing &quot;The Complete Works of William Shakespeare (Abridged)&quot; June 23 - July 3. This time with ladies!"/>
        <s v="Your ticket for an adventure in STEREOPHONIC, INTERSTELLAR  HI-FIDELITY_x000a_w/ your crooning Star-Captain, Jody Mulgrew. Pre-Order Today."/>
        <s v="5 Actors, 30 Characters, 90 Minutes._x000a_Let us transport you from London to the fields of Agincourt, using the power of your imagination."/>
        <s v="We are trying to produce a kid friendly show about an imaginative journey through space and time. Help us create our wonderland!!"/>
        <s v="We're going to represent the entire USA at the World Festival of Children's Theater in Stratford, ON in June, 2016. Help us get there!"/>
        <s v="Miranda Conquest is Britainâ€™s top celebrity chef. One problem: she canâ€™t cook. A comedy about control, celebrity and kitchen knives."/>
        <s v="On 4/26, The Narrative will head out on their 1st full US tour with Eisley and aim to raise $7,500 to cover tour expenses. "/>
        <s v="With content created in Iceland, Silver Hour is a book of photographs, journal entries, and drawings about light and the landscape."/>
        <s v="The last few hours to be part of this immersive film that touches the eternal. We have stretched our goal for editing and sound design."/>
        <s v="At the dawn of the New Millennium, a group of teenagers battle the Y2K bug to save humanity from boredom. The 2nd film by and/or."/>
        <s v="So Bad, It's Good! is a guide to finding the best films for your bad movie night."/>
        <s v="So we've recorded a 5-song EP with a 2-time Grammy winner, but we need to raise the  $$$ to mix, master and press it to CD and vinyl!"/>
        <s v="Joe's Cellar is locally prepared old world Italian &quot;cellar food&quot;. _x000a_This is the stuff that makes non-Italians wish they were Italian!"/>
        <s v="We're now raising money to produce a music video. Those who donate get a vote in deciding which song!"/>
        <s v="After years of preparation and planning, Magic Punches are going to record their debut LP at Type Foundry Studios with John Askew."/>
        <s v="The Mountaineers Books and I, Carl Battreall, have teamed up to create the first photography book of the legendary Alaska Range."/>
        <s v="A permanent home for comedy in Connecticut in the heart of downtown Hartford."/>
        <s v="What if we built a rocket that is better than a NASA or commercially available rocket? What if we did it with students?"/>
        <s v="Cutting Off Kate Bush is a one-woman show written &amp; performed by Lucy Benson-Brown, premiering at the Edinburgh Fringe Festival 2014"/>
        <s v="A play that addresses an important social issue, brought to light by members of the UoM Drama Society."/>
        <s v="Two sisters make a set of paper dolls which take them on a journey across lands, creating memories along the way."/>
        <s v="Releasing my first album in August, and I need your help in order to get it done!"/>
        <s v="Pampa Folks, l'album aux couleurs de dÃ©serts. Le quatuor, crÃ©Ã© en 2015  livre une Ã©nergie brute et prÃ©pare son premier album"/>
        <s v="Tessen is an exciting 15 minute card game. Gather mystical animals and use your warriors to defend or steal animals from your opponent."/>
        <s v="K. is about *this* close to finishing up our third record, History Grows.  Now we just need to master it and release it!"/>
        <s v="Creativity on the go! |_x000a_CrÃ©ativitÃ© en mouvement !"/>
        <s v="Help produce &quot;Thank You For Waiting,&quot; a new play that explores friendship, loss, and mental illness, at the 2016 Frigid Festival!"/>
        <s v="Wildcat Strike is looking to complete it's second full length album, titled &quot;Digital Age&quot;, and we want you to be a part of it!"/>
        <s v="Help us produce this original play! The play will be presented at the LSTFI July 12-14. Follow us on Facebook."/>
        <s v="In 1917 Rudolf Steiner's Threefold Social Organism was an attempt to save a devastated Europe. 100 years later do we have a new chance?"/>
        <s v="The world's most powerful portable speaker and guitar amplifier. Turns any surface into a speaker."/>
        <s v="Engineering students and adults with cerebral palsy learn to communicate, connect and cultivate their abilities by making movies."/>
        <s v="Thank You For Smoking. A play about love, 5 trillion cigarettes and how the Flintstones earned the tobacco industry millions."/>
        <s v="We are a friendly neighborhood electronic pop duo from Los Angeles. We want to shoot a music video for a song from our debut album."/>
        <s v="Mission to launch a vintage Action Man and Space Capsule into space and film from his birthplace in UK to mark his 50th Anniversary."/>
        <s v="A professionally directed/acted workshop &amp; reading for a new play depicting sexual addiction and its crippling effect on relationships."/>
        <s v="March with the legions against the enemies of Rome in this role-playing game of military adventures."/>
        <s v="Making using the serial terminal on the Raspberry Pi as easy as Pi!"/>
        <s v="We have a space! Help us fill it with a stage, chairs, gear and audiences' laughter!"/>
        <s v="The Brooklyn Cookie Company plans to bring our signature &quot;Mushroom&quot; Meringue Cookies and Just Meringues! to stores around the country!"/>
        <s v="An open hardware platform for the best microcontroller in the world."/>
        <s v="We're looking to our fans to help partially fund the new album. It's 12 tracks in length &amp; will be a musical trip like no other!"/>
        <s v="An Arduino compatible shield matched with a web based tutorial system to teach you how to talk with I2C and SPI components."/>
        <s v="Everything is set to record are EP except for our finances. Please donate if you can! Any amount is appreciated. "/>
        <s v="Why Adam? is an independent TV show that explores concepts of basic science in everyday life."/>
        <s v="We are a four piece from Golden, CO, and have our hearts on getting into the studio this fall to get music from our heads to your ears."/>
        <s v="By matching donations up to $5000, Jack Kesler and Maurice Richards have challenged YOU to help Urbanite outfit their brand new space."/>
        <s v="A hardcover book of surf, outdoor and nature photos from the British Columbia coast."/>
        <s v="Help us collect the data to solve the mystery of the century: Is light slowing down?"/>
        <s v="Hey there! I have new music recorded for my 3rd CD but  need to raise a few more bucks to finish the artwork &amp; pressing. I'm so close I can taste it!"/>
        <s v="Thank you all so much for your pledges! We reached the goal! To continue supporting or for any questions email arisjerome@gmail.com"/>
        <s v="Spinward Traveller is based on the award winning role-playing game. Launch your imagination into the Traveller universe at Jump 6."/>
        <s v="Mission Space is run by me, a teenager who has a passion for space! I will fly a weather balloon to the edge of space with your help."/>
        <s v="A theatrical play on Alzheimerâ€™s and the challenges of loving a person who keeps disappearing."/>
        <s v="The Best Science Media on the Web"/>
        <s v="THE MOON PLAY is a new play written by Carolyn Gilliam. The play follows an astronaut on the moon who has lost his reason to explore."/>
        <s v="Passing Shot is a tennis dice game for two players. Strategic use of the dice rolls allow you to score points to win game, set &amp; match."/>
        <s v="A poignant &amp; hilarious tale of Charlie Brown &amp; friends navigating high school. A fresh take on the off Broadway hit by YYC artists."/>
        <s v="The Florence Company premieres its first stage play at the Chelsea Theatre in London with an original piece of writing"/>
        <s v="ONLY A FEW HOURS LEFT TO GET YOUR ADVANCE COPY OF &quot;DANGEROUSLY CLOSE&quot; and to check out our other cool rewards!"/>
        <s v="THE WATCHERS is the first book of photos by Haley Morris-Cafiero.  It will contain the images from Wait Watchers and new photos."/>
        <s v="A digital window that opens to beautiful scenery from around the world with 4K-shot videos and sound. Place it anywhere, be anywhere."/>
        <s v="Woodhouse is making an EP!  If you are a fan of whiskey and loud guitars, contribute to the cause!"/>
        <s v="Help us reach our &quot;stretch goal&quot; of $2000! We are an adult group specializing in adapting works of fiction for the stage."/>
        <s v="Play a KEY role in Venus On Fire's success - Working with a World Class Producer to make a memorable EP."/>
        <s v="A photobook of young dancers and their inspiring stories, photographed in beautiful and unique locations."/>
        <s v="VERDIGRIS: A play written by Jim Beaver, star of Supernatural and Deadwood, opening March 2015 at Theatre West in Los Angeles."/>
        <s v="A great collection of puzzles to take and enjoy anywhere in the world - have fun, challenge yourself, and become a better chess player!"/>
        <s v="IT DOESN'T MATTER is a new comedic piece of political theatre written by three enthusiastic students. Help us produce it at LIPA!"/>
        <s v="A pre order campaign to fund the pressing of our second full length vinyl LP"/>
        <s v="A travel series hosted by touring musicians that profiles a different American city in each episode."/>
        <s v="Join 5 high school teachers in the lounge of every high school in America.  Hear what they never say in the classroom."/>
        <s v="Two unlikely friends, a garage, tinned beans &amp; the end of the world."/>
        <s v="StartMart is a 35,000 sqft entrepreneurial hub and co-working space located on the 2nd floor of the Terminal Tower in Cleveland, Ohio."/>
        <s v="The Box is a fine art book of Ron Amato's innovative and seductive photography project."/>
        <s v="Strategies forged and lessons learned from accessing highly selective places where Black men have historically been underrepresented."/>
        <s v="Shakespeare Company at UCLA presents The Tempest under the stars in the Fowler Museum Amphitheater. Bring your blankets and enjoy!"/>
        <s v="STC &amp; the Sheboygan Area School District are working tirelessly to renovate our 30-year-old sound system. Help us sound better for you!"/>
        <s v="Free and easy to use information when asteroids pass closer than the Moon. Stretch - take photos of all of these asteroids"/>
        <s v="Mechabrick is a set of precision plastic kits to convert your Minifigs into robots then battle with them in an exciting board game."/>
        <s v="This documentary film is an intimate portrait of love and loss that observes family and nature undergoing the cycle of birth to death."/>
        <s v="Eyes as Big as Plates - The book! Featuring over 50 portraits, field notes and behind the scenes stories from seniors around the world."/>
        <s v="Eliot &amp; Eads, an Americana rock band of St. Louis natives, is recording an album about the heartland. Help them complete the record!"/>
        <s v="Barebones Productions is developing a new theater and performance facility in Braddock, Pa. &quot;The barebones black box&quot;"/>
        <s v="A thermometer that connects to the internet to help New York City turn the heat on for thousands of tenants with no heat in the winter."/>
        <s v="PATER NOSTER (2003) by Thomas Oboe Lee, scored for baritone solo and string quartet.  Hauntingly beautiful, yet never performed."/>
        <s v="The Station in Hamtramck is supplementing our studio to accommodate live in-studio performances and recordings.   You can help. "/>
        <s v="Ambient Electro Grind-fest!"/>
        <s v="A Theatrical Prequel to Hell's Rebels, the current Pathfinder Adventure Path from Paizo Publishing"/>
        <s v="My latest film Korengal, takes us back to the same valley with the same troops as in my Academy AwardÂ® nominated film Restrepo."/>
        <s v="An intimate documentary sharing the powerful voices of Seattle's Somali refugees and their search for peace in their new home."/>
        <s v="We're putting together our next studio album, and we want you to be a part of it. Check out the video for some clips from the studio."/>
        <s v="I am raising money to pay for the rights to produce Sylvia by A.R. Gurney. The show will be a fundraiser for Wayside Waifs."/>
        <s v="Orwell is hitting the road this August for a West Coast tour and we need substantial van repairs in order to get there.  Dates booked."/>
        <s v="Help me be one of the first to record these beautiful songs and arrangements by 18-19th century masters of the classical guitar."/>
        <s v="A surgeon's call for today's Christians to practice biblical compassion. Pre-order now and turn the tide towards the model Christ gave!"/>
        <s v="Progressive metal band Redemption is preparing to film its second live DVD at the Progpower festival in Atlanta, GA in September, 2012."/>
        <s v="Help me complete the photography and publish a fine art book on White Sands National Monument, a uniquely significant place."/>
        <s v="Highlighting Sicily's points of light: its extraordinary people. Editing phase is now underway!!!"/>
        <s v="Dorothy Parker's unforgettable characters come to life onstage in &quot;Might As Well Live&quot; at the 2015 Hollywood Fringe Festival."/>
        <s v="Help Chicago-based instrumental group Sioum complete the production of their 2nd full-length album."/>
        <s v="A hardcover photobook telling the naked truth of a young photographers journey."/>
        <s v="We are 10 years old - please help us celebrate the last 10 years and secure our future for the next 10 years."/>
        <s v="Sun Shot is the working title of Assembly of Dust's new studio release.  It features 9 brand new songs and 4 never recorded"/>
        <s v="The Bitter Suite is a 5 song rock medley to be released as a limited edition 180 gram vinyl record with custom etching on the B side."/>
        <s v="A man is forced to repeatedly crawl through a mysterious maze not knowing who captured him or why, but he is determined to find out."/>
        <s v="Creating naturally smoked Jerky without the use of artificial ingredients or preservatives. A healthier snack that taste great!"/>
        <s v="Two actors, one bookie and a very bad day.  Judi Dench is Cool in Person is fast, funny and only a little bit nasty."/>
        <s v="A new original play that follows two Israeli singles navigate the humorous and confusing dating scene of NYC."/>
        <s v="An RPG about mortal servants of the Horsemen of the Apocalypse deciding to not end the world."/>
        <s v="11 year old Sara &amp; Motion Device want rock &amp; metal fans all over the world to unite and join the ROCK REVOLUTION!!!"/>
        <s v="Building Brooklyn's own creative venue for circus, theater and events of all types."/>
        <s v="The Zombie Apocalypse has begun! Fortunately, YOU have your priorities straight. What could be more important than Geocaching?"/>
        <s v="Married, Single, Divorced, Straight, Gay, Transgendered, Birth Mother, Adoptive Mother.... Everyone has a story.  These are ours."/>
        <s v="A lightweight backpack that can charge your smartphone 4 times or an iPad one full charge, and recharge via a USB port"/>
        <s v="In this ninety-minute adaptation of the classic Shakespeare play, a cast of nine women asks the question: What even is virginity anyway"/>
        <s v="Karn A'Mor has awoken bloodied on a distant battlefield with no memory of his past! JOIN THE RESISTANCE and find out more..."/>
        <s v="&quot;Inteligent, Inspired and Inimitable&quot; Nottingham's leading two man improv show is heading to Dave's Leicester Comedy Festival."/>
        <s v="KHOJALY is a new play that gives a voice to refugees the world over, telling the story of the survivors of the 1992 massacre in Khojaly"/>
        <s v="An amazing set of sceneries to create unique atmospheres for your tabletop gaming."/>
        <s v="hiSTORYstage presents Eric Overmyer's story of three 19th century women on a journey through time, and space, all the way to 1955!"/>
        <s v="Broken Contract is a sci-fi, action/adventure, miniature based game of sci-fi worker insurrection in a dystopian future for 2+ players."/>
        <s v="IAM TRYING TO TAKE MY DEBUT PLAY BROKEN BISCUITS TO EDINGBURGH FESTIVAL 2015 AND REALLY NEED SOME FUNDING TO HELP ME ACHIEVE THIS GOAL"/>
        <s v="Journey behind the lens of the legendary Jini Dellaccio, one of the first women rock â€˜nâ€™ roll photographers."/>
        <s v="abode is a home security and automation company that offers a self-installed, professional-grade solution with no contracts."/>
        <s v="Scotland's premier classic rock and metal festival, 3 days, 3-4 stages, family friendly,  for people of all ages"/>
        <s v="Lestat is filming their first video, and they need your help! From their release, Arisen, &quot;Midnight Toll&quot;. Hear it at lestatmusic.com."/>
        <s v="The Beautiful House' is a story of modern mummification and the present day post-humanist crisis in our relationship with death."/>
        <s v="Gainesville's pop punk 3 piece Assassinate The Scientist started a new band and they want to release a 7&quot;, but they need your help!!"/>
        <s v="The Vandies make pop rock in glorious Portland, Oregon. Help us fund our first full length album!"/>
        <s v="Support us and pledge for rewards on our new bigger Tour of the US, Canada and Colombia!"/>
        <s v="Chess. Betrayal. Blueberry yoghurts. &quot;Pawn&quot; - a new musical by Oxford students - needs funding to go to the Edinburgh Fringe!"/>
        <s v="An unlikely story of spirit, defiance and beauty from the most contaminated place on Earth"/>
        <s v="An intimate portrait of Russian women in their private spaces by late photographer Andy Rocchelli published by Cesura."/>
        <s v="Dusk Theatre have created a brand new adaptation of the hilarious BBC4 comedy &quot;Macbeth Rebothered&quot; originally by The Penny Dreadfuls."/>
        <s v="The New Artist's Circle is a theatre company dedicated to bringing the arts to young people."/>
        <s v="A smart technology that allows your instrument to transform movement, orientation and momentum into audio &amp; visual effects."/>
        <s v="Ed Hamell AKA Hamell on Trial is recording an album titled The Happiest Man in the World. He needs your help."/>
        <s v="Hi! We're the Graduating Seniors Acting V Seniors at Temple University! Welcome to our Kick starter Page!"/>
        <s v="ThreeWay is a part-verbatim play that explores dating &amp; what happens when someone finds the love of their life, except itâ€™s two people."/>
        <s v="A lightweight generator to charge your phone, lights, and removable battery pack as you bicycle. Pedal power by you, for now or later."/>
        <s v="An exploration of the shadows that follow us from our past, the darkness that lives inside us and the ability to find our own freedom"/>
        <s v="The Red Masque will be heading into the studio in late April to begin recording their new album, tentatively titled &quot;Mythalogue&quot;."/>
        <s v="Photo-documenting the refugees of France. Witnessing their humanity. Exploring the common threads of what it means to live at the Edge."/>
        <s v="Build a professional grade Linux CNC control with Beaglebone black and our CNC cape."/>
        <s v="Valmont is a town with a fertile history and a vibrant community. We aim to capture the magic in our People's History of Valmont!"/>
        <s v="Bringing back the Mojo to the new iPhone with our award winning  removable battery case with customized 3D printed top cover"/>
        <s v="Our next album is being mastered and we want your help to release it by putting your name down for a pre-sale copy and awesome merch!"/>
        <s v="The River Runs Through Us is a six-part, yearlong radio series exploring the meaning and metaphor of the Connecticut River."/>
        <s v="A film about Xhosa women in townships of South Africa micro-farming to fight extreme poverty, gain health, and create food security."/>
        <s v="An anthology of nonfiction stories written by Nepal's Lesbian, Gay, Bisexual, and Transgender (LGBT) community."/>
        <s v="This documentary tells the story of an unlikely conversation on a topic of grave importance, and how it changed two foes into friends."/>
        <s v="A new strategic board game designed to flip out your opponent."/>
        <s v="Meet Spark: The friendly companion that helps you stay awake during the day. Re-released with new features!"/>
        <s v="Drummer John Roccesano (Johnny Rock) produces an album written and performed by friends, recorded and mixed on tape, pressed on vinyl."/>
        <s v="Dad's Garage Theatre Company needs your help buying our new, forever home by hitting our $150,000 STRETCH GOAL!"/>
        <s v="Finally Stagelights will have a space of our very own!  Be a part of this exciting new adventure in Greensboro!!"/>
        <s v="A Dungeon World campaign setting that takes place after the end of the worlds."/>
        <s v="&quot;3 Days In Savannah&quot; explores the issues of love, racism, and regret while reminding us that, &quot;life is a game and love is the prize.&quot;"/>
        <s v="Indie rocker, Matthew Moon, has something to share with you..."/>
        <s v="This is the Kickstarter project for my new upcoming album. It's heavy &amp; you can be a part of it! MONTSTER WORLD DOMINATION 2013!"/>
        <s v="I would like to make a demo recording of six songs from COME OUT SWINGIN'!"/>
        <s v="Team of undergraduates racing to be the first student organization to successfully launch a rocket powered by a 3D-printed engine."/>
        <s v="The Coffis Brothers &amp;The Mountain Men are recording a brand new full length record."/>
        <s v="A fine art photography book taking a new look at the art of bonsai."/>
        <s v="Perception. Impulse. Love. The Enso Theatre Ensemble presents Jane Austen's &quot;Pride &amp; Prejudice&quot; like you've never seen it before."/>
        <s v="The Eventful Life of Al Hawkes is a documentary film about New England country music, told through the story of a Maine record label and its founder."/>
        <s v="The Paper Melody wants YOU to be a part of the next chapter! Be a part of the process of our brand new EP and Music Videos!"/>
        <s v="Help fund the pressing of DANCEHALL's first record by pre-ordering it in advance!!!"/>
        <s v="My first solo record in 10 years. Six new electronic/synthpop songs PLUS an acoustic version of the album you can only get here."/>
        <s v="Brouhaha chronicles the adventures of aspiring comedian and prolific hedonist Jenny Carmichael as she works at a clickbait website."/>
        <s v="This is an intimate story about a family, focusing on their love and strength in the face of mortality."/>
        <s v="The world's only all-Asian American dance rock band, The Slants, needs a bus to tour cons, shows, and festivals."/>
        <s v="We want to record a live album at this year's annual Boxing Day show at the Arden Gild Hall - we need your help to do it!"/>
        <s v="Best Net Zero energy solution for new or existing house (no more heating or electricity bills)."/>
        <s v="We are heading into the studio to create the most soulfully orchestrated Indie Pop masterpiece mankind has ever witnessed."/>
        <s v="A Harlem Hellfighter struggles to re-integrate into his community after heroically fighting for his country in WW1."/>
        <s v="A regional band reaching to their fans. Reaching to become a national band with no label support. This is the chance of a lifetime."/>
        <s v="Handcrafted, organic, single-origin, bean-to-bar, dark chocolate. Like fine wine, the secret is in the terroir."/>
        <s v="Mountain, fat and race bikes made from high grade aero carbon fibers by tow placement and tow folding technology (no fibres cutting)."/>
        <s v="A dark theatrical comedy about four actors recording a warped radio version of Lewis Carroll's 'Alice's Adventures in Wonderland'."/>
        <s v="The album is written &amp; sounding epic, dark &amp; heavy! We now need your help to fund the release &amp; some spiffing limited edition merch!"/>
        <s v="We're making a show about sex. Because it's important, everyone wants to talk about it and it's at the start of everything."/>
        <s v="Without Utterance, a crushingly intimate literary memoir told from the inside of losing language, self, and world."/>
        <s v="Come and join us on a voyage of interstellar exploration as we chart the least known part of the Milky Way â€“ its Delta Quadrant."/>
        <s v="Simplify IoT development via the cloud. Plug-n-play, Arduino-compatible wireless network of sensors &amp; controllers. Open Source. Secure."/>
        <s v="The Bohemian Balcony is a innovate multi-arts venue created by the people for the community. A platform for our arts to grow and shine."/>
        <s v="Tusentack Theatre is a professional theatre company providing opportunities to adults who access Mental Health Services."/>
        <s v="This musical adventure is a funny and heartwarming story of Mimi, a rebellious young girl who is spirited to Ghostlynd."/>
        <s v="Berklee College of Music student, Meg Porter needs YOUR help to fund her very first EP!"/>
        <s v="Hi! We're the music duo Black Swan Theories and our project is to manufacture our debut CD of 10 already-completed songs.  "/>
        <s v="In June, Columbus rock veterans, Watershed, will release and tour behind a new album, BRICK AND MORTAR."/>
        <s v="Georgia is a play that looks at the taboo topic of rape in a relationship.  It's a play about perspectives and various viewpoints."/>
        <s v="A Hannibal TV Show Fan Convention and Art Collective"/>
        <s v="Ambitious, Edinburgh-based company, Thrive Theatre, are bringing their brand new comedy BUFFER to the 2014 Edinburgh Fringe!"/>
        <s v="A modern day priest makes an unusual discovery, setting off a chain of events."/>
        <s v="A show that explores the universal hospitality and shenanigans of BRO cultures in the most forbidden and unfamiliar places on earth!"/>
        <s v="Help create a new holiday classic -  _x000a_a film that takes us back in time to experience what the apostles witnessed, Jesus Alive Again."/>
        <s v="Inspired by real life interviews 'In My Head' is a new play exploring the lives of those living with a mental health condition."/>
        <s v="Help me record a CD that uses pop styling to give a fresh sound to ancient wisdom from scripture!"/>
        <s v="The Steamboat Van Clan is a group of three young ski competitors following their dreams and documenting their adventures along the way."/>
        <s v="Wearsafe: connect with the press of a wearable button, keeping you safer wherever you are and more secure in whatever youâ€™re doing."/>
        <s v="Preserve the telescope that Clyde Tombaugh used to discover Pluto for generations to come!"/>
        <s v="Creating outstanding performance experiences with young actors from all economic backgrounds. Making great theatre accessible to all!"/>
        <s v="A comedy about, life, death, men, women, and the power of a good Kegel."/>
        <s v="Police Precinct is a cooperative game where the players take on the roles as police officers, with different areas of expertise."/>
        <s v="A living memorial for all those dealing with trauma, grief and loss."/>
        <s v="Never judge a book (or a lover) by their cover."/>
        <s v="Robots, Space Battles, Mystery, and Intrigue. Nothing is Impossible..."/>
        <s v="Wax Wings is proud to be presenting the premiere of EYES. SHUT DOOR OPEN, a new play by Boston playwright Cassie M. Seinuk."/>
        <s v="The most compact and versatile workout product designed to give you unlimited exercise options in the comfort of your home or office."/>
        <s v="Forest Hills Eastern's Student Run Show 2015. Our goal is to present a professional quality show on a budget."/>
        <s v="3 decades, 3 generations, 3 friends, one house. Real Eyes Theatre explore how our lives are influenced by the decades we grow up in."/>
        <s v="A backpack with a built in solar panel to charge any USB device. Includes removable battery pack, USB cable, and 7 different adapters!"/>
        <s v="Hi guys! I'll be recording a 6-7 song EP this summer and I need your help to make it happen! _x000a_Any support is appreciated!"/>
        <s v="My one-woman show invites audiences to join me on my path to pregnancy as I share my neuroses, challenges and revelations."/>
        <s v="Help share the art and community of Pow Wow, a contemporary art movement in Hawaii, with the rest of the world. #powwowhawaii"/>
        <s v="Thespis Theater Festival presents Cassiopeia: A romantic tale of a bride finding her way to her unknown groom before it is too late."/>
        <s v="A new production of Twelfth Night with an ambitious and enthusiastic group of high school students who love Shakespeare and teamwork."/>
        <s v="A stunning Smartphone enabled coffee table book based on Robyn Davidsonâ€™s legendary 1,700 mile camel trek across the Australian Outback"/>
        <s v="A podcast about surprising struggles in early parenthood, created and hosted by award-winning author and radio producer Hillary Frank."/>
        <s v="Vous aimez le rock fort ? Aidez les Beat Cheese Ã  produire leur premier album ! Do you like cheese? Help us produce our first album!"/>
        <s v="We are making our third studio album and no longer have a label telling us what we can/can't do. This record is for the fans."/>
        <s v="The Saltbox Theatre Collective is a brand new not-for-profit theatre company in Illinois."/>
        <s v="Help support Red Planet, a new science fiction play based off the Mars One exploration."/>
        <s v="Getting a revolutionary new toy design into open source production, and using the design to create the worlds longest marble run."/>
        <s v="Critically-acclaimed new-writing company Old Trunk make their Edinburgh debut alternating their two darkly comic plays."/>
        <s v="Prowl Theatre Company is brand new. We are putting on our first play 'Sexual perversity in Chicago', from the 10th to the 16th August"/>
        <s v="The Eno River Players is a community theater in Durham, North Carolina. We are trying to raise money to get our second show on its feet"/>
        <s v="A powerful and urgent tale of the first line of defence for the NHS. Based on true stories from junior doctors."/>
        <s v="This album of all original music has been in the making for several years and I am excited to make my fans a part of this experience."/>
        <s v="Our hope is to re-release this 2007 Kiss Kiss cult classic &quot;Reality vs the Optimist&quot; on vinyl as was always our intention."/>
        <s v="We are Seance Theatre Group trying to fund our first performance, Noel Coward's hysterical comedy farce, Blithe Spirit."/>
        <s v="The story of Jadab Payeng, an Indian man who single handedly planted nearly 1400 acres of forest to save his island, Majuli."/>
        <s v="The Great Party is releasing their debut album. Here's your chance to be a part of it!"/>
        <s v="28mm Fantasy Miniature Range in leadfree white metal: Orcs, wolves and more."/>
        <s v="A former intelligence analyst/government transparency advocate talks to his colleagues about the past year's NSA revelations."/>
        <s v="Dead Fish Handshake is a rock band based out of New Jersey. We are in the process of raising funds for our second record."/>
        <s v="Students from 3 universities are designing a dual stage rocket to test experimental rocket technology."/>
        <s v="In this new TV show &quot;All Politics is Vocal&quot; as high school girls campaign, sing and cheer to be elected Governor of their summer camp."/>
        <s v="I am working on a project that explores the relationship between education to work for youth within the European Union."/>
        <s v="The Fine Spirits are making an album, but we need your help!"/>
        <s v="The Skylit Letter is heading to Groovebox Studios in Detroit on Friday, June 29th to record and film a live GBS Detroit video and EP."/>
        <s v="Less than one week to PLEDGE YOUR SUPPORT for THE FAMILY BUSINESS as the band raises funds for the next full length rock album."/>
        <s v="Nemes has just recorded a new album and is raising $500 to get it mixed and mastered professionally."/>
        <s v="A short film documenting the inspirational life of Mrs. Fukuoka, a tsunami survivor helping to bring hope back to her community."/>
        <s v="The award-winning Nottingham New Theatre presents an exciting experimental play about the multi-universe theory and love."/>
        <s v="Open up your digital worlds with the most sophisticated, intuitive android smart projector."/>
        <s v="A subversive parody about the two people for whom the hills were NOT alive with THE SOUND OF MUSIC."/>
        <s v="An important book, based on research, to make you and your learners smile again. Better smile sheets, better feedback, better learning!"/>
        <s v="The Guru is basement parties, lake swimming, a smile shared between reunited friends, and the doe-eyed innocence of youth."/>
        <s v="Montage Theatre Arts, as part of National Theatre Connections, are performing a show - We need you help to raise vital funds!"/>
        <s v="How do you retain a sense identity after losing your home, your family and your country? Leftovers is a play about refugees in Nairobi."/>
        <s v="Stunning hardcover coffee table book spanning over 25 years of music photography and stories in Marin County, CA by Bob Minkin"/>
        <s v="Help Ben Hardt release 3 albums in a 9 month span, telling the story of two lovers in London during WWII. All with strings, a rock band and more..."/>
        <s v="Glad Hearts Latest Album, Twenty Two, Pressed In A Very Limited Edition On Beautiful Vinyl With Accompanying Digital Download"/>
        <s v="A pairing of self portraiture and writing to shed light on the reality of life with chronic illness."/>
        <s v="CALAMITA/Ã€ is a tool for investigating the contemporary Vajont and the topic of catastrophes in general._x000a_Â«CHE IDDIO CE LA MANDI BUONAÂ»"/>
        <s v="What would you do with the time ticking and the pressure building to make a choice?! Find out what happens in this hilarious new play!!"/>
        <s v="Glass Cloud tour dates are already beginning to pile up. They are turning to YOU to help get them from town to town."/>
        <s v="A photobook made by 4-year-old Hawkeye Huey: National Geographic's youngest photographer and Rolling Stone's top 100 on Instagram"/>
        <s v="&quot;The Great Bright Horses&quot; is finished and ready for release! Help us put on the finishing touches and share it with the universe."/>
        <s v="Help a small theater produce an original adaptation of Lewis Carroll's classic story."/>
        <s v="PORCHES.  and Documentarians tour from New York to San Francisco and back."/>
        <s v="A great game full of lying, scheming, and werewolves.  Now with additional characters to add even more mayhem!"/>
        <s v="Hi Ho Silver Oh is going on a West Coast tour! We'll be starting in Santa Barbara, and spreading our tunes all the way to Seattle and back."/>
        <s v="A young neuroscientist attempts to reconnect with his ailing father by obsessively studying old family footage._x000a_"/>
        <s v="Wyatt Lowe &amp; the Ottomatics will be hitting the road this June on a North and Southwest Summer 2014 tour!"/>
        <s v="A new Pocket Vinyl album focusing on all things about death: what it is, feels like, leads to, and how the idea of God fits into it."/>
        <s v="We are America's first trock band, and we're ready to bring you our first album!"/>
        <s v="A book that teaches aspiring writers how to get from a basic idea to a fully rewritten screenplay."/>
        <s v="Italian inspired sauce with a spice and heat that make this simple Red Sauce unique! This company name still remains a secret, for now!"/>
        <s v="MIDI Sprout enables plants to play synthesizers in real time."/>
        <s v="WAXWING is an exciting new world premiere of mythic (perhaps even apocalyptic!) proportions."/>
        <s v="ASC had a one-of-a-kind CD release party in 2013, and we want to share it with the world - in DVD format!"/>
        <s v="The US premiere of the controversial new Polish play the authorities don't want you to see, staged by an award-winning director."/>
        <s v="Fake Natives is headed on tour this summer. Help them fill their tank with fossil fuels."/>
        <s v="A dram-com television series revolved around memory and the hardships and revelations that come with its early turning point."/>
        <s v="Creating a live show experience that does justice to the musicianship and time spent rehearsing.  Help us weave this sonic tapestry!"/>
        <s v="Ukulele Songs from the Zombie Apocalypse, a concept album where boy meets girl, boy loses girl to Zombie King, boy gets girl back. Fun!"/>
        <s v="UCAS is a new British musical premiering at the Edinburgh Fringe Festival 2014."/>
        <s v="Arise Theatre Company's production of August Strindberg's expressionist masterpiece 'A Dream Play'."/>
        <s v="&quot;WE ARE ON A MISSION TO TOUR THE UNITED STATES NON-STOP. TO DO SO WE NEED TO PURCHASE A NEW VAN.&quot;"/>
        <s v="A documentary on the fans, collectors, and live performers of &quot;The Rocky Horror Picture Show&quot;, as the film nears its 40th Anniversary."/>
        <s v="Ampersand Theatre's debut appearance at Edinburgh is in 2017 as Conversations With Rats opens at theSpace on the Mile, please help!"/>
        <s v="Exeter University Theatre Company is bringing the award winning play by Dale Wasserman to Exeter's Northcott Theatre"/>
        <s v="A tactical Miniatures board game for 2-4 players set in a mysterious underwater realm where 4 factions battle for supremacy."/>
        <s v="A professional pressing of the new (and greatest) Mirror Kisses album on beautiful white vinyl. Backers hear it first!"/>
        <s v="Walmart decided they wanted our space, so we had to move to a new theater. Help us make it an awesome space by painting it all black!"/>
        <s v="I will be performing in TWO productions to kick off the 2016 season. NEED HELP TO FUND THESE GREAT SHOWS!"/>
        <s v="&quot;Small Steps are Giant Leaps&quot; is about reminding parents that to our kids this is a new and exciting world just waiting to be explored."/>
        <s v="Our tour van died, we need help!"/>
        <s v="I've had numerous song ideas spinning around in my head for years now, please help me get them out- into a studio and into your homes!"/>
        <s v="Mongrel is looking to hit the studio once again in June so we can bring you a new cd later this year and we need your help!"/>
        <s v="A Massive but Cheerful Online Digital Archive of Surfing"/>
        <s v="BANGGAI RESCUE is a beautiful, must-read book and a project setting out to answer some critical questions about the species' future."/>
        <s v="Partners w/the Black Arts &amp; Cultural Center; we use theatre to EDUCATE &amp; EMPOWER through diverse expressions of the human experience."/>
        <s v="A tale about a band who have journeyed through time, dodging hype and mediocrity, and still managed to survive even stronger than ever."/>
        <s v="Small town police forces don't always have the resources to provide for the unique needs of female officers and their body armor."/>
        <s v="Queen Kwong is going ON TOUR to London and Paris!"/>
        <s v="A coffee table book with photographs of nature's splendor from the mystical valley of Lachen in the Eastern recesses of the Himalaya."/>
        <s v="A high-capacity portable charger with LED lights keeps your iPhone, iPad, smartphones, tablets and other devices juiced up on-the-go."/>
        <s v="A visually stunning, feature length film chronicling life's challenges in the remote depths of the Amazon rainforest."/>
        <s v="Wavy says let's LIGHT UP THE RAINBOW STAGE and as our stretch reward we'll throw all of us a PARTY!"/>
        <s v="The Batman's Rogues Gallery assembles for a meeting. Scarecrow's fear gas accidently goes off and fears of the villains start to arise."/>
        <s v="Voix de Ville is a pop-up imaginarium of neo-vaudeville, musical extravaganza, circus arts, comedy, and theatre in a tiny circus tent!"/>
        <s v="An original version of Shakespeare's masterpiece that emphasizes family and explores the destruction of blood ties"/>
        <s v="With hoterway you won't wait anymore for hot water in the beginning of your shower. Save Water, Energy, Time and Money."/>
        <s v="Honorable Men - Yorick's 10th season of free, outdoor Shakespeare.  Featuring Henry IV, part 1 and Julius Caesar."/>
        <s v="University team from Pisa in collaboration with ESA, creating an innovative heat transfer device that will be tested into space."/>
        <s v="Help fund The Aurora Project, an immersive science fiction epic."/>
        <s v="We were selected out of 4,000 bands to play on VANS Warped Tour! Amazing opportunity, but touring costs $$$!  We REALLY need your help!"/>
        <s v="Mystery-Drama Series. Following a shocking event, residents of a remote woodland community learn that some wounds never heal..."/>
        <s v="They're Creepy, They're Kooky, And They're coming to Tuscaloosa this October! Help Us Bring the World of The Addams Family To Life!"/>
        <s v="Lee, an awkward teenager with sound-blocking earlids, must confront his self-isolation after a girl moves in next door."/>
        <s v="Bird Language with Jon Young is a 2 disk DVD set teaching you all you need to know to start learning bird language and start a group."/>
        <s v="A true David vs.Goliath story about a young adult battling the U.S. health care system to survive and become an advocate for change."/>
        <s v="The Honeymoon is Over is a romantic comedy about a recently eloped couple learning the dynamics of living together for the first time."/>
        <s v="A digitally dependent Josh, is forced to coexist with his promiscuous problematic cousin Wes, and face his fears of a human connection"/>
        <s v="Salut, nous c'est M.F.Crew, on a besoin de vous pour produire notre premier album &quot;First Ride&quot; ! :)"/>
        <s v="Snowglobe Theatre, a new Montreal company, will be presenting Shakespeare's &quot;Much Ado about Nothing&quot; at Mainline Theatre in January"/>
        <s v="A collaborative effort between three generations who set out to provide a premium, top-quality yoyo at an affordable price."/>
        <s v="A documentary that I am making about the difficult, but inspiring, life of a late friend of mine."/>
        <s v="Support Swansea's youngest theatre company Critical Ambition, in their co-production of BLINK with Volcano and The Other Room."/>
        <s v="Groundbreaking queer theatre."/>
        <s v="Raising awareness of childhood cancer by publishing my diary of Andrew's diagnosis and his journey to remission 1235 days later."/>
        <s v="Mazedude presents an arranged album of game music, honoring American composers and featuring several guest performers"/>
        <s v="Let Go Theatre Co's very first production is going ahead in June 2015. Help support a brand new theatre co as we begin our adventure"/>
        <s v="A razor sharp satire to darken your Christmas."/>
        <s v="Please help us raise funds for the production costs of a world premiere production of a play that will raise awareness for spina bifida"/>
        <s v="The RC Players are beyond excited to be bringing this controversial, socially-minded show to Michigan's campus, but we need your help!"/>
        <s v="I would like to raise a small budget to put on my first play, Virtual Reality. To be put on at 53two, Manchester - 29th &amp; 30th Nov 16"/>
        <s v="Our goal is to bring this story of one town's processing of tragedy and their own community identity to Utah County."/>
        <s v="The First Play From The Man Who Brought You The Black James Bond!"/>
        <s v="Telling the story of the city through remarkable people who live in Vancouver today."/>
        <s v="We have formed an innovative company that aims to create musical comedic performances suitable for a range of venues."/>
        <s v="In the Raw is Seattle's the Ink &amp; the Echo's debut album.  It is honest, compelling, and speaks of raw human emotion."/>
        <s v="The Border Theatre presents The Fall of Wallace Winter, an exploration of American obsessions, this Nov. 7th-9th at the Plaza Theatre"/>
        <s v="Jason (Georgia on My Mind), a solo play about a modern quest to the Republic of Georgia in the ancient steps of Jason &amp; the Argonauts"/>
        <s v="Faces of Yoga is a series of uncomfortable photos of people in strange positions. The photo book will be ready for the holiday season!"/>
        <s v="I'm creating a cabaret in which all donations go directly to Broadway Cares/Equity Fights AIDS."/>
        <s v="A story of an Italian family who tried it the right way but realized things work better if they do it &quot;their&quot; way. Weekly Series PILOT"/>
        <s v="We are fundraising to create a Dublin based circus training centre for public and professionals to learn, upskill, perform and teach."/>
        <s v="Help fund Doro &amp; Diega's journey to the Orlando Fringe 2016. A brand new choose-your-own adventure musical!"/>
        <s v="The Black and White Theatre Company Inc. is a small company who loves to perform and entertain, but needs your support to succeed!"/>
        <s v="Making the record I've always dreamed of, and I want you to be part of the journey. Join me and let's make a great album together!"/>
        <s v="A play about riverside homelessness, inspired by true events. Shows at Brunel Museum, 240 Project and similar community organisations."/>
        <s v="RaceCapture brings motorsports to the connected car: Share track days, autocross, drift and drag racing with your friends in real time!"/>
        <s v="A full length comedy, Patagonia follows Grason and Jerry on their journey through a magical, South-American rainforest."/>
        <s v="January was a mentor, advocate, and friend.  Her life tragically came to an end in September 2012.  This film is her story."/>
        <s v="Becoming Rainbow is a music and visual art project inspired by and dedicated to the Native Indigenous communities and water protectors!"/>
        <s v="After our exciting mixing session at the Wilco loft, we're ready to master and press vinyl for The Astronomer's newest record!"/>
        <s v="Our 16th year promises to be bigger and better than ever but we need your help to bring the show to life!"/>
        <s v="Next stretch goal unlocks at $33,000 and/or 500 backers unlocks 2 bonus stretch goals."/>
        <s v="Please help us reach stretch goals of 16k, 26k, 41k for the soundtrack, extended scenes &amp; story development for our sci-fi TV series!"/>
        <s v="Finally, Jewish sacred texts by Israeli women, volume 2 of an  acclaimed, revolutionary series of powerful, witty, diverse Midrashim."/>
        <s v="Confused Disciples' debut album &quot;Sleepamation&quot; is (finally) all recorded and mixed, now all that's left is mastering and duplication."/>
        <s v="We need your help to complete our musical! Help us add two more original songs to our winter show, Babes in Toyland."/>
        <s v="Hope Mill Theatre is a brand new Fringe Theatre in the heart of Manchester city - bringing a diverse programme of entertainment!"/>
        <s v="EgoPo's The Hairy Ape has been invited to the Provincetown Theater Festival! Help us support our artists on this exciting tour."/>
        <s v="A political comedy for a crazy election year"/>
        <s v="World Premiere of last play written by Amiri Baraka"/>
        <s v="An original theatrical production using music, movement and monologues to tell the story of a TN native growing up within a sex ring."/>
        <s v="A new comedy about what happened to a band of foolhardy actors when the Puritans closed the theatres in the 1640s."/>
        <s v="How do we navigate the boundaries between friendship, sexual intimacy and obsessive desire?"/>
        <s v="Help emberfly theatre put on their first production Heroines and pay our actors and creative team! Follow us @emberflytheatre"/>
        <s v="A gang of outlaw bikers pull a home invasion on a disgraced Anthropologist hiding a secret locked in his cabin basement."/>
        <s v="Jericho Creek is an original production by Fledgling Theatre Company which will be performed at The Cockpit Theatre in July 2015"/>
        <s v="The first international contest to let students shape the future of interstellar travel."/>
        <s v="Ryan has a higher sex drive than you. He also has cerebral palsy. Join him for his hilarious and poignant new solo show!"/>
        <s v="World-class musicians pay tribute to Kenny Childers, one of Indiana's best songwriters. MFT is pressing the album on double vinyl."/>
        <s v="San Francisco Indie band, Should We Run, gets set to launch their debut EP capped with a tour to South by Southwest Music Conference."/>
        <s v="The 2016 Resident class is producing a family play about one kid's quest to fly. Help us inspire the next generation of theatre lovers!"/>
        <s v="After being officially selected for the 2015 FringeNYC Festival, we are looking for your help to put on this new and exciting play!"/>
        <s v="A documentary film about the glory and misfortunes of the Spanish sighthound, the Galgo. Probably the most mistreated dog of all."/>
        <s v="First Day Off in a Long Time is a comedy show...            _x000a_About suicide."/>
        <s v="We have been a band since 2007, but we've never hit the road. That's messed up... So this summer, we're trying to and need your help!"/>
        <s v="Sex. Fish. A COMET THAT DESTROYS THE WORLD. boom a play by Peter Sinn Nachtrieb- Feb 19-21 at The Bridge in NYC."/>
        <s v="Maggie barely survives a deranged baptism by her mother only to be born again to a string of foster parents. Things can always be worse"/>
        <s v="One night only, not-for-profit, neighborhood haunted attraction that will scare your mask off! Coming this Halloween."/>
        <s v="Black Comedy by final year students at Leeds University. _x000a_'Bird watching, tea, seaside and murder. Just your average British holiday.'"/>
        <s v="Radio show meets interactive novel, accompanied by live foley, music, and audience participation. YOU choose what happens next!"/>
        <s v="The Spotlight Youth Theater is a program where every participant has a moment in the spotlight."/>
        <s v="A short film about life, achieving your dreams, and overcoming hardship. We all have our mountain to climb."/>
        <s v="We're nearly done recording, but we're out of money! Help us release the record!!!"/>
        <s v="A small theatre company taking 'Mine' on tour in early 2016. 'Mine' is a modern play and we hope to break on to the stage with a bang."/>
        <s v="Our first full length album, One Eyed King, is an overdriven roadtrip through the heart of darkness. Rocknroll with a reading problem."/>
        <s v="First mobile green energy generator that you can carry camping with you! A 3D printed, foldable wind turbine boosting 300W of power!"/>
        <s v="The next generation of premium quality LED lighting. Extreme power efficiency in a small package."/>
        <s v="I am so excited to be recording my debut EP called &quot;A Sign of Weakness&quot; as well as shooting a music video for the title track!"/>
        <s v="A short film about property rights, salmon, and ratepayers in the controversy over exporting natural gas through southern Oregon"/>
        <s v="Get ready for the next product that you canâ€™t live without"/>
        <s v="Help Synetic Theater create a new Studio to produce amazing  shows in the 2013/14 season and train awesome artists of all ages!"/>
        <s v="The GSA BA (Hons) Acting class of 2016 are taking a transfer of their GSA Production to The Cockpit Theatre in London"/>
        <s v="A musical memorial for Alexi Petersen."/>
        <s v="Help get Jelly Beans to the Theatre503 stage. An important piece of new writing by Dan Pick, produced by Kuleshov Theatre"/>
        <s v="Help us bring our production of Campo Maldito to New York AND San Francisco!"/>
        <s v="Cyril needs your help to MAKE new puppet friends to accompany him on a magical journey through storytelling, puppetry and clown."/>
        <s v="Two shows! (we're feeling particularly ambitious). Help us produce Eurydice and The Effect of Gamma Rays on Man-in-the-Moon Marigolds!"/>
        <s v="Building an open source Bussard fusion reactor, aka the Polywell."/>
        <s v="A documentary film featuring the World's Largest Rummage Sale and rumination on the Power and Pleasures of Possessions."/>
        <s v="20 years of Rocket &amp; a Bomb live DVD and download + a brand new Michael Knott EP released on 7&quot; vinyl, Cd, and download!"/>
        <s v="Please help us record our first album, which will contain an exciting collection of works, old and new, for large guitar ensemble!"/>
        <s v="Gramofon streams cloud music to your sound system. A modern jukebox: smartphones are the remotes + WiFi brings everyone together."/>
        <s v="The Mike Farley Band has re-assembled its original line up and needs your help to make a new full-length album!"/>
        <s v="Be part of the excitement by supporting our first season offering unique perspectives of Portland from the water."/>
        <s v="Bringing Shakespeare back to the Playwrights"/>
        <s v="Help us independently produce two great comedies by Christopher Durang."/>
        <s v="Capturing everyday life at Falkirk Academy, a fictitious elite private high school where &quot;everyday life&quot; is anything but normal."/>
        <s v="The forbidden dark art of roped soloing, for climbers who need to know in order to make the ultimate climb come true!"/>
        <s v="Dungeon Crawl for All! A card game of swords, monsters and LOOT! Adventurers as young as 5 and &quot;seasoned&quot; warriors are all welcomed."/>
        <s v="The first tea from a new sustainable tea region in India's young, rising Himalayas."/>
        <s v="An adaptation that realizes the internal struggle of Ibsenâ€™s most renowned protagonist as she traverses a claustrophobic social world"/>
        <s v="Young adult theatre makers from London are raising money to cover costs for touring with their current production MigrantsÂ´ Rhapsody."/>
        <s v="The Red Herring is a new play full of wickedly fast dialogue, a joke for every sentence, and more puns than you can shake a stick at."/>
        <s v="Be more than stylish, be visible. Reflect what youâ€™re hearing/feeling in 24 customizable glowing colors with these laser based earbuds."/>
        <s v="Modern Nomads Journal is an 88 page magazine style publication containing photo stories about Somalis in the Horn of Africa."/>
        <s v="Help us strengthen and inspire disability arts in Atlantic Canada"/>
        <s v="Remarkably devoted, Mayra is single-handedly sourcing small farm, single-origin coffee from her rural village in Honduras."/>
        <s v="Sideswiped is my story of growing in and trusting God through the mess and mysteries of life."/>
        <s v="A short film by Melissa Woodrow &amp; Mark Janiak about seeking forgiveness, embracing the past and memories with a loved one."/>
        <s v="A soon to be husband and wife bringing hope to the music industry._x000a_You will fall in love with their sound and story."/>
        <s v="A short documentary exploring the uses of 'Natural Horsemanship' across Europe"/>
        <s v="The search for identity leads one young woman to Mexico, where she follows her grandfather's journey back to America."/>
        <s v="TWO will be recording their next album, MOUNTAINS, in July and need your help to make their vision a reality. Many perks are available!"/>
        <s v="We've finished recording our debut LP &quot;Wide Awake&quot; and would love to have it pressed on vinyl, but we need your help"/>
        <s v="Every time we sit down to rehearse, thoughts of recording a CD excite us! We are ready to do this!  It's time, so read on..."/>
        <s v="The second full length album by SHADOWRAPTR is nearly complete. We just need a little boost to get us there. Think of the children."/>
        <s v="Enter a unique world of flavors, passion, resourcefulness and breathtaking locations. Join us on this unprecedented journey!"/>
        <s v="My film tells the stories of Jewish Child Holocaust Survivors and how they rebuilt their lives. STRETCH GOALS ADDED!"/>
        <s v="Acanvas is a Wi-Fi connected and customizable art display that hangs on any wall, charges itself and streams art into your home"/>
        <s v="Carlos Mena presents the CASAMENA Radio Hour Vol 1, a  2-CD Mix and Compilation featuring new and unreleased Deep and Afro house."/>
        <s v="Skelton-Luns CD/7&quot; No Big Deal."/>
        <s v="The brand new Makers Club wants something to draw the students into science and engineering and also be very inclusive."/>
        <s v="A big red truck filled with cutting-edge maker tools that goes from school to school, bringing the joy of building back to kids."/>
        <s v="A chilling original Edwardian Comedy of errors and foolishness made for the Patrick Henry College stage."/>
        <s v="Feature-length documentary about five Somali Muslim students pursuing dreams of education in America"/>
        <s v="Peacefully taking you through my journey of being raised as a Muslim then becoming Christian, and sharing the truths I unveiled."/>
        <s v="We're a band from Hawaii trying to produce our first EP and we need help!"/>
        <s v="A musical, by Louis Lagalante and Patty Hamilton, that explores loss and the different ways we can choose to move on from it."/>
        <s v="a colder water than here is a new play by Matt Jones and directed by Lily McLeish that will be perfomed at VAULT Festival from 1-5 Feb"/>
        <s v="Monograph featuring PDX photographer Jake Shivery's 8x10 contact portraits; 1/2 plates and 1/2 extensive essay.  Approx. 9x12, 108 pgs."/>
        <s v="Shakespeare's classic re-imagined as a spoken and signed production for deaf and hearing audiences"/>
        <s v="A vibrant, gender-inverted film-noir adaptation of Shakespeare's brutal comedy Taming of the Shrew, a visceral physical spectacle."/>
        <s v="This Is All Now is putting out a brand new record, and we need YOUR help to do it!"/>
        <s v="A one-woman play based on Lizzie Borden who was accused of the brutal hatchet murders of her father and step-mother.  Workshop Oct NYC."/>
        <s v="I promised my mother on her deathbed that I would tell the world MY story, so here it goes...crossing fingers, 2015 SF FRINGE"/>
        <s v="A dazzling aerial show that brings to life the whimsical and romantic short stories of beloved fantasy author Italo Calvino."/>
        <s v="A SHORT FILM celebrating ONE RACE: the Bridger Ridge Run. TEN RUNNERS: the movie-stars. THIRTY YEARS: running wild in the mountains."/>
        <s v="Outland Warrior is my first solo musical project, featuring songs written by me and recorded at my home studio."/>
        <s v="Support Jeremy Buck &amp; The Bang as they finish and release their Brand New Album, â€œYou Are a Starâ€, as well as shoot 2 New Music Videos"/>
        <s v="A new work inspired by the classic novel and created by Dallas teens under the direction of professional artists."/>
        <s v="Please help us raise funds to press our new CD!"/>
        <s v="Seliges Theater is a brand new theatre company based out of Bristol. &quot;The God of Carnage&quot; will be our debut show. Help us get started!"/>
        <s v="My barely anticipated second album of self produced songs is ready to go.  Just need a little help to cover mastering, artwork etc."/>
        <s v="A comedic tale about the duality of man set in a trailer park needs your help with sound design and getting it into film festivals"/>
        <s v="The bassAware Holster is a new type of wearable audio technology that uses vibration to create a massive bass experience."/>
        <s v="Necesitamos tu ayuda para poder llevar la magia del teatro universitario al Teatro Lagrada de Madrid el 23 de diciembre :)"/>
        <s v="A photobook about climate change, natural catastrophes, and to what extent disaster management became part of our landscape."/>
        <s v="We are a band in need of a vehicle. We just released our new CD and have played almost every venue in town, now it's time to expand."/>
        <s v="Natalie York is releasing her new album, &quot;PROMISES.&quot; Get involved by pre-ordering your copy of the record and other goodies here!"/>
        <s v="Exciting and visceral new-writing that challenges the way we view the fine line between war and terror..."/>
        <s v="Eikon worship leader Dustin Hecocks records his full length debut album this Summer, comprised of powerful music and worshipful lyrics."/>
        <s v="The SoundBrake headphone attachment can be used with any audio player to alert you to important outside sounds."/>
        <s v="Help me fund the production run of my first book by local Photographer Sandro Ortolani."/>
        <s v="Dancing spirits and blood magic come together in-the-park to depict an image of retaliation against oppression in &quot;The Tempest&quot;"/>
        <s v="Genuine, no cliche Cop dramedy. Stories based on Adam's time as a Constable. What really goes on? Think you know the Police? Find out."/>
        <s v="With the fate of the red wolves at stake, we explore if they can still survive in their last wild home in North Carolina."/>
        <s v="We're recording our first single in Nashville this summer and sending it to radio with Shamrock Media Group.  We need your help!!"/>
        <s v="A fast paced, comedic play about an anxiety-ridden filmmaker who lies to investors about having Christopher Walken in his film."/>
        <s v="Giving the best tech access and tools to Bayview Hunters Point youth - developing the next generation of tech savvy youth who excel!"/>
        <s v="A documentary focusing on the Haida Nation's resurgence in the wake of colonization and Canada's Indian Residential Schools."/>
        <s v="A brand new stage adaptation of the Libby Purves/Nicholas Heiney book. A new work involving music, poetry and fajitas. #timetochange"/>
        <s v="19th centuryâ€™s most notorious literary characters, out of step with the times, find comradery as roommates in modern day Los Angeles."/>
        <s v="Fully Programmable Solar BMS ( Battery Management System ) Learn to program microcontrollers and HW design video tutorials_x000a_Open Source"/>
        <s v="Help Idiot Stare press their next album to CD. Over 40 minutes of intense industrial rock that you're going to want to own!"/>
        <s v="Join forces with the Patagonia Winds to commission a new wind quintet to premiere at the 2015 National Flute Association Convention!"/>
        <s v="Sherlock's Home was the most important Sherlock Holmes book of 2012 - about Undershaw - this project is to release language versions."/>
        <s v="Korean-American Soprano Grace's Debut Album - coming up in June 2012. Come and be part of this exciting project!"/>
        <s v="For one year, two women exclusively ate food produced within Mendocino County, CA. Now, they will write a book about their adventures."/>
        <s v="Descend into the dark world of steampunk noir in this thrilling new play, written by Maggie Lee and directed by Amy Poisson!"/>
        <s v="BRAIN DEAD is going to record their debut EP and they need your help, Bozos!"/>
        <s v="We've finally finished recording our first full length album! We're getting together all the merch to go along with the release."/>
        <s v="Everything families need to host a Jewish welcoming ritual when opting out of circumcision. Includes original ceremonies and music."/>
        <s v="Kentucky Knife Fight is making a music video for the release of their new song, &quot;Love the Lonely.&quot; Raising money for production costs."/>
        <s v="Support Kuleshovâ€™s first full length production; help to build the set and bring a fierce and important new play to life"/>
        <s v="An exploration of what Sikhism is, through the journey of eight pilgrims at Hola Mohalla, a religious festival in Anandpur Sahib, India"/>
        <s v="Pre-order and help me fund new merchandise so we can make the album release something amazing."/>
        <s v="We have an award-winning Danish play, now we just need a bathroom set to perform it in. Spend a penny to help us build the set!"/>
        <s v="The Montclair Shakespeare Series presents staged readings of Shakespeare's work in historic venues throughout the summer in Montclair."/>
        <s v="Take 147 is currently in the process of recording the debut album called, &quot;Nothin' to Lose&quot;."/>
        <s v="A pop-up outdoor theatre company bringing accessible Shakespeare to parks and other locations in the greater Phoenix area!"/>
        <s v="Amidst the atrocities of WWII, two women transcend enemy lines to make the ultimate heroic sacrifice."/>
        <s v="Theater students of UMass present a large-scale theater collaboration that will revolutionize the way you see Shakespeare."/>
        <s v="From the moment we flew in to the world of The Circus, we have dreamed of opening our own studio. Help us get our dream off the ground!"/>
        <s v="&quot;This is how theater should connect to people&quot;  Margo Jefferson, Pulitzer Prize winning critic"/>
        <s v="We're hitting the studio to record our next album, &quot;Pizazz&quot;!! Help us put the FUN in FUNK!!"/>
        <s v="We are trying to fund our first multi-state tour this summer in an effort to get our music out to as many people as possible."/>
        <s v="BSA is headed to Nashville, TN USA to record our first album at the historic Welcome to 1979 Studio. Come re-write history with us..."/>
        <s v="Our original dramatic adaption of this Mozart opera is staged to create visually stunning fun with live music."/>
        <s v="We plan to transition from 35mm to the new digital projection format to continue to show current first run films for our community."/>
        <s v="Its long over due! Help us fund our debut album! We need all our friends and fans support on this! Lets make it happen!"/>
        <s v="Pregnancy. Viagra. Murder. Nutella. What more could you want?_x000a__x000a_Help get JunkBox Theatre to Edinburgh Fringe 2017!"/>
        <s v="GTP has been protected financially by The Director since 2012. Now it's time for the community. Do you want GTP? Are we worth it?"/>
        <s v="Help me produce the play I have written for my senior project!"/>
        <s v="CoAction Hero: a powerful proto-board with a 120Mhz processor, 1MB filesystem, and built-in OS for tinkerers and engineers alike."/>
        <s v="A book/CD by Michael Hearst featuring songs and factoids that celebrate some of the most bizarre (and under-appreciated) animals that roam the planet!"/>
        <s v="Deathtrap America is touring the country this spring.  Your pledge will help us across the country with Faster Pussycat and QueensrÃ¿che"/>
        <s v="We're an indie rock band from Clearwater, FL headed back into the studio to finish our latest EP."/>
        <s v="The Star on My Heart, an original play based on a survivor of the Terezin concentration camp, with community outreach for all ages."/>
        <s v="Last May, I created my mission: To reunite the brilliant but (in my opinion) under-appreciated band, the Kinks. I decided to make..."/>
        <s v="We've got a new record, Slick Machine._x000a_We want to release it and tour the US to support it, but we need your help to make it happen."/>
        <s v="Public Radio Project"/>
        <s v="HamRadioNow will produce YouTube video of the complete 2016 ARRL &amp; TAPR Amateur Radio (Ham Radio) Digital Communications Conference"/>
        <s v="Transforming bystanders into anti-bullies since 2012 thru inclusive learning environments.  Together we can take back our classrooms."/>
        <s v="Pangea House is a collectively run, all ages music venue and community space in desperate need of some renovation and updates."/>
        <s v="Sinatra Cookbook is an ebook featuring 12 fantastic example applications built on the Sinatra framework and many well known Ruby gems."/>
        <s v="I'm an 18-year old singer/songwriter from California. I'd love your support to get my album of original songs professionally recorded."/>
        <s v="Carl King / Sir Millard Mulch / Dr. Zoltan Ã˜belisk is making a new 45-minute instrumental sci-fi album!"/>
        <s v="Little Moses is trying to record their first EP, and we can't do it without your help!"/>
        <s v="Help Legend of Zelda tribute band Master Sword complete their latest heavy metal album: Shadow and Steel!"/>
        <s v="With Linkio you can use your smartphone to control every electronic you own- for only $100!"/>
        <s v="Landscapes &amp; human bodies; striking images from Jean-Paul Bourdier. What you see is real; no digital altering; all analog photography."/>
        <s v="A gritty, noir tabletop RPG with a fast-paced combo-based battle system."/>
        <s v="Smokey Folk is a folk rock band with a vaudeville twist! We have 18 original songs and want to record an album. Help us out!"/>
        <s v="We are Capital J Theater Company and are looking to create the first production of an Alumni Theater Series at The Pennington School!"/>
        <s v="You like things that are funny. You (secretly) like murder. So why not support the NYC return of this hilarious whodunit?"/>
        <s v="Modular smartphone-based headset with external sensors for 4&quot; - 5.7&quot; Android &amp; iOS phones, iPhone 6 Plus included!"/>
        <s v="35,000 pounds of food to a city. Highlighting the &quot;Convoy New Britain&quot; event from birth to beyond."/>
        <s v="Keyless. Alarm secured. GPS tracking."/>
        <s v="ONLY HOURS LEFT ON THE CAMPAIGN! Our stretch goal is $35k; let's build a home for standup/improv shows &amp; classes in VT!"/>
        <s v="ZoÃ« Romano will be the first person to RUN the route of the Tour de France. I will join her to document that adventure."/>
        <s v="The Art of the Lift is a crime drama that follows an expert crew of pick-pockets and their attempt at breaking in a new recruit."/>
        <s v="&quot;Overtime&quot; is a 15 minute horror film about a man haunted by the memories of his past during a graveyard shift at his factory job."/>
        <s v="UCF short film about an old man, his love for music, and his misplaced trumpet.  "/>
        <s v="As the videocam &quot;Enrique de Malaca&quot; circumnavigates the globe, it captures stories of friends who have set foot on other lands."/>
        <s v="For about a year I've been taking pictures while walking around the block with my dog. Want to publish a ebook of what I captured."/>
        <s v="We need YOUR HELP to take one more step to this make release sound amazing!"/>
        <s v="The premiere theatre troupe in SE Michigan offering acting opportunities for the 50+ actor."/>
        <s v="An original play exploring the complications of romantic relationships in all forms."/>
        <s v="A play honoring the lives and legacies of the activists and those remembered at the 1992 ACT UP Ashes Action at The White House"/>
        <s v="CitÃ© des Arts needs your help in funding their fall production of the hit musical comedy &quot;Little Shop of Horrors.&quot;"/>
        <s v="Melissa Youth OnSTAGE (MYO) provides kids in North Collin County with the very best in youth theatre opportunities."/>
        <s v="Love comedy? Get involved in creating a dedicated space for alternative comedy in Berlin._x000a__x000a_(Das Video ist untertitelt. Klicke auf CC)"/>
        <s v="Pre-order Crushed Out's new album TEETH &amp; support the pressing of 12&quot; vinyl records. Release date; Sept. 16, 2014."/>
        <s v="i have 3 new, killer songs that i must record immediately. i can certify the lethal-ness of the songs. these may be my best songs yet!"/>
        <s v="&quot;Guard your passion as if your life depended on it, for well it might!&quot;_x000a_Join Nightingale in her journey through the Poison Garden."/>
        <s v="A compilation of Guitar Music by composers Darin Au, Jeff Peterson, Byron Yasui, Bailey Matsuda, Ian O'Sullivan, and Michael Foumai."/>
        <s v="The Montauk Surf Museum will present ocean science, as well as the art and history of surfing to visitors and schools in creative ways."/>
        <s v="A new tale of witches, fairies, cat-hunters and and bone-boilers from London theatre company Broken Glass."/>
        <s v="Our fifth season is upon us: A wild new imagining of Titus Andronicus and our signature reading series &quot;Two Plays. One Conversation.&quot;"/>
        <s v="This campaign features the Government Special Forces on Outland. 28mm scale white metal miniatures for Sci-Fi games in any setting."/>
        <s v="Orson Welles and Superman meet up to record a radio drama version of their &quot;true&quot; adventure triumphing over Fascist Martians."/>
        <s v="A searing new play that takes  an unflinching look at the terrible costs of police shootings in the African American community."/>
        <s v="Ryubix Manor-A system agnostic (OSR/OGL compatible) haunted house module for 4-8 players, scalable to 20th level. 325 area descriptions"/>
        <s v="Be part of bringing this witty, engaging &amp; important play by award-winning writer Silva Semerciyan to London's Theatre 503 this summer."/>
        <s v="Simply Put is recording our debut album and needs to raise funds for studio time, printing and possibly the start of a sound system.  "/>
        <s v="The Hope Theatre is fundraising for their second in-house show, the London premiere of Sea Life by Lucy Catherine opening 24th May 2016"/>
        <s v="The hysterical and heartbreaking story of artist Jack Kirby, &quot;the King of the Comics,&quot; at the 2014 Comic Book Theater Festival"/>
        <s v="A solo roots/rock CD written by award winning singer-songwriter Kiya Heartwood and produced by Grammy nominated producer Mark Hallman."/>
        <s v="A new play by Brandon Taitt._x000a_Presented by The Theatre Cosmic. _x000a_Premiering in August at the 2014 Minnesota Fringe Festival"/>
        <s v="Soul Easy recording our first full length CD.  Inspired by lots of friends and lots of good times."/>
        <s v="This is the story about the Westons. One family who live with mental illness on a daily basis."/>
        <s v="Innovative new compression-based breast pump gives mothers unprecedented freedom, enabling efficient and discreet pumping"/>
        <s v="Our [NEW ALBUM]  is 95% complete, what we need now is the funds to be able to tour and promote it nationwide. Better Than The Beatles Not Quite Disney"/>
        <s v="The world premiere of a play, a true story about love, loss, and a man reaching back in time as the only way to move forward."/>
        <s v="A fresh batch of chaos from Toledo, Ohio's reggae-rockers, Tropic Bombs!"/>
        <s v="David Sedaris' &quot;The Santaland Diaries&quot; starring Matt Crabtree at The Working Stage Theatre in Hollywood!"/>
        <s v="Our goal: To produce a stirring one-woman show historically based on African-American womenâ€™s experiences, struggles, and journeys."/>
        <s v="A first glimpse into the lives of sole survivors of commercial plane crashes as they struggle to understand their perplexing fate."/>
        <s v="Venue hire and payment of designer for a darkly comic, all female play about power - losing it, wanting it and fighting to get it back"/>
        <s v="Restless Artists' Theatre is building risers and installing better lighting for our patrons.  We need to purchase raw materials."/>
        <s v="64 Squares is an autobiographical one-man exploration of the internal chess game played to reconcile relationships."/>
        <s v="One of Australia's greatest theatres needs your help. Please help us refurnish, fit out and restore this legendary storytelling venue."/>
        <s v="A film about personal memory, amateur cinematography, and visions of the future at the 1939 New York World's Fair."/>
        <s v="Bel Borba is Here is a feature film about the most inspiring Brazilian artist you've never heard of... until now."/>
        <s v="An intense new play exploring how far you would go to protect your family.  Employing new graduates to give their careers a kickstart."/>
        <s v="Help us Make Rock History with this Epic J.S.Fuck Extremerock Album written by Sune &quot;KÃ¸ter&quot; KÃ¸lster and produced by Flemming Rasmussen."/>
        <s v="Art Fact is a legendary Swedish synth pop act from the 80's. This album will contain updated remakes of their greatest songs."/>
        <s v="A dark comedy set in the '60s about clinical depression and one night stands."/>
        <s v="Lois and Berlin are the Lucy and Ricky of reality. You will go on  journey to reinvent beauty from the inside out. Be the star !"/>
        <s v="A young cancer survivor embarks on a cross country railroad adventure while writing her memoir through letters."/>
        <s v="We've finished our first EP and we're taking it on the road in three weeks! Help us fund manufacturing?"/>
        <s v="A new theatre company staging Will Eno's The Flu Season in Seattle"/>
        <s v="This book is the embodiment of my passion for water &amp; photography, which I hope will inspire you to pick up your camera and explore."/>
        <s v="Raising money for our concert tour of Switzerland and Germany in June/July 2014"/>
        <s v="Help me make an amazing music video so that I can take my music to the next level and get a manager!"/>
        <s v="Brazos Valley TROUPE is taking an original work, Truth AND Consequences, to the Texas Nonprofit Theaters 2014 Youth Conference"/>
        <s v="Still the Sky's Limit is finishing their first full length album and going on a full US tour, and WE NEED YOUR HELP!"/>
        <s v="A young theatre company promoting new talent and looking for help in funding our very first set for our black comedy &quot;old man's Gift&quot;"/>
        <s v="A humorous, touching play about the joys and challenges of a married couple's tender, yet intense relationship &quot;Love is never random&quot;"/>
        <s v="A new one-man play by Giles Roberts, shining a different light on the very human cost of war *IDEASTAP UNDERBELLY AWARD WINNER 2015*"/>
        <s v="BrightFingers' lighting keyboard, gloves and software give kids a multi-sensory way to learn to type â€” and the desire to practice."/>
        <s v="Writing and Recording Sophomore record, and funding Tour to support Spring 2017 album release."/>
        <s v="The U.S. women's movement changed the social and cultural dialog_x000a_in this country and Boston was one of the centers of this movement."/>
        <s v="An improv, sketch and experimental comedy and cocktail venue in downtown Grand Rapids, Michigan"/>
        <s v="We need $75,000 to finish this film on families struggling in the worst_x000a_economy in 80 years, while facing huge cuts to social services."/>
        <s v="Help us fund our first tour and promote our new EP!"/>
        <s v="Joey De Noble is raising money to help record his latest music, and he wants YOU to be a part of it!"/>
        <s v="Dylan Carlson of earth,major solo project lp/cd/dvd/book &quot;Falling with a Thousand Stars and Other Wonders from the House of Albion&quot;"/>
        <s v="Trekkayak is an ultralight, durable and inflatable boat to be carried in your backpack to cross a lake or paddle down a river."/>
        <s v="A series of large format film &amp; Polaroid images created to produce a hardcover book. All profits donated to Rain Forest Action Network."/>
        <s v="A heart-melting farce about sex, art and the lovelorn lay-abouts of London-town."/>
        <s v="I'm Alright. A story of young women, told by young women, for the world."/>
        <s v="A mixed media (poetry, photo, prose and sound) text focusing on/inspired by rural life in former Communist republics. "/>
        <s v="A play that uses photography to tell the story of a friendship forged during the demolition of New York's Pennsylvania Station."/>
        <s v="Working Musician dilemma #164: how the taxman put Kick the Record 2.0 on hold"/>
        <s v="This one-man play made a splash on the west coast. Help shine a spotlight on this rock &amp; roll spectacle in NEW YORK CITY_x0008_!"/>
        <s v="This will be the first album I have made in 9 years. It will be going back to my roots from 2002, and I aim to blow your socks off!"/>
        <s v="Help composer and musician Samuel B. Lupowitz release his first solo piano rock effort featuring the hard-grooving Ego Band."/>
        <s v="Meet Gary, and Troy: Two unlikely friends that investigate &quot;strange phenomenon&quot;."/>
        <s v="Spring Theatre has recently found a new home in the heart of Winston Salem. We need your help for an up-lifting up-fit!"/>
        <s v="The smartCaster is an automatic roto-casting machine running off of open source electronics with plans that will be freely available."/>
        <s v="The Stage at KDHX will be a beacon for artistic independence in the heart of the country, showcasing new artists and old favorites."/>
        <s v="Candy Warpop, Las Vegas' female-fronted alt-punk rock monster, is raising money to fund the production of their first music video."/>
        <s v="River of Thorns is a recording duo based in southeast Michigan.  We're releasing a great sounding cd recorded in a tiny home studio!"/>
        <s v="Athens, GA-based rock &amp; roll/soul band Radiolucent is kickstarting funds to mix, master, &amp; release their 2nd record, Electric City."/>
        <s v="&quot;I Clown You&quot; is a documentary about Israeli medical clowns and clowning as an art of challenging the norm."/>
        <s v="I wrote a One Act play called The Rooftop for a Female Playwright's festival. Every little bit helps!"/>
        <s v="A 'tasty' new drama ~&quot;Booker T Washington of Tuskegee, Alabama, dined with the President (Roosevelt) last evening.&quot;~ the White House."/>
        <s v="Pollyanna just completed an extremely successful run of this new educational play and wants to tour to more under-served communities."/>
        <s v="In 2016, KO Theatre presents a world premiere play in Toronto, ON about faith, home, and the secrets we keep from those we love."/>
        <s v="An epic documentary about the dramatic rise and fall of Empire Pictures, the most ambitious B-movie studio of the 1980â€™s."/>
        <s v="Jestia and Raedon is a brand new romantic comedy play going to the Edinburgh Fringe Festival this summer."/>
        <s v="A ragtag crew collaborating on a live performance for the first time, with music as their medium and NYC as their inspiration."/>
        <s v="Full Devil Jacket Is releasing their first record in over 12 yrs and we want you to be a part of it!"/>
        <s v="Get more kids to love Shakespeare by developing the fun &amp; effective Shakespeare is Boffo! course as an replicable program for teachers."/>
        <s v="August012 make their debut at Edinburgh Fringe with their play about the absurdity of wanting to bring children into a deranged world"/>
        <s v="The Waffle Stompers need your support to keep doing what we love--go on tour, make music and music videos."/>
        <s v="An epic journey around the world, exploring the power of the human spirit and how art can be used to inspire a lifetime."/>
        <s v="Hey, we're Grandkids! We have enough songs to record an LP, and we need your help! We're going to make you proud, promise!"/>
        <s v="The Crane will be the new home for independent theater in Northeast Minneapolis"/>
        <s v="KATA's debut album 'The Rising' is ready for your ears, now all we need to do is press the vinyl. That's where you come in!"/>
        <s v="Award-winning OSR Performance Ensemble brings the creepy, unlikely, bittersweet, macabre &amp; beautiful world of Neil Gaiman to the stage."/>
        <s v="All aboard for the world premiere of a new steampunk-inspired train adventure play, written by Maggie Lee and directed by Amy Poisson!"/>
        <s v="A documentary film about the late REZA ABDOH and his performance company DAR A LUZ."/>
        <s v="The Ordination Mass of five Dominicans friars to the priesthood at the historic Saint Dominicâ€™s Church in Washington DC."/>
        <s v="Emma Ate The Lion's debut full length album"/>
        <s v="Kode Orange is an original television series that follows the lives of two police officers who join a special unit in high-crime LA"/>
        <s v="A quick-witted original comedy that follows a group of eccentric friends as they attend an engagement party gone terribly wrong!"/>
        <s v="What is destiny? Explore it with us this August at FringeNYC."/>
        <s v="Stereo Jo is set to release a 5 song EP. Your donation will directly help w/ recording, design, production, &amp; duplication. Thank You :)"/>
        <s v="The U.S. Army has granted us permission to film a documentary at America's most sacred shrine: The Tomb of the Unknown Soldier."/>
        <s v="A modern reworking of Shakespeare's histories and tragedies in iambic pentameter to talk of death, love, and race."/>
        <s v="At the end of October 2016, 2nd Story will be moving from its current office space to a storefront space in Albany Park, Chicago, IL."/>
        <s v="Wake Up Call is a comedic play about a group of hotel employees working on Christmas Eve."/>
        <s v="I want to create a self published photo art book on the topic of the resurgence of femininity."/>
        <s v="I create my solo piano Vignettes by encrypting someone's name in the melody. Next up is the fourth Vignette, and I need a subject!"/>
        <s v="A live worship album + short film: Telling the story of a worshipping community adapting and thriving in a post-Christian context."/>
        <s v="VisiÃ³n Latino Theatre Company was founded by three young latino professionals sharing the stories of everyday latinos."/>
        <s v="Just as we are getting prepared to tour we find out our van has serious damage and can't run. We unfortunately don't have enough."/>
        <s v="Funding for a 2011 trip to Worldcon for research for &quot;UnConventional,&quot; a book on the history of the American fan convention."/>
        <s v="We're trying to fund hard copies of our debut album!"/>
        <s v="A biologist, an industrial designer, and an engineer team up and build a â€œHello, World!â€ kit to teach high schoolers how to invent with DNA."/>
        <s v="A Festival Backed Production of a Full-Length Play."/>
        <s v="Low Weather's debut album is halfway finished.  With your help and your help alone we can record the rest!"/>
        <s v="These are degenerated men who have, since birth, suffered the effect of mutation and turned into something wicked!"/>
        <s v="Indie Folk musician, Chris Dorman is releasing his second full length album.  Let's release this record worldwide - grassroots style!"/>
        <s v="A Whole New Way to Get TV: Watch four live TV channels at once on your tablet, smartphone, or big screen TV!"/>
        <s v="Fishcakes is a piece of new writing for the Camden Fringe that explores a story of love, loss, and all the â€˜little things'."/>
        <s v="Critically-acclaimed Old Trunk are back with their new play. _x000a_PRAMKICKER. _x000a__x000a_Written by Sadie Hasler &amp; directed by Sarah Mayhew."/>
        <s v="Meet the best tasting high protein, low sugar protein snack on the planet. Guaranteed to turn you into a stone cold fox."/>
        <s v="A teenager named Charlie discovers something new about himself while coping with the loss of his father."/>
        <s v="Help fund Bridge 19's tour in support of their first duo record, to be released in May 2012."/>
        <s v="8 ten-minute plays, written, directed, rehearsed, and fully produced in only 24 hours! Are we crazy? You bet we are!"/>
        <s v="iDiOM mounts the West Coast Premiere of â€œThese Seven Sicknessesâ€ â€“ ALL SEVEN of Sophoclesâ€™ surviving plays in one epic production."/>
        <s v="A Fantastic creation about Napoleon, through his words and letters, sublimated by a musical score of rare beauty. Magnificent poetry!"/>
        <s v="Friends and Family have an album for you. They need your help to release it to the world."/>
        <s v="We are a new Spanish language podcast telling uniquely Latin American stories."/>
        <s v="A chronicle of four very different stories concerning racism to the power of love, all set in the beauty of the Southwest."/>
        <s v="Insect Surfers, Planet Earth's Longest-Running Modern Surf Band, come twanging back into 2013 with a new surfadelic musical release!"/>
        <s v="Limited edition zine by photographic artist Esthaem, signed and hand-numbered including a screen printed banderole. Edition of 100."/>
        <s v="The real-life story of the mysterious 'Piano Man' who washed ashore with no memory; with no speech; but with an amazing ability..."/>
        <s v="Outcry Theatre needs your help to produce Carlos Murillo's play &quot;Dark Play&quot; for the 2012 Dallas fringe festival, Out of the Loop."/>
        <s v="This year, we will be producing the cult classic Little Shop of Horrors with your proceeds going towards venue and production costs."/>
        <s v="4K HEVC Android TV Media Player with optional DIY electronics, ideal for app development, home control, software developement, learning"/>
        <s v="Truly wireless premium earbuds with a battery-boosting smartphone case for charging and storage"/>
        <s v="Help get four new bootlegs onto vinyl in the second installment of my series!"/>
        <s v="We have some great new songs and want to record a special edition 4 song EP as our next Eric Stuart Band release"/>
        <s v="Romeo and Juliet at Moody's Pub is an adapted, 90-minute version of Shakespeare's classic tragedy, performed for free in a restaurant"/>
        <s v="NBA All-Star Kenny Anderson's mid-life crisis prompts him to examine his past, as he searches for relevancy in his future."/>
        <s v="We make awake metal using violins in place of guitars and want to record a full length album."/>
        <s v="Charting the big stuff in life from dance routines to coming out; exploring homophobia, family, friendship &amp; finding your own voice."/>
        <s v="Yashica TLRs (Twin Lens Reflex) history cards are a cool way to present Yashica TLR collections in a fun way: by playing cards. Enjoy!"/>
        <s v="Danny is a defenseman for his high school hockey team. This is a day in his life: school, hockey, girls and his next-door neighbor, Ken Daneyko."/>
        <s v="*** TO MAKE DONATIONS IN THE FUTURE                                   GO TO OUR WEBSITE: www.compassplayers.com ***"/>
        <s v="Starship Congress 2015 is a deep-space &amp; interstellar science summit staged by Icarus Interstellar."/>
        <s v="Embarking on a Summer Tour to spread their message of cherishing your unforgettable memories through nostalgic rock music."/>
        <s v="Production of variously-sized deployable models of NASA's James Webb Space Telescope to promote hands-on learning."/>
        <s v="Im trying to raise $1000 for a 3 song EP in a studio!"/>
        <s v="A new, LGBTQ focused adaptation of As You Like It that puts Celia and Rosalind's romantic relationship centre stage for the first time."/>
        <s v="Chimera Ensemble is launching 2 inaugural theater productions, and we need support to do high quality work!"/>
        <s v="Help to bring this heart warming story of Ray Didinger's relationship with his boyhood hero Tommy McDonald to life."/>
        <s v="TOP FUEL FOR LIFE â€¦ a true story of victory, unimaginable loss_x000a_and the epiphany that changed everything."/>
        <s v="Dangerous. Sexy. All-American Girl. You know the look. Now meet the women who are making retro style modern."/>
        <s v="We are recording a cd of Songs- About life and love_x000a_from the perspective a conscious country girl_x000a_living in the city."/>
        <s v="Help Dragon's Eye relaunch with 4 new releases by Yann Novak, Pinkcourtesyphone, Steve Roden &amp; Lawrence English + Stephen Vitiello"/>
        <s v="Theatre Machine presents an all-new adaptation of Maxim Gorky's classic of Russian theatre, The Lower Depths."/>
        <s v="LOOKING FOR GOOD PEOPLE to help fund our production of &quot;Good People&quot; with Kia Hellman &amp; Shayne Anderson, directed by Christine Dunford."/>
        <s v="What is the impact of survivorship on the human condition?"/>
        <s v="House of Rabbits are recording our full-length, debut album! Support independent music, receive great rewards!"/>
        <s v="MACBETH IN THE BASEMENT will premiere at the Capital Fringe Festival in July 2016. A teenage kingâ€™s rise and fall in a vicious game."/>
        <s v="3,000 Miles. 18 Wild Horses. 6 Months. 5 States. 4 men. A documentary about Conservation, Exploration, and Wild Mustangs."/>
        <s v="We've made our goal with your help. Thanks so much! This is a great time to pre-purchase the album and get some extra perks."/>
        <s v="A Sci-fi play in several vignettes that will narrate an alternate history in the mid-20th century."/>
        <s v="We are Reno Divorce!! Here is a taste of our upcoming release and we invite you to be a part of it."/>
        <s v="A Guidebook to the Coolest Places and Things About Detroit by The Nain Rouge, or Red Gnome, Detroit's oldest and coolest resident."/>
        <s v="We have a brand new play. We urgently need your help to fund our production, which opens at Theatre503 on August 18th."/>
        <s v="We have designed an antimatter thruster capable of reaching the nearest star.  A plan for antimatter fuel production is now needed."/>
        <s v="A 40s crime-noir play using nursery rhyme characters."/>
        <s v="We are raising funds for our second production. This will be the first NYC Equity production of THE DRESSER since 1982. www.TETCNY.org"/>
        <s v="Two teachers and twenty kids bring one of Shakespeare's plays to life!"/>
        <s v="Scissortail is a story of loss, grief, and recovery based on the events of the 1995 Oklahoma City Bombing."/>
        <s v="Annabel Lost combines visual art and performance poetry to tell the story of two orphaned refugees, Quetzal and Rhime."/>
        <s v="HALLS OF THE MACHINE needs your support for the final production and release of their latest work titled, ALL TRIBAL DIGNITARIES."/>
        <s v="Race your friends in style with this classic Grand Prix game."/>
        <s v="Award winning documentary The Secret Trial 5 needs your help for a Cross-Canada Tour!"/>
        <s v="A transmedia-project to amass a library of footage shot the day Obama was elected, for (1) a feature documentary, (2) an interactive web history"/>
        <s v="Send Intangible Animal on our first West Coast Tour!!! The fate of the world rests in your hands."/>
        <s v="Cub Country is mastering our final 10 song recording and pressing it to 12&quot; vinyl with beautiful full-color original artwork."/>
        <s v="All the music for my EP of cello-fusion originals is complete. All I need now is your help to get it mastered &amp; pressed to CD &amp; vinyl!"/>
        <s v="Villanelle is a feature film that blends elements of classic, hardboiled Film Noir, with classic Horror and tells a great story to boot"/>
        <s v="An old play about our world. Set in 1970s England, Magnificence is a gut-wrenching story of radicalisation, idealism and pity."/>
        <s v="Telesomniac is a rock band from Provo, UT releasing their debut album Thirty-One Flashes in the Dark."/>
        <s v="Bringing one of Neil LaBute's incredibly witty and viciously honest plays, about body image and the effect it has on us, to life!"/>
        <s v="Zoe is a teenage girl growing up in a deeply disturbing society. If those paid to protect her aren't listening, then who is?"/>
        <s v="SITU is the smart food nutrition scale anyone can use. It weighs your food in calories and nutrients in addition to grams and ounces."/>
        <s v="In celebration of THE MEDEA PROJECT: THEATER FOR INCARCERATED WOMENâ€™S 25TH ANNIVERSARY Brava Theater  presents â€œBIRTHRIGHT?&quot;"/>
        <s v="The Attic is my first short film.  Please help me with post production and distribution so that I can let it out into the world"/>
        <s v="An unprecedented feature-length documentary film about Maine's tribal, oft-misunderstood ice fishing sub-culture."/>
        <s v="KNOW Theatre has been invited to bring our production of Vieux CarrÃ© to the Provincetown Tennessee Williams Theatre Festival!"/>
        <s v="An new musical from Laura Grill &amp; Misha Chowdhury about relationships, Relationships, and the moments that change everything."/>
        <s v="MASKS is a dramedy dealing with what it means to be alive, the reliability of identity, and what it means to suffer."/>
        <s v="Original plays written, performed, and produced by young and diverse theater artists - alumni from Hostos Lincoln Academy in the Bronx."/>
        <s v="Autumn's Song is working on a debut album that brings accustic / singer-songwriter / piano rock to the central Florida music scene."/>
        <s v="ST's 4th LP has been tracked and mixed, but before he can set it free upon the world, it needs proper mastering and pressing!"/>
        <s v="Score is a musical play inspired by true stories of parents who have recovered from addiction and regained their children."/>
        <s v="&quot;A short, nasty and razor sharp play in one of Toronto's hottest new &quot;off-off Broadway&quot; style venues."/>
        <s v="Hey everyone, we are back with our first full length release, &quot;The Bite And The Boogie&quot; and we need your help to get it printed!"/>
        <s v="Help build an immersion experience for kids to have fun with Santa and make their Christmas season shine just a little bit brighter."/>
        <s v="When a ruthless hit-man is 'denounced' from the mafia, his old enemies declare war."/>
        <s v="I will record 2 of Tomaso Albinoni's concertos for 2 oboes playing both parts myself."/>
        <s v="A groundbreaking new film by Kenny Ausubel &amp; Louie Schwartzberg, featuring John Cleese, based on the work of Richard Tarnas."/>
        <s v="ExtraCore is a 1&quot; x 1&quot; 22 I/O pin Arduino Compatible. It's 1.7 grams and 16mhz of tiny Arduino style coolness."/>
        <s v="Kickstarting my music career with 300 hard copy CDs of my first release."/>
        <s v="We are a fledgling theatre company based in Atlanta looking to fund our first show, Sincerity Forever by playwright Mac Wellman."/>
        <s v="Welcome to POP! Community Cabaret: the &quot;friendliest mad bunch ever&quot;!_x000a_We are a cabaret group run by our community for our community."/>
        <s v="New music and arrangements, amazing sound, brass chamber music at the highest level!  Be a part of our community!"/>
        <s v="Sweet, sweet harmonies from Portland Oregon's premiere high school women's a cappella group."/>
        <s v="La nuit est devenue le lieu de la terreur. Alors qu'un couvre-feu est imposÃ©, une petite fille est enlevÃ©e par un rapace nocturne."/>
        <s v="An inspiring story of love and resilience after tragedy strikes humanitarian Maggie Doyne, mother to 49 Nepali children."/>
        <s v="Hilarious play about two parents obsessed with getting their kid into the best pre-school and are willing to do ANYTHING to get him in!"/>
        <s v="Bee The Change Campaign utilizes the documentary Vanishing of the Bees to raise awareness about bees and our environment, inspiring people into action"/>
        <s v="To support the media blitz for their brand-new album, the band is offering a Kickstarter-only EP and other amazing premiums."/>
        <s v="Bare Theatre takes on Shakespeare's most notorious &quot;problem play,&quot; which asks how far we are willing to go to do what is right."/>
        <s v="â€œSuddenly Split &amp; Swiping Overâ€ is a sassy and heartfelt one-woman show about ending a longterm relationship and starting over."/>
        <s v="The Agawam Cinemas is to be successfully reopened by new ownership and the twin theaters must be converted to digital projection."/>
        <s v="The long awaited Christmas EP is in session! We need your help to get it professionally mixed, produced and manufactured."/>
        <s v="Joe Rut captures his eccentrically funny and moving songs live with an 8-piece band + special guests.  Help him release it!!!"/>
        <s v="In The Dudleys! family memories are brought to life as a malfunctioning 8-bit video game. Press Start."/>
        <s v="A brilliant play by Will Eno. An exciting, young theatre company. A production that promises to wow. You wouldn't want to miss it."/>
        <s v="ZoMbushed! - a solo/co-op action zombie survival card game where players must fight to survive by overcoming obstacles and monsters."/>
        <s v="A journey through the Bay Area food movement following farmers, cooks, activists, and educators who are fighting for food justice in their communities"/>
        <s v="&quot;LESLIE&quot; explores the unapologetic life of Leslie Cochran, the thong-clad homeless man turned cultural icon in the heart of Texas."/>
        <s v="Pretty please with popcorn on top!Help!!_x000a__x000a_Our family owned &amp; operated Theatre in Fairfax VA is looking to get help upgrading our seats."/>
        <s v="Innovative Theatre Company Needs You To Reach Funding Requirements. We Are So Close We Can Smell It! Thank You In Advance."/>
        <s v="&quot;The surveyor said the foundation was shaky&quot;. A woman finds what it means to rebuild her marriage."/>
        <s v="This project is designed to obtain flash drive bracelets with a child's information on it for parents to wear in case of emergencies"/>
        <s v="Help this Soulful &amp; Cinematic Glitch-Pop Songwriter Bring her Music to the World!  (And your Ears:)"/>
        <s v="A bit of role-play never hurt anyone, right? Two maids play a game of murder. Genet's THE MAIDS in a visceral production by ALL BARE."/>
        <s v="A documentary film on a sustainable, grassroots effort to fight malnutrition in Indonesia.  And it's organic!"/>
        <s v="A place where innovation, food, creativity and performance live year round in a historic building in Pioneer Square."/>
        <s v="We ended the Seattle Geekly podcast back in mid 2011, We've been thinking of bringing it back but we need help monetarily."/>
        <s v="Then &amp; Now is the 1st Solo album from me Ian Stewart. To learn more about me, my music, and my life visit www.ianstewartlive.com"/>
        <s v="An emotionally-charged journey through the history of black women in America told in reverse."/>
        <s v="Shakespeare's bloodiest tragedy, performed and produced exclusively by women."/>
        <s v="A photography book focusing on the people rather than the nature at Yosemite National Park."/>
        <s v="This documentary is about Last Chance Corral in Athens, Ohio and their heroic work saving nurse mare foals from imminent death."/>
        <s v="A new play by Matthew Gasda"/>
        <s v="A one woman show about the challenges of being a feminist in a digital age. Touring 6 UK cities. Now with Stretch Goals!"/>
        <s v="Support the accreditation of our online STEM Mentoring Program with the International Mentoring Association"/>
        <s v="Help a group of recovering alcoholics bring Samuel Beckett's classic to a seaside town!"/>
        <s v="People Of Interest is providing free tickets to &quot;Campo Maldito&quot; for Tenderloin residents who could not otherwise afford to see it."/>
        <s v="Wicked fun and built for excitement, CORE is the safest and most versatile speaker you've ever worn."/>
        <s v="HBOâ€™s Going Clear meets Netflixâ€™s Unbreakable Kimmy Schmidt in this one-woman comedy that takes you into and out of a destructive cult."/>
        <s v="A sweeping portrait of daily life in Taranto in an effort to raise awareness and preserve its cultural and architectural heritage."/>
        <s v="Help Quiet Oaks record their debut album!!!"/>
        <s v="The Kickstarter-funded SparkTruck has completed its 15,323 mile roadtrip. Now itâ€™s time to share the story through a short documentary."/>
        <s v="A book that presents an account of my daughterâ€™s adoption through an examination of 19th-century &quot;hidden mother&quot; photographs"/>
        <s v="After the success of the critically-acclaimed &quot;Confederate Buddha,&quot; Jimbo &amp; Tri-State need your help to raise the WHITE BUFFALO."/>
        <s v="Ugandan Filmmaker and Activist Kamoga Hassan's new documentary follows Ugandan LGBT asylum seekers asking the question &quot;Where is home?&quot;"/>
        <s v="We want to recreate last years massive Valborgparty in Lund but this time even bigger!"/>
        <s v="B-Rabbit is a hilarious depiction of immigrating to New Zealand and the life you desperately tried to leave behind."/>
        <s v="We want to release an album of choral music by acclaimed Finnish composer Jaakko MÃ¤ntyjÃ¤rvi in 2014"/>
        <s v="Art imitates life: This prophetic 1960 satire follows presidential candidates who stop at nothing to capture their party's nomination."/>
        <s v="A raw, honest encounter of my colourful journey trying to escape accepting I had Epilepsy &amp; how I found my super powers along the way"/>
        <s v="I am working on a book about what people do when they visit Masada, an ancient fortress in the Judean desert."/>
        <s v="It's time to record my new album. Studio, musicians and arranger are ready, are you coming on this journey with me?"/>
        <s v="---------The long-awaited debut full-length from Justin Ruddy--------"/>
        <s v="&quot;Getting Naked&quot; tells the story of current-day burlesque in New York City through the on and off-stage lives of several performers."/>
        <s v="ALL WE WANT TO DO IS DRIVE AROUND AMERICA AND PLAY A BUNCH OF SHOWS, BUT WE DON'T HAVE ANY MONEY..."/>
        <s v="Help us tour our brand new show &quot;Stripe and Spot (Learn to) Get Along&quot; to neighborhoods throughout the Twin Cities metro area!"/>
        <s v="Influenced by Little Dragon, J. Dilla, Erykah Badu &amp; Beach House, this genre-defying record fuses hip-hop, soul, pop and electronica."/>
        <s v="Photography book exploring the community of Oldham Athletic Football Club, their relation to the town and the theatre of football."/>
        <s v="Help us finish a documentary about four teens coming-of-age in a small, rural Mexican town that has suffered 50% migration to the U.S."/>
        <s v="A photographic book consisting of 36 colour photographs that explore Holden Lane High School in its final state."/>
        <s v="Why is grammar important?"/>
        <s v="WMSE, a community-funded radio station in Milwaukee, WI needs to replace its in-house digital studio to keep live music on the air."/>
        <s v="A concert of new music by four composers who have lived in India and been inspired by its music, with the Momenta String Quartet"/>
        <s v="The Gray Man isnâ€™t real. Heâ€™s a ghost story, a boogeyman, a tale mothers make up to keep their children safe."/>
        <s v="Un psychiatre reÃ§oit une patiente souffrant d'amnÃ©sie, de mythomanie et de nymphomanie. S'en suit une cascade d'Ã©vÃ©nements drolatiques."/>
        <s v="Our dream of recording our second single in London and making it big in the UK is closer than ever! Do you want to be a part of it?"/>
        <s v="We are a group of actors reviving a play called &quot;Sonny Under the Assumption&quot; to bring to Toronto, Canada this summer..."/>
        <s v="A documentary: a summer garden and communities of local food exchange. The integration of old and new, beauty and function, growth and sustainability."/>
        <s v="The Enemy Feathers are passing the proverbial hat to see if we can raise enough money to complete Our NEW EP"/>
        <s v="This is a book of letters. Letters to our body parts."/>
        <s v="An indie documentary seeking production funds to capture The Matches reunion tour &amp; interviews with music industry professionals."/>
        <s v="We're mounting a theatrical adaptation of Lord of the Flies completely student directed, produced, designed, managed and performed."/>
        <s v="GK. Jr (for student actors 12 and under) will bring George Macdonald's story to life. 10+ speaking parts &amp; many non-speaking parts!"/>
        <s v="AENY-Spanish Artists in NY brings Juan Diego Botto's &quot;brilliant script&quot; (El PaÃ­s) for &quot;An Invisible Piece of this World&quot; to the stage."/>
        <s v="The brainchild of Coleman Peterson and Janice Gilbert.  The funding will be used to professionally record the songs."/>
        <s v="A breakthrough cinematic experience about more than just the carsâ€¦the people, lifestyle, enthusiasm, party, and the Leavenworth Drive."/>
        <s v="Nothing More is recording their forthcoming record and needs to join forces with you to make this album HUGE! "/>
        <s v="A Krumpus Story is a dark holiday comedy for anyone who wants a little more spice in their holiday fare."/>
        <s v="A photo journal documenting my experiences and travels across New Zealand"/>
        <s v="&quot;All I Have is filled with soaring pianos and bright guitars; heartfelt songs coupled with intuitive melodic compositions&quot;"/>
        <s v="The Traveling Suitcase is a 3-piece rock outfit from Oshkosh, WI. We have released 2 albums since 2010 and we are ready to record!"/>
        <s v="Destino tells the story of Central American migrants on the arduous trek across Mexico in pursuit of the American Dream."/>
        <s v="Vi mindes 400-Ã¥ret for Shakespeares dÃ¸d ved at producere en forestilling, som indeholder alt det, som vi kender Shakespeare for."/>
        <s v="Local bay area band looking to share our vision with people, looking to create something we are proud of, no more bedroom recordings!"/>
        <s v="Self-Titled: A Live (Theatrical) Mixtape. An evening of short plays and music inspired by the works of Jimi, Aretha, Sting and Rufus!"/>
        <s v="The Most Portable Windows 10 PC Less than 0.3 lb with Updated Resources-Cherry Trail CPU, 4G RAM, ~128G Storage, wifi ac, USB 3.0, HDMI"/>
        <s v="Thats right &quot;My Life As Julia Robertsâ€¦Snapshots Of A Life&quot; is going on the road! The first book tour! With Author Liane Langford!"/>
        <s v="Cure for the Common pulls the trigger on their 2nd full-length LP, &quot;Laser Beretta,&quot; printed on high-quality 15 gram polycarbonate CDs"/>
        <s v="CHURCHES, an indie rock band from Oakland, CA, is recording a new single about marriage equality and pressing it to 7&quot; vinyl."/>
        <s v="We are in the final stages of the creation of our 4th record, The Separation Effect. our most passionate record to date."/>
        <s v="Partner with the ministry of I Am Clay by helping them fund their new album! This enables them to release it for FREE as a gift to all!"/>
        <s v="HOLOGRAPHIC is raising money for our 2013 live, four-concert new music project and to commission composer Jonathan Sokol!"/>
        <s v="Websmith Studio is a makerspace where the people most impacted by broken systems are empowered to think, build, and own the solution."/>
        <s v="We each wrote a play and would like to produce them for you for nothing more than art's sake!"/>
        <s v="We make small batch, locally sourced bitters and shrubs for cocktails and cooking."/>
        <s v="A staged reading for &quot;Lucy &amp; Vincente&quot; in NYC. A new play about Lucille Ball &amp; Vincente Minnelli in Hollywood, 1953."/>
        <s v="Someday Everyday is a short drama that navigates through the past and present of a young man's life, through his struggles and triumphs"/>
        <s v="THE GOODS are Premiering the NEW Australian play DROPPED by Katy Warner @ OLD FITZ THEATRE Dec 8-20 _x000a_Its Godot with Gals n Grenades"/>
        <s v="A photography publication that looks behind the myths, clichÃ©s and fairytales that surround Ottawa, the capital of Canada."/>
        <s v="Two great political plays, separated in authorship by four hundred years but united in their urgency."/>
        <s v="Privet! Hello! Bon Jour! We are the Arlekin Players Theatre and we need a home."/>
        <s v="This is a story thatâ€™s never been told, about tackling climate change one penguin at a timeâ€¦"/>
        <s v="Eight creatives visited Japan. This is a unique photo-book of their separate but collected experiences."/>
        <s v="Musicians, singers &amp; songwriters from all over the world collaborate via YouTube in order to create an amazing album!"/>
        <s v="Help Curious Comedy evolve into an independent comedy theater with a complete professional digital production studio built right in."/>
        <s v="A documentary about the survival of letterpress and the remarkable printers who preserve the history and knowledge of the craft."/>
        <s v="A high school freshman is sending pie into space and you can be a part of it.  GO SCIENCE!!!"/>
        <s v="The Freakniks are making their psychedelic freak-folk debut studio album and they need your help."/>
        <s v="A production company specializing in small-scale musicals"/>
        <s v="With the money donated through this project we intend on investing in sound equipment for live shows"/>
        <s v="Album 3 funds.We have 13 amazing songs ready to go . a fantastic engineer to mix them, James Aparicio(Depeche Mode/Liars.We need you xx"/>
        <s v="StoneCrabs is thrilled to bring to the UK the first English production of Philipp LÃ¶hleâ€™s play Das Ding (The Thing)."/>
        <s v="A dark comedy about two girls, one knee, and the 1994 Olympics. Help us make sure &quot;Tonya and Nancy&quot; rocks!"/>
        <s v="Three ladies starting a small bakery/toast bar concept @SmorgasburgLA.  House made pastries and bread using local and fun ingredients."/>
        <s v="This family-focused documentary explores the ways parents connect with the wild inside themselves and their kids. Ow-ow-oWoo!"/>
        <s v="A documentary of one woman's attempt at solo hiking 2,000 miles, in an effort to understand herself and societal expectations."/>
        <s v="&quot;Queer Genius&quot; explores the lives of four visionary queer artists: Eileen Myles, Barbara Hammer, Jibz Cameron and Shannon Funchess"/>
        <s v="River City Theatre Company needs your support as we embark on our thirteenth production, CINDERELLA!"/>
        <s v="Bert V. Royal makes a strong statement about drug use, suicide, teen violence, rebellion and sexual identity in this powerful play."/>
        <s v="PongSat 2 !!!!!_x000a__x000a_On September 27, 2014 we are going to send 2000 student projects to the edge of space."/>
        <s v="One play.  Two theaters.  See the story from both sides and then decide for yourself - who are the BEASTS OF BAVERLY GROVE?"/>
        <s v="A television show about three brothers from Chicago on a mission to discover and highlight the best breweries in America."/>
        <s v="19 TheaterstÃ¼cke des Schnuppe Figurentheaters bei einem GroÃŸbrand zerstÃ¶rt - bitte unterstÃ¼tzt uns, den Wiederaufbau zu finanzieren"/>
        <s v="Introducing The Post at 750! Join us in the creation of Vancouver's most exciting new cultural space in the heart of downtown."/>
        <s v="Empty Deck presents the most exciting unknown contemporary Scandinavian plays in co-production with The Other Room Theatre, Cardiff."/>
        <s v="Help us achieve our goal to get our van repaired, gassed up, and road-ready for our winter tour!"/>
        <s v="When an innocent girl is seen bathing by local church elders, she becomes the target of travelling, revivalist preacher Olin Blitch."/>
        <s v="1 game, 7 levels, 45 attempts; Lorraine, Esbe &amp; David; 1 Grandmaester._x000a_Help us take our metatheatrical nutshell volcano to the Fringe!"/>
        <s v="Help Prospero take its Dark Retelling of the &quot;Red&quot; story to Edinburgh! The Forest breathes and waits...will you join us?"/>
        <s v="Tempest opens Feb. 25. Please support Shakespeare, the arts and community youth theater! Be a part of something special!"/>
        <s v="My play &quot;In the Hour Before the Bars Open&quot; has won an award from KCACTF, but I need to present the play in Georgia to receive it!"/>
        <s v="Jake Kaufman and Jessie Seely present THE WORLD'S FIRST VIRTUAL REALITY ROCK OPERA."/>
        <s v="Recently under fire for its cheeky and contextual revisiting of an ancient comedy, this show has lost funding and needs your support!"/>
        <s v="Sherlock Holmes's &quot;Case of the Blue Carbuncle&quot; &amp; &quot;Case of the Dying Detective&quot; staged as One Act Plays this December."/>
        <s v="The BBQ Daddy will be Filming the 1st episode of the Next Hit series to come to Network Television &quot;Bailout My Cookout&quot;"/>
        <s v="Itâ€™s a celebration of our heritage. Well, not all of ours. If you live in Liberty Falls, itâ€™s yours. If you donâ€™t, then it's not."/>
        <s v="The Mount-- a new play based off the life of Edith Wharton-- is having its premiere reading AT the real Mount in Lenox, MA!"/>
        <s v="Bare Theatre and Sonorous Road collaborate on the NC debut of  Allan Maule's gamer fantasy play that was extended in New York."/>
        <s v="'StonyCold', a Kansas-based 80's Rock Band, is recording their first all-cover tunes CD, 'Back To the 80's With StonyCold!'"/>
        <s v="We're building a new theatre venue in Austin! Austin is growing, but we are losing space for artists- help us keep local theatre alive!"/>
        <s v="The real-time digital social deduction game where there's no moderator, no sleeping, and no dying."/>
        <s v="Support Keith in his journey from unemployment to Off-Broadway in the triumphant return of I GOT FIRED: A SORT-OF-TRUE REVENGE MUSICAL."/>
        <s v="Bare Theatre stages A.R. Gurney's Pulitzer Finalist script about a relationship spanning a lifetime and long distance."/>
        <s v="Delicious TV's Vegan Mashup launching season two on public television"/>
        <s v="Teens in Take Note Troupe put on Shakespeare in the Park annually. Keep relevant, family-friendly Shakespeare in the community!"/>
        <s v="One Year Lease Theater Company's world premiere theater production of THE KILLING ROOM, by playwright Daniel Keene, March 2011 in NYC."/>
        <s v="The Invisible City is a project built &amp; powered by my fans. A full video and audio experience that I hope to merge into a live show."/>
        <s v="We are raising funds for our local theatre group &quot;The Stage Door&quot;. Funding required for lighting, stage equipment and productions."/>
        <s v="Debauchery, laughter, violence and politics. Why wouldn't you want help Drama Soc's production of 'Posh' be the best it can be?"/>
        <s v="We will bring you the world of Tennessee Williams right to the front door of your home, school, church, theatre and community."/>
        <s v="Bringing David Lindsay-Abaire's award-winning story of our times to the East Bay."/>
        <s v="Be a part of helping Singer/Songwriter Kevin Wood bring his 3rd Album &quot;Out Among The Wolves&quot; from the studio to you!"/>
        <s v="Filmharmonic Brass plays John Williams! Featuring new arrangements of classic movie themes from &quot;Star Wars&quot;, &quot;Indiana Jones&quot; &amp; more!"/>
        <s v="See Theatre In A New Light"/>
        <s v="Reluctant Hero is getting ready to record their next EP titled All As One! Studio dates are set for January 18th-22nd! Let's work!"/>
        <s v="The Definitive (and Slightly Ridiculous) Guide to Enjoying the 2015 Pro Football Season"/>
        <s v="An Original Short Play: two young women search for answers about sexuality, the history they are taught, and their animal instincts."/>
        <s v="Angieâ€™s Curse, an Indie Goth/Dark Rock band &amp; local favorite from Ventura, are ready to record a professional CD of all original songs."/>
        <s v="Abby Travis (EODM, Bangles, Masters of Reality, KMFDM) wants to release her new album as a vinyl picture disc and limited edition CD."/>
        <s v="Minnsky's - a theater in the Minneapolis NE Arts District that will harken back to a time of Vaudeville and Circus Entertainment!"/>
        <s v="We're looking to raise money to continue bringing Brooklyn the vanishing art form of marionette puppetry."/>
        <s v="1 director, 4 actors, and a whole lotta determination. Help us bring this brilliant story to the heart of NYC!"/>
        <s v="The Tulip Tree is a project I have been passionate about for 5 years. It is an unforgettable story that has never been told."/>
        <s v="Shakespeare's &quot;Julius Caesar&quot; inspires the unforgettable story of the &quot;African Che Guevara&quot; Thomas Sankara, President of Burkina Faso."/>
        <s v="Help us fund our latest project - a 5 track EP: fast-paced, hard-hitting, female-fronted rock with catchy choruses and lyrics to match!"/>
        <s v="A documentary film on the life of legendary photographer George Tice by Peter Bosco, Bruce Wodder and Douglas Underdahl."/>
        <s v="â€œLIFE of an INGREDIENT,&quot; a series that tells the story of the greatest chef &amp; farm collaborators in todayâ€™s marketplace."/>
        <s v="New Music from Marty Mikles!  A new EP all about God's Goodness &amp; Mercy."/>
        <s v="Breakout Artist Management will be working with us on a brand new music video and we need your help!"/>
        <s v="The never-before-told story of Karl Barth's (first and only) journey to the United States in 1962."/>
        <s v="Developing and presenting Rotimi Babatunde's stage adaptation of The Secret Lives of Baba Segi's Wives directed by Femi Elufowoju, jr"/>
        <s v="A photo journal capturing 30 days of sweetness in Kyoto, Tokyo, and more. Join me to see the cutest &amp; prettiest images of Japan :)"/>
        <s v="About the impact of addiction on relationships; my play hopes to inspire &amp; support those affected to connect with their own creativity"/>
        <s v="Marina's mother has disappeared at sea.  Everyone believes she has drowned.  But Marina believes her mother has become a mermaid."/>
        <s v="ENDURING SONG by award-winning Bear Trap Theatre, is a sweeping historical epic about love, loss and family set in the First Crusade."/>
        <s v="Anton Chekhov's The Seagull. An outdoor Amphitheater in Manhattan. Trees. A River. Daybreak."/>
        <s v="The truth is, we all lie - and by &quot;we,&quot; we mean everyone!"/>
        <s v="St. Paul five-piece band City of the Weak hits the road May 9th, heading for Ft. Lauderdale to attend the Driven Music Conference!"/>
        <s v="The Hopkins Sinfonia is looking for your support to run our 2015 Season made up of five concerts."/>
        <s v="Our high school theater in Allentown, New Jersey was rad - in 1972. Help us bring our theater into present day and light up our stage!"/>
        <s v="The theatrical adaptation of the epic film â€˜THE FALLâ€™ for the stage, combining theatre, live music, animation and expansive projection."/>
        <s v="STL Up Late is a weekly late night comedy talk show for St. Louis television."/>
        <s v="First stage adaptation of Sarah Moore Fitzgerald's beautiful novel about Alzheimer's and time travel with a live folk score."/>
        <s v="Help create a permanent home for live comedy shows and classes in Downtown RVA."/>
        <s v="We are touring the Southeast in support of our new EP"/>
        <s v="Clark &amp; Addison: A Wrigley Field Photography Book that would be the perfect addition to your sports collection, office or coffee table!"/>
        <s v="I write songs to teach with at two Chicago schools.  The enthusiastic response from my students &amp; colleagues inspired me to do do this!"/>
        <s v="After 22 yrs downstairs we are &quot;getting out of  our parents basement&quot; and building a new 50 seat theater in a new location."/>
        <s v="We've been invited to the San Diego International Fringe Festival. Can you help us get there? Special performances in SLC and OREM."/>
        <s v="Angel on the Corner need YOUR help to raise Â£3,500 to take Zero Down by Sarah Hehir to the Edinburgh Fringe Festival this August!"/>
        <s v="We've been hard at work crafting our next batch of songs, and we need your help to record it!  Have a look at our quick witchy video!"/>
        <s v="'Everything flows' - Heraclitus   // A visual poem on lifeâ€™s transitory nature, told through the lens of a contemporary nomad."/>
        <s v="Schooltree's new art rock opera is a symphonic odyssey through a dystopian dreamworld. Help fund the double album and illustrated book!"/>
        <s v="A suicide attempt survivor is on a mission to find fellow survivors and document their stories of unguarded courage, insight and humor."/>
        <s v="Bring Morag Fullarton's fun-loving spoof and homage of the classic and timeless film, 'Casablanca', to the stage in New York City."/>
        <s v="Chocolate Truffles &amp; Sweet Treats handcrafted the European traditional way.  One bite and you will always want to eat dessert first!"/>
        <s v="One of the most popular American plays of the last decade comes to London for its international premiere. Festive and bittersweet."/>
        <s v="Sometimes your Heart has to STOP for your Life to START."/>
        <s v="We need support for our play so we can promote awareness of kidney diseases and the effect it has on sufferers and their families."/>
        <s v="A new radio show focused on short fiction produced by Louisville Public Media"/>
        <s v="New Anti-Bullying Musical's cast of 30 kids is ready to &quot;speak up and reach out&quot; to the world by recording a show CD!"/>
        <s v="Make the workshop/ small stage space at Jimmy's No 43 even better than before!"/>
        <s v="Join us in a campaign benefitting the southland company and its interdisciplinary artistic efforts in Los Angeles."/>
        <s v="Bumbling architect Romeo and handsome contractor Mario meet their match while building a balcony for Verona, NJ siren, Juliet."/>
        <s v="Ideal for living rooms and open spaces."/>
        <s v="Missed the Kickstarter? Contact your local gaming store before going online. Or click on the order button. Thanks for the support!"/>
        <s v="The world premiere of an endearing play about love, friendship, men's styling putty, Dungeons &amp; Dragons &amp; our capacity for forbearance."/>
        <s v="Get the inside edge on the stories that connect Americans to the world -- in your ear every week."/>
        <s v="A young man forced to live back home after an automobile accident leaves him to rediscover what it means to be a part of his family."/>
        <s v="AM/PM is a 20 song dual-disk album that we're trying to record with your help! AM is a pop album and PM is an ambient/intense album!"/>
        <s v="A journey through the origins and influence of funk music from James Brown to D'Angelo we are FINDING THE FUNK!"/>
        <s v="A touring production of FRED's modern adaptation of the classic Victorian comic novel, reaching out to new audiences."/>
        <s v="Los Angeles based Ballerina Black are on their way to tour the UK in May. Join our club &amp; help make it happen."/>
        <s v="A new play about exploring outer space"/>
        <s v="The filthily talented Ruby and Darling, take you on a raunch-tastic musical discovery of life with a vagina. #sayno"/>
        <s v="We're so close to releasing our long-awaited debut album! A little help will go a long way... let's do this!"/>
        <s v="Donate here to be a part of the upcoming album. Every little bit helps!"/>
        <s v="The PiSoC is an open source development platform which gives each person a unique opportunity to create, regardless of skill level."/>
        <s v="We're remounting the musical that brought down the Bush Administration: A Brief History of the Earth And Everything In It!"/>
        <s v="Pope Head: The Secret Life of Francis Bacon â€“ A solo show celebrating the artist. Touring a land Down Under 12 Feb - 14 March '15."/>
        <s v="A dramatic hip-hopera, inspired from monologues written by the performers."/>
        <s v="Part ghost story, part cautionary tale, Holocene is a play about the end of our world, and the beginning of another."/>
        <s v="Welcome to the Dice Bazaar! Roll dice to buy &amp; trade products at the bazaar, block opponents, tame cobras, and score points!"/>
        <s v="A documentary film following the world's greatest palindromists leading up to the 2017 World Palindrome Championship."/>
        <s v="When the war ends, a woman's fight begins. Bringing to life the most untapped resources in peace making between faiths."/>
        <s v="music is as important to the eyes as it is to the ears. help bring ghost to life in front of your eyes."/>
        <s v="A friend or fiend? To me he is both, this is his story - in his words, out of his mind, in my photos and straight in to your hearts!"/>
        <s v="Wholesome, gluten-free, crunchy granola hand-baked in Jackson, WY. Rich in protein, omega 3's, and fiber. Help me get it to you!"/>
        <s v="Powerful community theatre production of Jason Robert Brown's &quot;Songs for a New World&quot; in London, Ontario."/>
        <s v="TwentySomething is taking Hell Has No Fury to Edinburgh! _x000a_We're looking for your support to get us there."/>
        <s v="Down the Rabbit Hole is an exciting new play by Not Just Theatre Productions. To be performed at Matthew's Yard Theatre in Feb 2015"/>
        <s v="With your support this one-man show will tour various theatres in the UK - it's a story of hero worship and love beyond the grave."/>
        <s v="the hardy presents a collaboration between Robbie Curran and Abram Rooney. Kemble House, 9th-14th August, every night at 8pm."/>
        <s v="With future neo-London as a backdrop to this new independent TV pilot, we investigate the bad and the corrupt that rule London."/>
        <s v="Bibo Barmaid is a smart cocktail self-serve machine that creates expertly crafted mixed drinks at home with the touch of a button."/>
        <s v="A documentary film about the largest elephants on earth and what is being done to ensure their survival."/>
        <s v="A self-published photobook starring the Puffin and the Gannet and the islands they live on; Skokholm Island (Wales) and Helgoland."/>
        <s v="YOU can help Alchemy Pops POP up on a street near you!"/>
        <s v="WAYO needs your financial support to operate in 2016. Help keep the creativity and ideas of the Rochester community on the radio!"/>
        <s v="Help Brooklyn psychedelic synth rockers DINOWALRUS release their 3rd Record, COMPLEXION, on vinyl!"/>
        <s v="After electrifying audiences in Seattle and Tashkent, The Seagull Project embarks on a brand new journey."/>
        <s v="We're making a high energy, fist pumpin', pelvis-thrusting new Rock n Roll album and we'd love for you to be a part of it."/>
        <s v="&quot;He was a poet, a vagrant, a philosopher, a lady's man and a hard drinker&quot;"/>
        <s v="Corners Grove is a coming-of-age play about leaving home, gender identity and the death of Whitney Houston; will benefit Win NYC."/>
        <s v="A couple of experienced road trippers setting out for the big one. Six months traveling in a converted bus with a book at the end."/>
        <s v="We're fundraising $450 by Feb.17, 2017 to purchase the rights for the show &amp; any extra proceeds will be used toward props and costume."/>
        <s v="Man vs. Food meets Extreme Home Makeover! A celebration of the food, music, and rebuilding of New Orleans, and a history-making quest."/>
        <s v="Mickey &amp; Worm is a Noir stage experience, written by Santa Paula playwright John McKinley and back again on tour by popular demand!"/>
        <s v="We're an affordable theatre and rental space that can be molded into anything by anyone."/>
        <s v="Stitching is a play exploring how a couple cope with the loss of their child. It will run for a month at The Drayton Arms Theatre."/>
        <s v="ACKER, an instrumental noise-rock band from Central Illinois, is raising funds to record a new album and release it on vinyl."/>
        <s v="A play about the last eight years of the life of Egon Schiele, one of the most influential Austrian Expressionist artists."/>
        <s v="The Desert River Bends is a short documentary following the alternative lifestyles of three middle-age river guides in Moab UT."/>
        <s v="The upcoming debut full-length album from Nevada Color &quot;Adventures&quot; will be available Spring 2014 with your help!"/>
        <s v="Come, join our movie movement.  A new documentary about the healing power of food."/>
        <s v="Meet Dani, a 9 year old battling leukemia. This witty musical inspires us to believe in the indomitable power of human imagination."/>
        <s v="Project Nintendo. A big honkin' game cartridge sleeve and two awesome 12&quot; breakbeat vinyl records and a POSTER inside!"/>
        <s v="'Can you ever find acceptance in death?' _x000a_Rose of June is a piece of theatre exploring the stages of grief. Unity Theatre - September"/>
        <s v="&quot;Hackers in Uganda&quot; is the story of a group of humanitarian computer hackers providing technological education and services in Uganda."/>
        <s v="Cursed with attracting odd men, an independent woman takes on the Chicago dating scene again with the help of her offbeat friends."/>
        <s v="Homeless and hopeless, this prequel tells the story of a Colorado youth who leans on her friends when family leaves her behind."/>
        <s v="A group of Sicilian immigrants in New York struggle to deal with conflict from both within the family and from without."/>
        <s v="Students, makers, and engineers can write Linux software applications to achieve any network functions, such as NAS, VPN and Firewall."/>
        <s v="Help Lust Control Kickstart their first cd in 20 years!!  To be mixed by Rocky Gray (Living Sacrifice, Soul Embraced, Evanescence)!!"/>
        <s v="Help finish the short film Hello World. The story of an android in the broken home of a father &amp; son."/>
        <s v="Actors creating more theatre in Brighton. A LOT MORE. Classics, contemporary, new writing, Shakespeare, foreign translations and more."/>
        <s v="New ninja-cool campfire coffee mug from Ninja Narwhal Coffee Company. Perfect for holding 13oz of the best coffee in the universe!"/>
        <s v="48 hours of deck screws, dry wall, hard hats and needed renovation to help the Jayhawk rise from the ashes."/>
        <s v="A new play exploring themes of reverence, belief, and certainty. _x000a_&quot;Because what is is, and what is cannot not be...&quot;"/>
        <s v="Help astronomers get the data they need to unravel one of the biggest mysteries of all time, KIC 8462852 --- Whereâ€™s the Flux?"/>
        <s v="Single Parent Date Night is a comedic short film about two single parents trying to reentering the dating pool."/>
        <s v="Empires explores the impact of networks on histories and philosophies of political thought."/>
        <s v="Book on the search for the San Marcos, shipwrecked off the coast of Ireland in 1588 and the mysteries that have drawn men to find her."/>
        <s v="Liquid Diet needs your support to release our new full-length album! Help us create electrifying music videos to showcase our singles!"/>
        <s v="Blind Man Deaf Boy is a Folk Punk band from Denver, we need money to get ourselves a van and take it on tour around the west coast."/>
        <s v="We're bringing Tuscany to the Cherry Lane Theatre with a new play about memory and how we deal with people we love but we can't stand."/>
        <s v="Help WSC Avant Bard bring to life the US premiere of a theatrical retelling of 1001 Nights, adapted by Hanan al Shaykh &amp; Tim Supple!"/>
        <s v="Hopeless Jack &amp; the Handsome Devil's first American tour. Help us bring our dirty brand of &quot;Roots &amp; Roll&quot; across the country!"/>
        <s v="At Brevard Music Center, a foremost summer music study program, I will compose a new work for large chamber ensemble for performance."/>
        <s v="A project to raise the funds for our early discography, pressed on vinyl the way we always envisioned it + help w/ future band plans."/>
        <s v="Bret Coats with producers Nick Jay &amp; Robert Coats resulting in an epic rock &amp; roll experience that has the makings of a true classic."/>
        <s v="We want to see more women's cycling on TV - and we need your help to make it happen!"/>
        <s v="Aiding Contra in the telling of the &quot;Blue Planet Chronicles&quot;, a concept about the history of our beautiful home; Planet Earth!"/>
        <s v="What would you do if you ended up at a swingers party with two dead bodies and $20,000 in drug money?"/>
        <s v="Using 9 actors, TWIST focuses on the horror and unjust in 1837 London.  Think Peter and the Starcatcher meets American Horror Story."/>
        <s v="I've been offered a contract with HatHut to record Feldman's 'Three Voices', which would be my first solo disc. I need your help!"/>
        <s v="We are asking for people to donate to our theater club, the ITAVA Players, a public high school club from Brooklyn, NY."/>
        <s v="Please donate, support &amp; share this project so that I may be able to record my new EP this fall!"/>
        <s v="Select your Wizard, determine your rivals, and then duel to the death to demonstrate your superiority wielding the Roots of Magic!"/>
        <s v="Equus is the story of a psychiatrist treating a teenaged boy who blinds six horses with a metal spike."/>
        <s v="Help fund the new record by independent alternative rockers FOUR STAR MARY &quot;PIECES&quot;"/>
        <s v="&quot;Me &amp; Eugene&quot; is a five song original EP blending reggae roots, rock, and soul. We canâ€™t wait for you to hear what weâ€™ve created."/>
        <s v="Biddy is 24. Biddy is a hopeless romantic. Biddy always wanted to be a vegan. Find out what happens_x000a_when Biddy gets sectioned."/>
        <s v="The Defiant Tour Documentary is a never before examination of the finances of a touring band and what it takes to go on the road."/>
        <s v="Wengash Silver underwear: 100% pure silver. Block cell phone, wifi and microwave radiation, protect your reproductive organs and sperm"/>
        <s v="We're recording a new full length album! So stoked for this project. We've been preparing for it for over a year. It's our best yet!"/>
        <s v="A debut CD of romantic Fantasies by young composers Bridge, Ireland, Sibelius and a premiere recording of Bergman Trio Op. 2 from 1939"/>
        <s v="Be a part of helping The Early Reset finish their new 7 song EP."/>
        <s v="Our new CD comes out July 3. We have self-financed the project with money from our shows but now need additional funding for video."/>
        <s v="Lee Malone has been chosen by Converse Rubber Tracks! Help get us to the Rubber Tracks recording studio in Brooklyn &amp; cut a 7&quot; EP."/>
        <s v="A one-woman show by Canadian artist Tina Milo. it is a multimedia show about an actress auditioning for a role of a depressed woman."/>
        <s v="A hilarious comedy show about motherhood...through stories, videos and stand-up you'll realize YOUâ€™RE NOT CRAZY, motherhood is!"/>
        <s v="STREET, a hard-bound book 9 1/2&quot;x 11&quot; 106 black and white photographs shot in New York City from 1975 through 1998."/>
        <s v="What do we want for our kids? An independent film bringing ideas out of the jungle about a radically different approach to learning."/>
        <s v="The Mini Maker is Lansing Michigan's new kid friendly makerspace. We're dedicated to help kids imagine, develop and build."/>
        <s v="Bob is on the road. Bob is on the run. But from what? Will she make it to her destination and what will she find whens she gets there?"/>
        <s v="Better than Shakespeare! Theatre Companyâ€™s inaugural production, â€œMuch Ado About Something.â€ The Something is Aliens."/>
        <s v="Indie rockers, Dewveall, are recording new music. Take a seat at the table; let them cook you a meal and sing you some songs."/>
        <s v="The true story of a child's struggle with hunger, poverty, and war in El Salvador."/>
        <s v="Children of Zanskar - a stunning photography book, will raise funds for the local school and children of Lingshed valley, Himalayas."/>
        <s v="xoxosms is a documentary about first love, long distance and Skype."/>
        <s v="A documentary about a formerly Japan-only Nintendo game, its international release, and the secret black market of unreleased games."/>
        <s v="Documentary: Creation of large-scale outdoor mural by young artists. Time lapse. From blank concrete wall to colorful, visual story."/>
        <s v="The volunteers of TACFA work to &quot;create community through the arts&quot; by putting on a Broadway show that everyone can afford to  attend."/>
        <s v="Nashville independent singer/songwriter Jameson Elder making a new album! Check out the video to preview the single &quot;Take Me Back&quot;!"/>
        <s v="Guilford Center Stage is a new project bringing theater to our 1896 Grange; we need to purchase simple theater lighting for our stage."/>
        <s v="Help INTOTHEWOODS.TV purchase audio and video gear, lighting and BACK UP HARD DRIVES"/>
        <s v="A group of Stanford students are going to present Jean-Paul Sartre's play, The Respectful Prostitute, at the end of Spring quarter."/>
        <s v="|| HELP MARNY LION PROUDFIT RECORD HER SECOND INDIE FOLK ALBUM THIS MARCH â€“ THE BARN IS WAITING ||"/>
        <s v="A feature documentary about UPA Pictures, the little studio that changed the course of animation around the world"/>
        <s v="Loyalty and morality are questioned as we follow the struggles of Penn State students in wake of the child sexual abuse scandal."/>
        <s v="Pickerington Community Theatre is seeking donations to purchase a Pipe &amp; Drape system to increase staging possibilities for the company"/>
        <s v="Printing, copywriting, and album art for my first record. It's 100% ready to listen we just need some help to get it out there."/>
        <s v="After 52 years of war, FARC guerrilla soldiers rejoin Colombian society to forge new lives of peace."/>
        <s v="A hybrid music documentary/concert film featuring Sharon Jones, Charles Bradley and the rest of the Daptone Records family."/>
        <s v="Cien&amp;Cia es un proyecto transmedia para televisiÃ³n; la finalidad de la venta de camisetas es financiar el reality (Factual)."/>
        <s v="Death Valley will be the first photo book of Andi State"/>
        <s v="Sweeping epic melodies. I want to incorporate all my influences into one album I have been writing for 90 days now and ready to record!"/>
        <s v="Two Muslim football players transfer to the Jewish oriented Beitar Jerusalem F.C. leading to the most racist campaign in Israeli sport"/>
        <s v="A rare  production of World acclaimed playwright Howard Barker's groundbreaking &amp; provocative 'The Castle'."/>
        <s v="As part of the 400th anniversary of Shakespeareâ€™s death, AC Productions will present a new production of Hamlet adapted by Peter Reid"/>
        <s v="We are ready to make our first full-length album, and with your help, we can make it happen!"/>
        <s v="In a visceral new play about family, grief and red meat, Sarah Kosar (Royal Court) asks how far we'd go to connect with those we love."/>
        <s v="We are a small community of people in Boston intending to make every moment a time to find love and give love.  We need your help!"/>
        <s v="World Premiere of a new oratorio with chorus, soloists, and orchestra, based on the Old Testament king and prophet, DAVID"/>
        <s v="The story of &quot;Point Hope&quot; will honor, respect, and share the beauty and traditions of the Alaska Natives in Point Hope, AK: the Inupiat"/>
        <s v="Racing Age is a documentary photography book about masters track &amp; field athletes of retirement age and older."/>
        <s v="Two women, two destinies connected by a letter. _x000a_Between Paris and Skopje a poetic outstanding story of true courage, love and hope."/>
        <s v="In the traditional world of Mexican Rodeo, a team of first-generation California girls does it their way."/>
        <s v="PL@Y is an original comedic fantasy spectacle inspired by the original music of the Amboys and classic rabbit-hole fiction archetypes"/>
        <s v="The Indian cooking show you crave: complete with cooking, travel to India, and loads of spicy inspiration with Anupy."/>
        <s v="Pre-order our delicious, organic, small batch dried pastas (and more) so we can buy a new pasta dryer and move to a commercial kitchen."/>
        <s v="A minimalist, post-modern production of the classic play, performed and produced by aspiring theater undergraduates at UMass Amherst."/>
        <s v="A week long run of Tennessee Williams's 'Hello From Bertha' &amp; '27 Wagons Full of Cotton' to raise awareness of Abuse &amp; Prostitution."/>
        <s v="Professional actors bring to life the true stories of 5 African-Americans struggling with mental health and their search for healing."/>
        <s v="&quot;Tissue&quot; is a play about Breast Cancer. Produced by MonkeyBond theatre co.ltd to raise awareness for Breast cancer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Theatrical Production Celebrating the Lebanese Culture and the Human Spirit in Time of War."/>
        <s v="We are trying to raise money to perform a musical we have written, called &quot;Iolite&quot;, at the Edinburgh Fringe in 2015."/>
        <s v="The Vinyl Skyway reunite to make a third album. "/>
        <s v="Andy Boyd's epic new satire about heroes and villains, humankind's search for glory, and fascism in America"/>
        <s v="The Human Faces Tour - Every Story Sacred. This tour is about laughter, grief, and identity in the human striving toward wholeness"/>
        <s v="My name is Nate Henry. I sang in a band called Sherwood for almost 10 years. Now I'm hoping to make another album of brand new music."/>
        <s v="Help Galli Theater continue to bring fairytales to children in English &amp; German in our theater and to institutions serving children."/>
        <s v="Like records? We do, too! Help this Los Angeles based rock 'n' roll band get their new album out on vinyl!"/>
        <s v="Joe West and his wonderful theater company THEATER OF DEATH present original plays both horrific and comical."/>
        <s v="Help Shared Shakes to adopt Murphey Academy, a Title I elementary school in Greensboro for a full day of performances and workshops."/>
        <s v="After a unsuccessful recovery last time we are trying again to successfully launch and recover a weather balloon from space."/>
        <s v="A feminist tale of two girls finally giving a &quot;Nice Guy&quot; what he truly deserves. Also, dancing!"/>
        <s v="#ShakeYourPower brings clean energy to places in the world without electricity through the power of music."/>
        <s v="This 80 page book displays 75 beautiful images of the Holy Land, site descriptions, scripture and thought provoking comments."/>
        <s v="We're going back into the studio this spring to record a new album.  You've heard some of the new material at recent shows.  Be a part of the process!"/>
        <s v="And More Shenanigans Theatre is a brand new Edmonton based theatre company dedicated to creating and developing quirky original works"/>
        <s v="The Curse of the Babywoman is real â€” and it is coming to FringeNYC this August."/>
        <s v="Kara Ayn Napolitano's latest play about a young mother's attempt to reclaim her life after making a serious mistake."/>
        <s v="Help fund The Black Pearl Consuite at CoreCon VIII: On Ancient Seas!"/>
        <s v="The Attic interns present Tennessee Williams's &quot;Talk to Me Like the Rain and Let Me Listen&quot; performing at The Flea Theater!"/>
        <s v="Feed, a new play by Garrett Markgraf (based on the novel by M.T. Anderson), Directed by Anna Marck at Oakland University."/>
        <s v="A documentary following the incredible story of a brave little boy and his service dog, fighting Type 1 Diabetes one day at a time."/>
        <s v="A film about the cosmetics industry. Everything you need to know about the ingredients being used and what alternatives are out there."/>
        <s v="'Gilead' is an original theatre piece inspired by Margaret Atwood's 'The Handmaid's Tale'. (Brighton Fringe 2014)"/>
        <s v="Cancel The SunshineÂ is a new play that explores living with a mental health condition in an honest, witty and articulate way."/>
        <s v="Vodka, whiskey and fruit brandy - coming soon! We are a coastal distillery located in historic Half Moon Bay, California."/>
        <s v="The first regional library-touring show from new UK company Librarian Theatre - transforming local libraries into magical theatres"/>
        <s v="Please help us fund &quot;Damselfly&quot; - The Play ( put on by Saints on Stage Alumni &amp; sponsored by Mothers Against Medical Error)"/>
        <s v="Open Letter Theatre presents 'Boys' by Ella Hickson, at 2015's Edinburgh Fringe Festival! Four students, one flat, one last party!"/>
        <s v="Help us build a 200 seat theater and classroom space in North Andover, MA. Let's get kids off the screens, and into the spotlight!"/>
        <s v="Auch dieses Jahr soll wieder unter der Leitung von Christian Seiler &amp; Bruno Catalano ein Projekt der AG Theater stattfinden."/>
        <s v="ABC cards include definitions, shapes recognition, robot tangram, a binary concentration and color memory games! Made in the U.S."/>
        <s v="Stylish new phone carrier allows instant access to your smart phone while freeing up your hands."/>
        <s v="Cardboard scenery for Sci-Fi 28-32mm miniature games. Easy to assemble, disassemble and transport. Supplied unpainted. By MCSTUDIO."/>
        <s v="hiSTORYstage presents a film noir-style comedy mystery with a Shakespearean twist performed as a 1944 radio drama."/>
        <s v="Strange Matter Coffee is opening a scratch bakery featuring craft doughnuts with vegan and gluten free options!"/>
        <s v="Krimston TWO: iPhone Dual SIM Case"/>
        <s v="Bare Theatre &amp; Cirque de Vol Studios are back for another outdoor adventure in the amphitheatre at Raleigh Little Theatre!"/>
        <s v="We are taking pre-orders for a very limited run of new t-shirts and tote bags! Available exclusivly through this Kickstarter campaign."/>
        <s v="Hi,_x000a_My Name is David Frey and I Provide Free Public Astronomy programs in San Francisco, Mt. Tamalpias, Yosemite and Novato CA."/>
        <s v="We've been working hard on getting our music out and we are taking the final steps to releasing our EP, but we need your help."/>
        <s v="Three young farmers risk land and friendship to stand up to the USDA. An experiential film about living a life of self reliance."/>
        <s v="A documentary about discovering my two older sisters who were born on a CA commune in the 60's and placed for adoption."/>
        <s v="A big idea non-fiction book by an impatient three-time author and insomniac willing to bet on himself."/>
        <s v="A place for rational, fact and data based non-partisan political and societal commentary on things that matter to Americans."/>
        <s v="Help promote Lindsey Ray's debut full-length album &amp; get loads of great giveaways in return! Can you say free music and prizes?! You know you wanna..."/>
        <s v="Bringing Tennessee Williams, Shakespeare, and 8 world class actors to Longview, Washington to build a play in and for the community."/>
        <s v="This is a &quot;call for scores&quot; for unaccompanied violin, recordings of the works, and a prize of at least 20 records for each composer."/>
        <s v="Our documentary about Oklahoma's all-black towns needs a soundtrack that is authentic. Help us make it happen."/>
        <s v="Support the circus arts and help our aerial students work with more height. With your support, we will install beams at 19ft!"/>
        <s v="Figure 8 Troupe's debut performance! A stunning piece of theatre written by premier female playwright Maria Irene Fornes."/>
        <s v="Written a solo show about celebrity, and I'll be performing it at the famous Just The Tonic this Edinburgh Fringe - Help me get there!"/>
        <s v="We are creating the Adventure Access Trail, a new walking trail from Boston to San Francisco.  _x000a_http://adventureaccess.org"/>
        <s v="'E15' is a verbatim project that looks at the story of the Focus E15 Campaign"/>
        <s v="A photo exhibition and book showcasing images and stories of our time in New Orleans, commemorating Katrinaâ€™s ten year anniversary."/>
        <s v="A girl in Burkina Faso is more likely to marry than finish high school. Public theatre can promote the need for girls to stay in school"/>
        <s v="Dickhead is a play about one man's struggle with the dicks in his head. If you want to know more stop being a twat and put out...please"/>
        <s v="LTD ED COLLECTIBLE SPACE ART FEAT. ASTRONAUTS"/>
        <s v="A group of artists. A mythical art piece. A harrowing quest. And some margaritas."/>
        <s v="Fawcett's FEEL BETTER is an album of love unrequited, realized, and rued, with echoes of Petty, Springsteen, Neil Young &amp; Coldplay."/>
        <s v="We want to perform the one act play &quot;Old Friends&quot; at the El Portal Theatre in North Hollywood, CA.!!  Help us to get on the stage!!"/>
        <s v="The Brian Davis Band is a group of friends that want to share their lives and experiences through music that connects with people."/>
        <s v="STRIKE, DANCE AND RISE with us at the University of Utah to end violence against women and girls!"/>
        <s v="We have the Blackbox Fellowship at Boston Playwright's Theatre, now all we need is your support to produce Kevin's new play!"/>
        <s v="A documentary adventure about bananas - and people. Your round-trip ticket into the heart of banana-cultures!!"/>
        <s v="Introducing Sprite, the cloud-based watering controller and Whisperer, the solar-powered plant sensor for effortless home irrigation"/>
        <s v="LA-based team of professional actors and directors taking Rajiv Joseph's harrowing and romantic play to the Boulder community."/>
        <s v="A guy named Walt steals a book and plans to sell it to get his life on track... until his wife finds out."/>
        <s v="Euphoria is an adventure film that follows adrenaline filled athletes on their hunt for the sublime while balancing family and careers."/>
        <s v="An Irish show about mental illness though the eyes of the man experiencing it. Support this show and help get it to Boulder and NYC."/>
        <s v="Three friends in their twenties are trying to do the impossible - have fun on a casual Friday night."/>
        <s v="Join the Sic Vita family and lend a hand as we create a new album!"/>
        <s v="Iâ€™ll Be Right Back presents a story of murder and corruption. Faustus is a modern re-imagining of Christopher Marloweâ€™s classic tale."/>
        <s v="When a rich girl fakes destitution so she can audition for a homeless talent show, she bridges our wealth gap with a tragic love."/>
        <s v="A journey to discover how Somalis are rebuilding their shattered nation, with a focus on the role that women are playing."/>
        <s v="My name is Jonny Gray, and my friends and I are working together to raise funds for my debut album"/>
        <s v="Janus Word combines hard rock with melodic acoustic music for a unique and awesome sound."/>
        <s v="Eurisko is trying to release our full length entitled &quot;Wild Animal!&quot; Money raised will go towards studio time, mixing, and mastering."/>
        <s v="Sponsor an AVENUE Q puppet for The Barn Players April 2015 production."/>
        <s v="Eleven songs, the accumulation of several memorable occurrences in a sleepy town; stories of fiction &amp; fact."/>
        <s v="Help Broccoli Samurai raise money to get a new van and continue bringing you the jams!"/>
        <s v="Completion fund for post-production for teaser of British crime/drama tv series about a girl who sells morals for money"/>
        <s v="Be a part of Virtual CH's debut Video and Record release.  Help fund their debut music video and record mixing expenses."/>
        <s v="Please help us reach both a short term and lifetime goal! We can't do this without your help. thank you a ton from all of us at P.T.R.."/>
        <s v="Avenues will be going in to the studio to record a new EP with Matt Allison!"/>
        <s v="A premiere performance of my composition &quot;Songs of Yes&quot; by CUBE Contemporary Chamber Ensemble, June 11, 2010 at the Merit School of Music in Chicago."/>
        <s v="Stories from the Bronx make for an uncommon play. Help us finish funding this production, supported by the Kevin Spacey Foundation."/>
        <s v="Yellowbelly Theatre needs your help to bring this incredible play of love, lust and mistaken identity to life in our debut performance!"/>
        <s v="A night of music, fellowship, and a reflection of my experiences over the past 4 years at Ball State University."/>
        <s v="Limited edition 2x12&quot; vinyl pressing of our latest album &quot;Who Do You Think We Are?&quot;"/>
        <s v="Keeping the drive-in culture alive for 6 years, we now ask for your help so we can CREATE A NEW HOME and save 35MM movies!"/>
        <s v="A beautiful, limited edition, photobook about the story of the last year of my mother's life, to be published by Dewi Lewis."/>
        <s v="This coffee table album is the chronicle of the 2016/2017 cyclocross season, the latest edition of the renowned cyclephotos books."/>
        <s v="The long anticipated debut album from singer/songwriter Lynette will be recorded this June in Nashville! You can help make it happen!"/>
        <s v="â€œThe Event of a Lifetimeâ€¦â€_x000a__x000a_After the books stopped selling, and family disappears..the next event is closer than expected for him."/>
        <s v="A new work about guilt, trauma, love, and change; this original play tells the story of a boy and a girl who love and lose each other."/>
        <s v="Help us fund our second full-length album Honeycomb!"/>
        <s v="Circus burlesque innovators, Trixie and Monkey seek to balance love and life while pursuing new creative heights."/>
        <s v="A campaign to unlock an award winning film that exposes for the first time the modern British Empire ... and it's terrible cost."/>
        <s v="Afraid Of Figs is a high energy pop/rock band, with off-the-wall humor, catchy hooks, and wild interactive live shows."/>
        <s v="Years of work, my best show, and a top Edinburgh venue.  Help me expose my talents to the UK and tell an important story."/>
        <s v="MOONFACE explores the formative f***k-ups of adolescence. Fresh, incisive new writing. Monologue, movement and striking naturalism."/>
        <s v="'Gretel and Hansel' by Sam Leeves - an inclusive, multi-sensory theatre production for children aged seven to eleven and their families"/>
        <s v="A &quot;bold, subversive and very funny&quot; clown cookery show about searching for self worth in a cheesecake - VAULT Festival &amp; Tour 2015"/>
        <s v="Most people have heard Bob Dorough's music over the past 50 years without knowing it. Until now. A story for every artist who refuses to give up."/>
        <s v="Set in the ancient waters of the Puget Sound, Clearwater is a universal story about the need to adapt to change."/>
        <s v="Grammy Pop Soul Artist Jaysin is raising funds to make the most EPIC Music Video ever and he wants to PUT YOU IN IT!"/>
        <s v="Help BRANDTSON and DREAMOVERrecords press their 2004 record, &quot;Send Us A Signal&quot;."/>
        <s v="10 tracks of power pop, indie rock &amp; &quot;soaring sounds of hope from the edge.&quot; Help us polish &amp; release it by pre-ordering now!"/>
        <s v="A documentary shot over 12 years about the hopes and dreams of five orphans struggling to reach adulthood in Kenya's Mathare slum."/>
        <s v="Bare Theatre and Raleigh Little Theatre present Shakespeare's epic, set in a post-apocalyptic dystopia."/>
        <s v="We are heading to the studio to create our second album and we want you to be right there with us!"/>
        <s v="We're a zero-budget, non-profit theatre group based in Oslo and have been invited to perform at a conference in Belgium. Help!"/>
        <s v="A circus theater show. An escaped carousel horse and a beautiful wire dancer let the fantasies run wild."/>
        <s v="Santa Barbara Youth Ensemble is performing Hairspray at the Lobero. Help create beautiful memories for these kids by pledging today!"/>
        <s v="A play that raises awareness for mental health and explores the psychological effects childhood abuse can have on an adult."/>
        <s v="The Blind Owl in co-production with Halcyon Theatre will stage &quot;dirty butterfly&quot; a voyeuristic drama by Britain's debbie tucker green."/>
        <s v="A film documenting WI Gov.Scott Walker's attack on working families and how it is reanimating the American labor movement."/>
        <s v="A father without work uses his daughter to con sympathy from strangers... sound familiar?  Help us make this film!"/>
        <s v="Help a non-profit community theatre create an unforgettable production of J.M. Barrie's classic play."/>
        <s v="The Ville. A local cooperative helping communities learn, share and grow in the spirit of health, wellness and sustainability."/>
        <s v="Providence's Latino theater, ECAS Theater, is headed to Cuba in July to premiere an original Cuban play there. Help us make history!"/>
        <s v="This short film will inspire young adult cancer survivors to share with others the wisdom they have gained from their cancer journey."/>
        <s v="Brooklyn Quartet, directed by reg e gaines, in a collaboration of ambitious and unique storytelling, live music and cinematic staging,"/>
        <s v="Battle Stage Plays is seeking to raise funds to cover developmental costs and move closer towards touring our dynamic hit stage plays."/>
        <s v="A musical comedy production celebrating the unique, lovable, insufferable ski culture of the modern day mountain town."/>
        <s v="Breaking the American Indian stereotype in the American Theatre."/>
        <s v="Creating a non-profit CAFE &amp; VILLAGE COMMONS in SE Portland, in service to Neighbors, Kids, Artists &amp; the Underserved"/>
        <s v="Secure your smartphone in your hand without worry of drops, perfect to mount in your car or anywhere else; makes the most useful stand."/>
        <s v="Take on the role of an ancient forager in this fun strategy game from the designer of Biblios."/>
        <s v="&quot;Let's Brighten It Up&quot; will be a seven song EP of originals heavily inspired by music from the 50s and 60s"/>
        <s v="A luggage that is more than a luggage! It is what you want it to be."/>
        <s v="Help Golden Animals finish their NEW Album!"/>
        <s v="A Hard Rain is a new play that takes place on the eve of the Stonewall riots in the â€˜hiddenâ€™ gay bars of 1969 Greenwich Village."/>
        <s v="Nora Wageners TheaterstÃ¼ck lÃ¤dt den Zuschauer ein auf eine teils lustige, teils dÃ¼stere Reise ins Wohnzimmer der jungen, arbeitslosen K"/>
        <s v="Sponsor this Brooklyn punk band's debut seven-inch, MR. DREAM GOES TO JAIL."/>
        <s v="Please help our troupe bring our first project from planning to reality! Join us on one exciting ride!"/>
        <s v="NETIZENS follows targets of online harassment as they confront digital abuse and strive for equality and justice online."/>
        <s v="We're making a new record -- independently! We've got some great new songs we're really excited to bring to you!"/>
        <s v="FPLA presents FRIENDS IN TRANSIENT PLACES by Jonathan Caren: a magical story of modern life."/>
        <s v="New play 'Pink Confetti' by Paul Roberts at The Courtyard Theatre produced by Etch and directed by Oliver Dawe."/>
        <s v="&quot;Rainbowtown&quot; is a new play for kids. Help us bring it to the Main Line during the 2014 Philadelphia Fringe Festival!"/>
        <s v="Help fund our new concept album, inspired heavily by Sci-Fi and cosmology. Together, we can make &quot;Frontiers&quot; a great release!"/>
        <s v="Five playwrights volunteer at New York's largest soup kitchen and develop a play around the people they meet."/>
        <s v="Providing a control system and cybersecurity hands-on educational platform for professionals, home-use, and academic institutions."/>
        <s v="A new play about five bad bitches who fought in the Civil War disguised as men, premiering at Ars Nova's ANT Fest."/>
        <s v="Opera. Short. New."/>
        <s v="Falling From One is currently in the studio recording their first CD and they need your help!"/>
        <s v="We're building a full size rocket motor for our Hermes Spacecraft.  Help us Kickstart the next generation of space travel!"/>
        <s v="HELP! We don't have much time.....Join Aly Jados in making her new EP a reality before the world ends!!!!"/>
        <s v="Klippies is the debut play from Johannesburg-born writer Jessica SiÃ¢n, premiering at the Southwark Playhouse, London in May 2015."/>
        <s v="A humanistic photo book about ancestral &amp; post-modern Italy."/>
        <s v="The legendary community TV programme Joy's World is in dire need of new equipment! We are hoping you can help."/>
        <s v="Trip The Light Theatre needs YOUR help to fund it's second run of its debut production 'The Sun Shining On her Hands' in London."/>
        <s v="30 day tour to release a compilation CD with 16 original songs about hometowns.  Webisodes and documentary to follow."/>
        <s v="A gorgeous monograph of sensual imagery featuring the men of Utah, shot against the incredible expanses of land they call their own."/>
        <s v="Were the Romantics the first backpackers? This film follows them and explores the huge part geography played in their lives and works."/>
        <s v="I'm heading back into the studio!  I'm planning to record a CD of original songs and one with some jazz standards."/>
        <s v="An imaginative interactive documentary about Leah Callahan, a freestyle wrestler and Olympic hopeful."/>
        <s v="American Standard needs your help pressing their debut EP. Be involved in the artistic process and receive swag in return!"/>
        <s v="Illustrated historical book of impregnable Dunbar Castle and rise and fall of its powerful Scottish Earls of Dunbar from 1072-1435AD"/>
        <s v="&quot;The Universal Thump&quot; is the forthcoming orchestral pop album by acclaimed Brooklyn-based Australian singer-songwriter-pianist, Greta Gertler."/>
        <s v="Nathan has his ideal job, the opportunity to see his dream girl on a daily basis. The local bully Jake aims to change all that."/>
        <s v="Only one choice can stop Anthony Oswald from fulfilling his destiny and saving millions of lives, and itâ€™s not his decision to make."/>
        <s v="We are finishing up recording our new record and we would like help with its physical CD release."/>
        <s v="We need your financial support to cover the tour costs!  (Sound, lights, travel, stage design)"/>
        <s v="We are a band from South East London- each member is19 years OA. We have been together for two years. Taking pride in making good music"/>
        <s v="We make stylish sports clothing from LED jackets to backpacks and LED arm bands.With our LED technology you're sure to be seen in style"/>
        <s v="WE ARE A HARD ROCK/PUNK BAND SEEKING FUNDS TO RECORD A NEW EP. _x000a__x000a_https://www.reverbnation.com/dirtylittlerebel"/>
        <s v="Archeology is looking to gain support to release their 7&quot; vinyl single &quot;Hunger&quot; as well as the b-side, &quot;Kings canyon."/>
        <s v="Snag the first Wolf Interval release by droners ibreatheFUR and He Can Jog. One month to preorder and then they're gone!"/>
        <s v="The world premiere of an astounding new play at Southwark Playhouse exploring slut shaming/cyber bullying &amp; the emotional repercussions"/>
        <s v="A student led production at Northwestern U. of an adaptation by Frank Galati of the classic book Kafka on the Shore by Haruki Murakmi."/>
        <s v="A dazzling dramatic musical drama that takes place inside a Charm City Church! Help us finance a play that is back by popular demand!"/>
        <s v="Meet the Martins; a modern family dealing with modern issues in a way that is as All-American as apple pie, James Dean and repression."/>
        <s v="Monies raised will help offset production costs of  transportation of set and actors, theatre rental and advertising costs."/>
        <s v="A Chicago staged reading of Jim Cartwright's 1992 play-with-music, &quot;The Rise and Fall of Little Voice.&quot;"/>
        <s v="Each year our community comes together to put on a fun and funny family show. We need your help to keep our annual event going."/>
        <s v="A fresh, re-telling of the Jesus story for a new generation."/>
        <s v="Please help us finish this documentary about how Tel Aviv in Israel became a gay friendly liberal hub in a religious state"/>
        <s v="Images &amp; the stories behind them from a professional photographers 1st 16 years shooting assignments for major magazines &amp; ad agencies."/>
        <s v="A carousel has spun since 1925 in a small town in NY. It once inspired Rod Serling and has since become a portal into the Twilight Zone"/>
        <s v="A documentary film about Nam's first visit back to Korea since her adoption at 6 months in 1976, about the kids in the orphanages now and about Korea."/>
        <s v="We already produced the *very* beginning of this story. Help us to see it through?"/>
        <s v="How far would you go for revenge? The Collector is a dark thriller of regret, retribution and broken masculinity."/>
        <s v="Second album from award-winning Brad Hoshaw &amp; the Seven Deadlies, featuring crowd favorites &quot;New Tattoo&quot; and &quot;Delta King.&quot;"/>
        <s v="Help improve the equipment, signal, and reach of 93.5 KNCE True Taos Radio, a new experiment in grassroots community media."/>
        <s v="Join us as we explore their humanity, intellect and legacy, demonstrating to young women around the world that all things are possible."/>
        <s v="THEATRUM MUNDI releases DEBUT ALBUM! Pre-order &quot;The Eyes of the Realm&quot; and help make it happen!"/>
        <s v="We (the band Sunset) has been invited to play in Philadelphia.   Help us get there and you will receive special prizes."/>
        <s v="Songs of faith and worship that are so deeply spiritual you could sing them in church, so down to earth you could play them in a bar."/>
        <s v="ICONS is a unique new play about the Amazon warrior women from Greek myth and re-imagines them from a contemporary female perspective."/>
        <s v="Acknowledged songwriter looking to record album of new songs to secure a Publishing Contract"/>
        <s v="Mark Hayes: Requiem Recording"/>
        <s v="A beautiful photo art book of portraits and conversations with people that may expand your idea of gender."/>
        <s v="Four myths._x000a_Four writers._x000a_Four new takes._x000a__x000a_The Four Disgracers comes to the stage to launch a new theatre group, Ixion."/>
        <s v="A book about a couples first year of marriage. Read the inspirational story of how God helped them overcome cancer, amputation and more"/>
        <s v="Â¡Tu nuevo espacio cultural multidisciplinario en el centro de Pachuca, Hidalgo"/>
        <s v="13 young people have taken over Spinning Wheel Theatre to choose, produce and create their own show from scratch."/>
        <s v="We're moving to a new space and upgrading our facilities to continue providing a local theatre venue and arts education program!"/>
        <s v="&quot;Human society fascinates me &amp; awes me &amp; fills me with grief &amp; joy; I just can't find my place to plug into it.&quot; - C. Converse, 8/10/74"/>
        <s v="Songs about the first year of parenthood, often inappropriate for children"/>
        <s v="Help Off The Turnpike release new music, and set fire to everything!"/>
        <s v="A play by Alexei Arbuzov about the lives of three teenagers during the Nazi siege of Leningrad, 1942, in a new adaptation by Nick Dear."/>
        <s v="A documentary that tells the real story of the misunderstood author, and explores the iconic status he still commands today."/>
        <s v="The Bard has burst beyond the big top and we're reaching out to our Beloved Benefactors to help build our festival's future."/>
        <s v="Maggie is a deaf girl determined to make a silent film masterpiece. Help us share her story with students across the state of Idaho."/>
        <s v="Michal Iwanowskiâ€™s photobook documents a 2,200 km solitary journey that echoes his grandfatherâ€™s daring escape from a PoW camp."/>
        <s v="Marquita Renee Ntim records her first Classical Album, complete with her playing the viola, cello and singing opera."/>
        <s v="The world's Boarding School history is brutal. But in this acclaimed play, Natives run the school, and Whites are being assimilated."/>
        <s v="Butch County is a hard rockin bunch of girls and boy-girls from Austin.  Help us show San Francisco  Pride how we do it in Texas!"/>
        <s v="Support Joy Shannon and the Beauty Marks record their 4th studio album &quot;Out of My Dreams and Into My Arms&quot; and create a music video!"/>
        <s v="An irreverent look at the Iowa Caucuses and the oversized role this undersized state plays in the presidential election process."/>
        <s v="Run Coyote is raising funds to produce their debut album - &quot;Youth Haunts&quot; - on vinyl LP and CD"/>
        <s v="The political and personal collide in a raw and intimate look at a pre-9/11 America: &quot;The Coming World&quot; by Christopher Shinn"/>
        <s v="This play tells the story of the toxicity of sensationalism shown through one man's struggle with notoriety."/>
        <s v="A new twist on our annual festival of fully-produced plays by member playwrights, performed by a talented ensemble cast!"/>
        <s v="A theatre company designed to help young people to come out of their shell. Offering workshops and original shows directly to schools."/>
        <s v="A stunning production of Michele Lowe's biting play, The Smell of the Kill.  Brought to you by Michael Sheeks and his friends &amp; heroes."/>
        <s v="A self-published photography book by Andrew Miksys from his new series about Belarus"/>
        <s v="The play satirizes the Chicago improvisation scene exposing the rules of the craft and the eccentricities of its participants"/>
        <s v="AtteroTerra's &quot;Pray for Apocalypse&quot; is fully completed, and only being held up by funding."/>
        <s v="We believe that the true purpose of education is to enable people to create real things that make the world better. Join us!"/>
        <s v="A one-man show about love, loss, and motorways, written &amp; performed by Ben Norris. Help us get to the 2015 Edinburgh Fringe and beyond!"/>
        <s v="â€œVladimir in Butterfly Countryâ€ is a chamber opera by composer Ann Callaway and Jaime Robles, which will premiere October 30, 2011."/>
        <s v="This Victorian gothic tragedy tells the untold story of Estella Havisham. Combining puppetry, music and striking digital projections."/>
        <s v="FilosofÃ­a de los anÃ³nimos"/>
        <s v="Uncalled For is finally bringing their latest work of intelligently reckless stream-of-consciousness sketch comedy to Toronto."/>
        <s v="A documentary photobook that captures the late 70s in evangelical America seen thru the eyes of a closeted and religious young man."/>
        <s v="This film relates how one country's burning desire for independence unified a diverse nation into a successful nonviolent revolution."/>
        <s v="An English-language production of the opera TannhÃ¤user. Some of the greatest songs ever composed, now with lyrics we can understand."/>
        <s v="This film explores the complicated nature that exists in all human relationships. A mother and a daughter seek to find happiness."/>
        <s v="We want to release our Losing Wings EP on a week-long tour of California's music scene!  We've got the EP made, we just need gas money!"/>
        <s v="Hampshire is headed to GBS Detroit."/>
        <s v="I am interested in testing the plant yields of this vertical garden as well as some other applications"/>
        <s v="Help Saltmine Theatre Company tell the exciting story of St Nicholas and the importance of gratefulness in their new Christmas show."/>
        <s v="Set in a beautiful but desolate world, we see how loneliness can lead to friendship in unconventional ways."/>
        <s v="A new intimate listening room with tables &amp; theatre seating where artist &amp; fans connect through music, comedy &amp; performing arts."/>
        <s v="We're trying to fund a fall tour to Dallas,  where we will record our debut album with Grammy award-winning producer, Stuart Sikes."/>
        <s v="A portrait of Oceana, WV, an old coal mining town that has become the epicenter of the Oxycontin epidemic, earning the nickname Oxyana."/>
        <s v="Bring the spectacular PLEASE EXCUSE MY DEAR AUNT SALLY to Edinburgh this August for a 4-week run at the prestigious Pleasance Theatre!"/>
        <s v="Nathan Evans, instrumental rock guitarist and official V3fights.com artist, is releasing his first solo EP entitled Remove The Illusion"/>
        <s v="Theatre is home and there's no place like home!  So, click your heels three times, and come home to the magic we create for you!"/>
        <s v="We're turning an old yogurt shop into a live theater in downtown Charleston.   Please help us hang our sign!"/>
        <s v="A short man takes his tall family to court for stealing his height. Help Small Things Theatre take this big story to EdFringe 2015!"/>
        <s v="Music is my passion.  I've been recording this album for 2 years now, and I just want the world to finally hear it!"/>
        <s v="On the 60th anniversary of Twelve Angry Men, 12 female writers create 12 short pieces about what makes them angry."/>
        <s v="Help us master and release our debut album &quot;The Kaleidoscope Dawn&quot;"/>
        <s v="We just toured the PNW to Vancouver, BC and back, we're ready for next level growth - a van, quality studio recordings &amp; stage visuals!"/>
        <s v="A feature length documentary, exploring the many lives memorialized by the iconic AIDS Memorial Quilt."/>
        <s v="Screenwriter. Novelist. Playwright. The inside story of famed writer William Goldman. As only he can tell it."/>
        <s v="A one-woman theatrical exploration of the prison system and its inhabitants."/>
        <s v="The New Movement works tirelessly to put Nola on the comedy map. This project will upgrade our theater and production facilities."/>
        <s v="We're bringing The Window to the Cherry Lane Theater in January 2014."/>
        <s v="Documentary about the complexities and contradictions of gentrification as one woman grapples with life after &quot;the Ghetto.&quot;"/>
        <s v="After a 2 year Odyssey, Darling Waste's trailer is still not home! We need $3,500 to get it through U.S. Customs!"/>
        <s v="Antonia Goddard Productions in association with Jethro Compton Productions presents THE NIGHT WATCH, an exciting new historical drama."/>
        <s v="A play with songs written by Craig Wright, based on Shakespeare's &quot;The Winter's Tale&quot; set in late 20th Century, Pine City, Minnesota."/>
        <s v="The three part comedic saga of Kapow-i GoGo, who saves the world.  Again.  And again."/>
        <s v="Support CPS students' travel to North Carolina to interview community members and produce the documentary play, Greensboro: A Requiem."/>
        <s v="Family Duels is a tragicomedy about family, filth, fraud and fornication. Please help us bring Crooked Tree to the Camden Fringe."/>
        <s v="Simple internet time-limits, usage analytics, app &amp; site blocking - across all devices in the home, controlled from your smartphone."/>
        <s v="Alef productions, LLC is proud to present a World Premiere Play about Acceptance, Relationships,  Mortality and Love!"/>
        <s v="Chivo and his band of miscreants present their debut album _x000a_'Blind Energy' ...we think you are going to like it."/>
        <s v="The Erlkings is a play that uses the writings of the perpetrators of the Columbine Shooting to explore the inner lives of these boys."/>
        <s v="A fine art book capturing the beauty of nature in the Western United States by landscape photographer Cheyne Walls."/>
        <s v="'Time Please' is a black comedy set in a failing public house in a run-down part of town, where things are about to get messy."/>
        <s v="Alex thought he knew how the world worked. You live, you die and it's over. He was very, very wrong."/>
        <s v="Goldfish Memory Productions seeks at least $12,000 to begin their first 3 professional projects."/>
        <s v="Photographs and stories culled from 10 years of road trips through rural Greece"/>
        <s v="Summer Camp is an old gas station that will have workshops, custom art framing, and carry vintage &amp; home goods."/>
        <s v="Skyline Board Trustees have offered matching grants to help fund next season's production of Dreamgirls! Your donation will be doubled!"/>
        <s v="Daughter Vision - an electro synthwave band from USA - present 8 remixes of their stunning songs. Some synthpop - some darker. Join us!"/>
        <s v="A comedic drama about The Devil and his quest to take a bride and to Hell with the consequences, no matter what they may be."/>
        <s v="Imprisoned in an unfamiliar reality with strange new rules, Dan Everett struggles to find meaning and reason in this sci-fi noir short."/>
        <s v="My name is Brad Dassey.  I've been composing and making music for 18 years now.  I want to get my music out there even further."/>
        <s v="thisisstuttering is a found-footage doc that has already changed lives. It is completely done; we need your help to get it out there."/>
        <s v="Live Source's world premiere of a new play by Jaclyn Backhaus, premiering at the New Ohio Theatre October 30th-November 8th."/>
        <s v="214 is a photobook about the local hip hop culture in Dallas, Texas between 2012 and 2014 by photographer, Mariah Tyler."/>
        <s v="A new opera in English by Mike Christie to be premiÃ¨red at the Arcola Theatre, London UK from 14th-17th August 2013."/>
        <s v="London based theatre makers collaborating to create a new show about the history of HipHop."/>
        <s v="Dead Tree Duo has been fortunate enough to record a full length album at Threshold Studios in NYC!  Now it's time to manufacture them!"/>
        <s v="Oscar-nominated screenwriter David Peoples' lost film of Moe's Books is recycled into the hands of Moe's daughter, fifty years later."/>
        <s v="An intimate musical about friendship and time, growing up, and coming of age. Music and words that will stay with you for years to come"/>
        <s v="The Attic Theater Company presents John Patrick Shanley's THE DREAMER EXAMINES HIS PILLOW, the first official revival since 1986"/>
        <s v="The WORLD PREMIERE of Neil Smith's beautiful and thrilling new version of Strindberg's modern masterpiece - CREDITORS."/>
        <s v="KCS seeks your support to off-set the cost of assembling a professional 25 piece orchestra for two choral performances."/>
        <s v="We really think we might have what it takes to make it someday! But we really need help to take the first step and release this album!"/>
        <s v="We are going into the studio this June/July to begin our New Album. Pre-order the CD &amp; join us as we present The Greatest Show Alive."/>
        <s v="A documentary about halibut conservation and how it impacts communities of Southeast Alaska."/>
        <s v="We are casting an all-inclusive production of Shakespeare's Twelfth Night in a non-traditional performance space."/>
        <s v="Help us run Leithâ€™s acclaimed, year round pub theatre VPT as part of Edinburgh Fringe 2015. Presenting 72 short plays over two weeks."/>
        <s v="The more digital the world, the more analog our dreams._x000a_A feature documentary shot on 35mm film."/>
        <s v="Trapped on a stalled New York subway, seven strangers realize it's not just the train that's stuck."/>
        <s v="Two long-time pals, comedy veterans, have written a hilarious new play. Neil Simon-ish w modern social mores. Let's help them stage it."/>
        <s v="&quot;Labyrinth&quot; meets &quot;Jumanji&quot;  in this dark adventure fantasy play from the makers of the five star fringe hit &quot;Death Ship 666&quot;"/>
        <s v="I am a singer/songwriter from Miami Beach working on my first fully produced album entitled &quot;Illusion&quot;. Support independent music!!"/>
        <s v="Making my debut EP &quot;Words Left In My Mind&quot; with the help of Kickstarter and all you awesome people! Thanks for the support!!"/>
        <s v="South Florida roots country/rock outfit's long awaited debut record"/>
        <s v="I want to travel through the National Parks to take pictures of the little things, the &quot;missed&quot; things, that people overlook."/>
        <s v="Let there be sound! Make our new theatre more accessible by installing a modern sound and hearing assistance system for our audience."/>
        <s v="&quot;Either Limits Or Contradictions&quot; is a Photo Book about the pace of life, death and time passing. A Daylight Books Publication."/>
        <s v="We are ready to record our first album, but we need your help to make it a reality. Be an active part in producing this record and you'll be rewarded!"/>
        <s v="Chardonnay Go, the viral video with 23 million views, is now a hilarious board game for wine lovers, moms and other shameless people."/>
        <s v="Rice invites you to be a part of the creation of their first album and spread their message of love."/>
        <s v="We are producing the play Bug, by Tracy Letts.  This will be an inspiring show, and a great way to bring help to a great LA charity."/>
        <s v="&quot;I think that I have my own will. I can stop this, I tell myself. But it's not true.&quot;"/>
        <s v="A Hasidic man reaches a turning point in his recovery from mental illness and addiction, and is determined to start a new life."/>
        <s v="The epic adventure of a 33 year journey surviving 4 open heart surgeries- emotionally powerful. Graphic. Honest. Funny"/>
        <s v="Gregorian Rock merges Gregorian chant with modern music. It is serene, yet pummeling. It's not for everyone, but it might be for you."/>
        <s v="Vibrant contemporary political theatre, exploring the professional and human impact of the growing corporate culture in education."/>
        <s v="One man, one monster, one unforgettable act of violence. This is the story of the worldâ€™s most notorious terrorist. It is going to USA"/>
        <s v="I am excited to present my debut pop project Kyana!_x000a_Piano and vocal sounds embedded in sophisticated, bold arrangements &amp; brisk beats"/>
        <s v="Isaac, creator of the DreamMaker3000, finds love in his dreams with Mei his boss's wife who lives on the other side of the planet."/>
        <s v="Weâ€™re producing a Northern Brexit sci-fi play for VAULT festival 2017 and we need your help!"/>
        <s v="The book I am working on now is the third is a series of rock encyclopedias. However, I am in need of funding to cover the photo costs."/>
        <s v="Creating PC gaming controllers to bring your gaming experience to a new level."/>
        <s v="MOVING FORWARD! WE HAVE REACHED GOAL BUT HAVE MORE TIME!! PLEASE CONSIDER PLEDGING."/>
        <s v="A one act play, one act cabaret focusing on various social issues to remind us that when we come together, beautiful things can happen."/>
        <s v="The Ugly Collective takes Some big Some bang to the Underbelly Venues at the Edinburgh Fringe!"/>
        <s v="PRETTY LITTLE VICTIM is a short film from the expanding community of independent Alaskan filmmakers, to be shot in Anchorage, AK"/>
        <s v="Help Lift The Decade record their debut full length album with with Ace Enders! (The Early November, I Can Make A Mess)"/>
        <s v="My new album produced by Paul Curreri is one of the most unique musical projects I have done. Let's finish it before the baby comes!"/>
        <s v="reAPPEARANCES is a series of photographs shot with a digital toy camera, a visual and cultural journey through appearances."/>
        <s v="Help the Gold Dust Orphans bring their new musical 'SNOW WHITE AND THE SEVEN BOTTOMS' to New York City this fall!"/>
        <s v="Documentary book about the lives of disabled people and Chernobyl victims living in governmental institutions called Internats"/>
        <s v="This solo show has the power to profoundly impact new mothers and those that love them and to educate &amp; change how we support them."/>
        <s v="Help us launch our whiskey program! With your support we'll barrel and age our first whiskeys: Bourbon, Rye and an American Whiskey."/>
        <s v="Sugarglass is a Dublin based theatre company committed to international collaboration. 2016 sees the launch of their NYC division."/>
        <s v="1140 Productions adapts Shakespeare's 'Romeo and Juliet' for a contemporary audience. It's a raw, melancholic spin on the classic tale."/>
        <s v="How You Kiss Me Is Not How I Like To Be Kissed_x000a__x000a_a new play by Dan Giles_x000a__x000a_coming to FringeNYC 2015_x000a__x000a_www.howyoukissme.com"/>
        <s v="Destination DIY is a radio show &amp; podcast showcasing all kinds of creativity. Please help us make a new season of shows for your ears!"/>
        <s v="Rock n' Roll tales of our times"/>
        <s v="Bare Theatre brings one of Shakespeare's most accessible early comedies to life free to the public across the NC Triangle"/>
        <s v="This summer, help some of the top high school theater students from across the country come to NYC to create a world premiere play."/>
        <s v="A Season of Powerful Women. A Season of Defiance."/>
        <s v="LUIGI'S LADIES: an original one-woman musical comedy"/>
        <s v="Why Do We Know More About Kim Kardashian Than Abigail Adams?  Let's produce and publish a play about women who MAKE and MADE history!"/>
        <s v="Join others to help create a world that is possible -- in your workplace, community and society!"/>
        <s v="If you love wine, and have ever dreamed of crafting your own. You can in 3 easy steps.  Sample~Sprinkle~Savor."/>
        <s v="Sleepman is a bio-signal monitoring wristwatch featuring smart alarm with the unique sleep enhancement and fatigue detection options!"/>
        <s v="Help us produce this revealing play about Nazi-resistance member Dietrich Bonhoeffer and his final years of incarceration during WWII."/>
        <s v="We hand-harvest water to make flake finishing salt. We're opening a modern-day salt works in historic Gloucester, Massachusetts!"/>
        <s v="A revolutionary digital mapping project of the Vilna Ghetto"/>
        <s v="Bringing delicious, scratch-made, baked goods to mainstreet Hopkins, MN. Specializing in cupcakes, cakes, cookies, and French macarons."/>
        <s v="A creative art therapy project for Syrian children. Romeo &amp; Juliet are lovers separated by war. Romeo in Jordan &amp; Juliet in Syria."/>
        <s v="Scriba puts creative control back in your hands. Its flexible body and dynamic squeeze motion responding beautifully to your touch."/>
        <s v="Help support the Acro-Cats kitten and cat rescue and adoption effort! They need a bus to continue finding felines homes across the US."/>
        <s v="Ancient Greece. Giddy, champagne soaked debauchery celebrating the Trojan War's end leads to a shocking and deadly surprise."/>
        <s v="Invest in the world premiere of WORSE THAN TIGERS at ACT, and in the future of Seattle's newest, female-led theatre company: RED STAGE."/>
        <s v="A collection of 97 colour photographs showcasing Iceland's spectacular scenery, beautifully presented in 128 page hardcover book."/>
        <s v="Must raise $2,500+ to republish &amp; spread the word about a guide Oprah's Magazine calls &quot;a go-to book for any start-up food company.&quot;"/>
        <s v="Honest is an exciting and dark new play by Bristol based writer Alice Nicholas, touring the South of England and London this October."/>
        <s v="Join Estelle Parsons in support of Theater That Looks and Sounds Like America"/>
        <s v="Two Canadians document their comic misadventures South of the border seeking the American Dream, trivial pursuits and giant breakfasts!"/>
        <s v="Sexting, selfies and social media pressures that affect young people  connected 24/7.  Mistakes happen but now they can remain forever!"/>
        <s v="Five Programs of Benjamin Britten's vocal works featuring over 20 extraordinary vocalists and pianists."/>
        <s v="After much anticipation, I'm finally releasing my first album, &quot;In Technicolor&quot;! Let's join forces and get it done right!"/>
        <s v="Tim Arthur's 21st anniversary sell-out production of his 'chilling' and 'sinister' ghostly thriller returns to the Edinburgh Fringe!"/>
        <s v="A Special 10th Anniversary Re-Release of Ender Bowen's third album, LEMONYMOUS, with a companion CD of alternate takes and remixes."/>
        <s v="A brave &amp; relevant play that looks at the lives of 7 real women who served in the US Armed Forces. Authentic stories that need telling."/>
        <s v="Experience the great American novel like never before.... Through the magic of live storytelling in an epic and threadbare sort of way."/>
        <s v="A high-flying French farce with the thrust of a well-tuned jet engine"/>
        <s v="3 best friends balance their work, personal and private lives while finding time for their imaginary friends (who are 3 puppets)."/>
        <s v="In the mountains where they once fought, Bosnian veterans defend a herd of wild horses and find a new kind of freedom for themselves."/>
        <s v="Help the New York - based independent prog-rock band Invisible House create their new album called &quot;a history of the world&quot;"/>
        <s v="Help fund ROCKT's first production!  We want to bring musical theater to kids who have limited access to it, and offer it free to kids."/>
        <s v="Renovating this historical landmark, into an arts venue and theatre space for the community."/>
        <s v="Raising funds for Dandelion Theatre's Chicago production of 'Body Awareness' by the Pulitzer Prize-winning playwright Annie Baker."/>
        <s v="Saltmine Theatre Company present Beauty and the Beast:"/>
        <s v="Neil LaBute and Marco Calvani reunite once again for the unique, international collaboration that is ADA: Author directing Author."/>
        <s v="We want you to analyze while we dramatize if people who romanticize can recognize true love in a disguise."/>
        <s v="A documentary on a composer who releases his music for free and ended up in millions of videos, thousands of films, &amp; many odd places."/>
        <s v="The Judgement of Paris is an exciting, inspirational poem set to run Oct. 2, 3 &amp; 4 at Plays &amp; Players, but we need funding and fans."/>
        <s v="I am publishing my book, Waiting on Humanity and need some finishing funds to do so."/>
        <s v="Middle-schoolers designed a microgravity experiment that's going to the ISS! Help us send them to the launch in Wallops Island, VA."/>
        <s v="Known for producing gritty new work, TheatreFIRST presents an exciting new romantic comedy by the hottest playwright in the country."/>
        <s v="By day we perform Acts of Kindness, by night we perform free theater, all sustained by the love of our neighbors, not ticket prices."/>
        <s v="Help us bring to life tales of hardship, danger and community of extraordinary women working in WW1 munitions factories."/>
        <s v="We had everything sorted for the Fringe, but now our accommodation and Edinburgh angel have fallen through. We're needing vital help."/>
        <s v="Help us get our delicious, organic, artisanal frozen pops on grocery store shelves in the Baltimore &amp; DC areas."/>
        <s v="Help Strangeloop Theatre create and support new work by sponsoring our 2015-2016 season."/>
        <s v="Help me search for the lost ruins of the UK. A unique guide to  lesser known and somewhat known ruins of Britain."/>
        <s v="Hardcover photo book featuring bold, beautiful, confident models and coffee tables in outrageous juxtaposition with the backgrounds."/>
        <s v="The hilarious new book about RAGBRAI, America's greatest event that you've never heard of. Crotch lube is entirely optional."/>
        <s v="We're putting together a production of THE UNDERSTUDY by Theresa Rebeck and hope you'll help us share this story."/>
        <s v="An entertainment network built with a focus of uniting our community with quality, relevant live and scripted entertainment."/>
        <s v="The money will go towards our debut EP being Recorded mixed by Andrew Baylis and mastered by Drew Fulk of Think Sound Studios."/>
        <s v="South Florida. Honest &amp; dramatic &amp; engaging journal of overcoming serious illness. This book will keep you reading &amp; laughing. Really!"/>
        <s v="Support a daring new theatre creation               _x000a_Supportez une audacieuse compagnie internationale et aidez-les Ã  crÃ©er leur piÃ¨ce"/>
        <s v="This is the embryo of the change for future ecosystem of musical art  in Indonesia. Please support us to realize our program on Oct 9!"/>
        <s v="An honest &amp; inspiring journey with cancer, discovery of self-mortality &amp; celebration of life. Winner of IdeasTap Underbelly Award 2015."/>
        <s v="UASPA is a performing arts high school producing its 2014 Theatre Showcase featuring our strongest performances and original work."/>
        <s v="A film project that will compel decision makers to conserve iconic NH landscapes at risk due to an electricity transmission project."/>
        <s v="Can you ever truly feel what someone else is feeling?_x000a_Do you want to?"/>
        <s v="The first four-week performance run for our dance-theatre company, Geste Records, to be performed at The Yard Theatre in September."/>
        <s v="First Love/Worst Love is an examination of love and its mutability, as expressed through twelve stories and five actors on one stage."/>
        <s v="A tour of europe with 3 memphis artist, Jack Oblivian, Harlan T Bobo and Shawn Cripps."/>
        <s v="A Rock 'n Roll album with plenty of indie guitar swagger. Fresh tunes that are a continuation of my early '90s shoegaze daze."/>
        <s v="Flav Martin's 30-year overnight success project pretty much says it all. Dedicated to parenting, she's off to school, back to La musica"/>
        <s v="An ensemble-driven play inspired by real-life accounts about six young women who lost their fathers on 9/11. August 2016 at FringeNYC!"/>
        <s v="Hard Rock with a Positive Message. Help us fund, release and promote our debut EP!"/>
        <s v="No Horizon.  A unique musical inspired by the remarkable, forgotten story of Nicholas Saunderson - a tale of passion and aspiration."/>
        <s v="A stylishly sinister story about blood, guns, and raw ambition. You can help Great Minds bring the world's most dangerous play to life!"/>
        <s v="The second round of funding for the most amazing project ever where a high school freshman is sending pie into SPACE!!!"/>
        <s v="Join in PrincessFrank's conquest of the Rock&amp;Roll kingdom! Pledge your support and help him claim the throne of Rock!"/>
        <s v="THE BUS is a feature-length documentary film celebrating one of the most iconic and beloved vehicles ever produced, the Volkswagen Bus."/>
        <s v="HERESTOFIGHTIN is a folk rock band from Colorado fighting for change in our world through rock and roll. Be the change you want to see."/>
        <s v="This is an American rock album."/>
        <s v="Shone Nuisance is heading to GBS Detroit on Friday, October 26th to record and film their GBS Detroit EP and video."/>
        <s v="Once again Smoke &amp; Oakum Theatre is heading up to the Edinburgh Festival with its latest show, 'Cornermen'. Welcome to our Kickstarter!"/>
        <s v="The play tells the story of Jim and Doyler and their friendship on the brink of Irish independence."/>
        <s v="We believe in the power of stories to change the world. Theatre that inspires transformation."/>
        <s v="The world premiere of hysterically funny and heartbreaking story about family, unconditional love and facing the unfaceable"/>
        <s v="Hey everyone! If you don't already know, we're Culprit, a 4-piece rock band from Los Angeles &amp; we are in dire need of a new tour van!"/>
        <s v="Give contemporary circus an artistic home in America.  Help us launch the nationâ€™s first higher education program for circus."/>
        <s v="A documentary about a Vietnam veteran who finds peace from his PTSD through Disney, rather than medication."/>
        <s v="Early Summer, SIR will be releasing two EP's. The funding of this project will determine if they get professional pressings or cdr's"/>
        <s v="We're bringing some of our favorite music from the past 10 years to disc for the first time ever."/>
        <s v="Black Enough is an LSU student-staged performance exploring the effects of white supremacy on the black community."/>
        <s v="A West Texas matriarch is enraged by the news that her gay grandson has been the victim of a hate crime committed by his own father."/>
        <s v="The birth-child of The Moving Company, Theatre de la Jeune Lune &amp; William Shakespeare:  A wild new production of Love's Labour's Lost."/>
        <s v="The story of the 1886 Haymarket Riot explored through the history of the Haymarket Police Memorial Statue."/>
        <s v="Old Coast Ales will be St. Augustine's very own micro brewery where our focus will be on creating unique and traditional beer styles."/>
        <s v="We have come a long way on our new record, but now we need your help.  Help us, and together we can make magic!"/>
        <s v="Two stories by Anton Chekhov adapted for the stage and performed back-to-back in a stunning live theatrical performance."/>
        <s v="1984. An IRA bomb explodes at the Grand Hotel. Years on, the bomber and a victim's daughter meet. The meeting changes both their lives."/>
        <s v="WILKES is the solo venture of HighFlightSociety singer / Disciple bassist, Jason Wilkes. This project is to fund the debut 6 song EP."/>
        <s v="Familiar Strangers follows the journey of a community of people living homeless on the streets in and around Tompkins Square Park."/>
        <s v="THE UNDOCUMENTED is a 90 cinema verite documentary that exposes a little known consequence of current U. S. immigration policy."/>
        <s v="Ghosts and Paper Hearts are getting ready to release their new EP and we want it to be sent everywhere. Help us out PLEASE!!!!!"/>
        <s v="An album that illustrates events in our lives, whether trivial or significant, through the tones of electronic music."/>
        <s v="Cicada Studios presents, as their inaugural production, a new-writing world premiere at the Edinburgh Fringe Festival 2015."/>
        <s v="The Secret is a historical drama about a lawyer who worked for the Spanish Inquisition &amp; crossed the Atlantic with Menendez in 1565."/>
        <s v="Matt Fotis's play, Nights on the Couch, was accepted to the 28th Annual Strawberry One Act Festival! Show your support!"/>
        <s v="I will be building a mock space station and simulate living on Mars for two weeks."/>
        <s v="Protect The Dream is preparing to record their debut album 8 years in the making. Lets make it happen Kickstarter!"/>
        <s v="Cosmic Surgery is a photo book, set in the not too distant future where the world of cosmetic surgery is about to be transformed"/>
        <s v="We are a company of crafted and trained actors, writers and directors dedicated to the principles set by the legendary Group Theatre."/>
        <s v="A documentary exploring the phenomenon of custom and branded yarmulkes in Jewish-American communities."/>
        <s v="This October, in association with Rogue Productions at FSU, I will be directing a production of Dog sees God."/>
        <s v="I'm an Inuit playwright chosen for the esteemed Arctic Circle Residency in Svalbard to write about 1800's Inuk woman guide, Tookoolito."/>
        <s v="Slugs &amp; Bugs is making TWO NEW Sing the Bible CDs in 2017, with Scripture songs all about Jesus - His words, His life, and His mission."/>
        <s v="A first play about a first kiss, Making the Move is going to the Edinburgh Fringe festival.  Join the party, fall in love.  Help us!"/>
        <s v="&quot;60 Days to a Radiating Faith&quot; is a collection of carefully selected Bible verses to encourage those undergoing cancer treatments."/>
        <s v="Music Video For Upbeat and Inspiring Song - Run For Your Life"/>
        <s v="We are working hard to get into the recording studio and finally release a full-length album...but we need your help getting there!"/>
        <s v="A darkly funny new play about the supermarket industry and its impact on all of our lives by award-nominated playwright Michael Ross."/>
        <s v="Dear Stone returns with Yasmina Reza's 'ART', a compelling, clever exploration of friendship under duress. Thanks for watching!"/>
        <s v="30 days to raise Â£1500 - to run drama workshops about the plays themes with girls (aged 13-18) who are in need! GIRL POWER!"/>
        <s v="The untold story of the first action-adventure heroine who left Hollywood with 70 abused animal actors to make  her films in Idaho"/>
        <s v="World Premiere, an M1 Singapore Fringe Festival 2017 commission."/>
        <s v="A brave woman takes her wife and son from New York to visit her hometown in Kenya, where she was persecuted for being a lesbian."/>
        <s v="Keep It Spinning! Is an after-school, six week workshop, during which students create an musical based on on an overarching theme."/>
        <s v="An edgy, hilarious, compassionate and honest show to help caregivers find courage, trust their instincts and above all, to laugh."/>
        <s v="There is a cooking show in production that needs your help, a show about using local ingredients to create simple and elegant meals."/>
        <s v="Madrone is an independent band creating melodic, emotional, _x000a_alternative-rock needing your help to finish their new album."/>
        <s v="Bookstory is a tiny puppet musical with some very big ideas that tells the story of the story in the digital age"/>
        <s v="This documentary chronicles the lives of two mountaineers from Nepal who have left the high Himalaya in search of &quot;success&quot; in New York City."/>
        <s v="Vaz invades 2 new continents in the Eastern Hemisphere and brings home a Split Single, a Video Documentary and a Live Record from Asia."/>
        <s v="FAR OUT ISN'T FAR ENOUGH depicts one man's wild, lifelong adventure of testing societal boundaries through his use of subversive art."/>
        <s v="An island in hell. Cleopatra, Joan of Arc, &amp; Queen Victoria wait, trapped in the memory of who they were... until AnaiÌˆs Nin shows up."/>
        <s v="Austin Pendleton directs a rare revival of Tennessee Williams' Orpheus Descending. (photos by Michael Halsband and Talfoto)"/>
        <s v="Dan Mumm's 2nd studio album. An ambitious project - Dan will attempt his best musical work yet, drawing influence from across the ages."/>
        <s v="There are over 627.295 Syrian refugees in Jordan due to the war. Let me tell you some of their stories with the help of a photobook!"/>
        <s v="One Bushman familyâ€™s struggle to survive genocide, dispossession and post-apartheid freedom in South Africa."/>
        <s v="For our next record we're combining amazing visuals with new and creative music to create an truly beautiful worship experience."/>
        <s v="Comedy series about three introverted roommates coping with single life, secret resentments, and loudmouthed extroverts."/>
        <s v="Amy Lingamfelter is making an album all about love and she's looking for backers. See see how you can share in the journey!"/>
        <s v="Discover your purpose, live a more fulfilling life, leave a positive footprint on society."/>
        <s v="Please help me bring 'The Bad Arm', which has toured America for 6 years, to the biggest &amp; best arts festival in the world: Edinburgh!"/>
        <s v="We just recorded a stellar EP and we're trying to put it out on vinyl.  Can you help these punx out?"/>
        <s v="The Devil &amp; Me's Debut album, &quot;...It's Not A Dream&quot;, featuring 9 original, Hard Rock songs."/>
        <s v="We are an independent band who needs your help for the production of our new album, so we can share our music with you lovely people :)"/>
        <s v="Big Fiction leaves for tour on 6/27 but the Prison Van needs some work!  New brakes, transmission repair, tires... it needs a bit."/>
        <s v="After 3 successful nights last year, Itch+Scratch are back. New writing, live music and party fun. Best New Theatre, Great Night Out."/>
        <s v="The story of two women trying to produce their own version of Chekhov's The Seagull with limited resources and unfettered enthusiasm."/>
        <s v="A futuristic and absurd style play, produced by Colectivo El Pozo, where the characters make a crucial decision. Written by R Dorantes."/>
        <s v="A documentary that explores  the magical collaboration between performance artist Joey Arias and puppeteer Basil Twist."/>
        <s v="Series 2 of Relatively Prime, a podcast of stories from the Mathematical Domain"/>
        <s v="I'm a high school student in New Jersey planning on producing and directing a Twilight Zone Play for a &quot;One Act&quot; competition."/>
        <s v="If you're reading this, we want to say that every dollar counts in these final hours of our campaign. Thank you for all your support!"/>
        <s v="Secrets bond three unfortunate teens who are facing issues that are common among youth today. And for one, it becomes too much to bear."/>
        <s v="The world premiere of the first full-length play by Eve Leigh, at the intimate Finborough Theatre in London."/>
        <s v="I ran out of cassettes of both my records, and Trevor thinks if I start selling them at his tape shop Jackknife, business will boom!"/>
        <s v="An unapologetic portrait of the iconic, pioneering entertainer Mary Small whose voice comforted millions through the Depression &amp; WWII"/>
        <s v="See US Marines make counter-insurgency work in Helmand Province--the Taliban's stronghold in Afghanistan."/>
        <s v="Help Christian Rock Band &quot;The Protest&quot; fund their new album and further their mission of positively impacting lives."/>
        <s v="A documentary that tells the story of local beekeepers. Specifically one family who turns their annual harvest into a community event."/>
        <s v="BNT's Biggest Adventure So Far: Our 2015 full length production!"/>
        <s v="We finally found a place to call home! Help us move in to (and collaborate with) the NEW Fischer Creative Arts Center in Waukesha, WI!"/>
        <s v="Help fund Silver Spring Stage's HVAC costs for the upcoming year! Don't leave us out in the cold (pun intended)!"/>
        <s v="pluck. productions present their first four-week run - the world premiere of David K. Barnes' BIRTHDAY SUIT at the Old Red Lion."/>
        <s v="Waterwell's New Works Lab @ PPAS is the country's leading development program for challenging new plays for young actors."/>
        <s v="Handcrafted treats made from dried fruits, nuts, spices &amp; dark chocolate. Gluten-free, dairy-free, soy-free, grain-free; flavor-full!"/>
        <s v="Darkpine is recording and releasing a 5-track EP within the coming months this summer and hopes for your support."/>
        <s v="This adaptation uses the text of Oâ€™Neill to explore race, and asks the audience if stereotypes impact a characters guilt or innocence."/>
        <s v="&quot;Into the Woods, it's time to go!&quot; purple light presents a reimagined take on Sondheim and Lapine's musical masterwork."/>
        <s v="From 2010 to 2015, I took over 15 000 photos in Japan. Here's 500 of them. Landscape, city view, people and so much more!"/>
        <s v="A thrilling 'steampunk' reworking of the infamous gothic horror novel by a powerhouse ensemble will leave you begging to be bitten."/>
        <s v="We play covers of mod and ska classics to enthusiastic crowds. Now we want to leave our own original mark on mod musical history."/>
        <s v="An inspirational feature-length documentary that will help those with disabilities achieve their goals despite the obstacles."/>
        <s v="An empowering play about war time code breaker Alan Turing which tells the real story of a hero vilified for his sexuality and suicide."/>
        <s v="A unique insider 10-year photo-diary of rave culture-people-places. 1st edition sold out; new edition available in the USA &amp; Europe."/>
        <s v="Â· Exchange multiple hard drives (SSDs or HDDs) Â· Slick design Â· Highest data transfer rates Â· Robust (anodized aluminum)"/>
        <s v="Two Shows: SIRENS and The Girl From Bare Cove. A community of artists determined to give voice to survivors of sexual violence."/>
        <s v="Re-inventing the way we look at our planet by sending 5 cameras to near space to create the first 360 panoramic view of the earth."/>
        <s v="Multi-Instrumentalist Ace Waters' new double album with 2+hours of music needs to be professionally made and replicated."/>
        <s v="The Scurvies, an independent punk rock 'n' roll band are recording a new album to be released on vinyl and CD, on their very own label."/>
        <s v="TV stand-in Elizabeth was diagnosed BRCA+ as her mother was succumbing to cancer. This pilot navigates evolving modern female identity."/>
        <s v="â€œFree Jujube Brownâ€ by Psalmayene 24 is coming home to NYC and we need YOUR support of this moving and inspiring piece"/>
        <s v="Hear your favorite Bear Ghost in eargasmic quality!"/>
        <s v="SELLER DOOR is a new comedy about a Barker, the people he gets to go through a door and what happens to those people after they go through the door."/>
        <s v="Four Directors.  Four One Acts.  Four Genres.  For You."/>
        <s v="Imaginary Theater Company presents two modern day tall tales about family, resilience and redemption."/>
        <s v="Two strangers on a bridge in the dead of night, a game of dominoes, and a value ready meal - by upcoming HighTide Escalator Playwright."/>
        <s v="Join people who stutter as they come together to support Stuttering &amp; Alzheimer's organizations. Everyone's voice is heard right now!!"/>
        <s v="Venus in Fur, By David Ives."/>
        <s v="Help us get actor-writer Ian Bonar's debut play - a hilarious, heartbreaking story of grief and loss - to the 2016 Edinburgh Fringe."/>
        <s v="The play yet to be described as &quot;A surefire Edinburgh Fringe Festival Cult Hit&quot;. Coming to the Underbelly, Edinburgh, 5th-30th August."/>
        <s v="A comedic play about hillbilly vampires and the absurdity of judging by appearances. Wanna live forever? Better watch what you drink."/>
        <s v="A highly charged post apocalyptic sci fi series that pulls no punches!"/>
        <s v="An album you can bring home to mom."/>
        <s v="Original Jewish rock music on human relationships and identity"/>
        <s v="Forbear! is a new theatre company aiming to produce exciting and innovative theatre using performers from a variety of disciplines."/>
        <s v="Launch Bitch's new project, BEACH.  Get a limited edition cassette EP, be on a song, or drive away in Bitch's tour bus/RV."/>
        <s v="Rhinos are the most endangered large animal in the world today, and an epic, global battle is being waged to ensure their survival."/>
        <s v="New songs have been popping out of Mark Donato for years now and he's got a large, squirming litter of them in need of triage.  Help!"/>
        <s v="Fresco brings a full scale operatic production to your neighborhood - SNOW WHITE, set to the world's greatest music!"/>
        <s v="FRANK, a newborn company, presents Wallace Shawn's famously unproduced,&quot;A Thought in Three Parts.&quot;_x000a_Be FRANK with us!"/>
        <s v="&lt;3_x000a_Coming in from outer space. Help Hearty Har record their 1st album!!"/>
        <s v="Help us launch a new performing arts complex in Cambridge! The Thalia provides space for performance, rehearsals, and collaboration!"/>
        <s v="Atlanta SoloSchool brings a beloved children's play to the 4th Annual Festival of Russian Youth Theaters in Washington, DC on May 31."/>
        <s v="A photo book by photographer Mahdi Ehsaei depicting the little known minority of Afro-Iranians in South Iran in fascinating portraits."/>
        <s v="Bring a touring character education play about making wise choices to elementary students in Kentuckiana. Vote Kylie for President!"/>
        <s v="Help California's own Heart to Heart fund their debut full length record! Forever be apart of the the &lt;3 T &lt;3 family! We need you!"/>
        <s v="OMEGA KIDS, a new play by Noah Mease, directed by Jay Stull &amp; produced by New Light Theater Project in association with Access Theater."/>
        <s v="Ashley Bathgate and Karl Larson are raising funds to make the premiere recording of Ken Thomson's brilliant, dramatic new chamber works"/>
        <s v="Beer. Delicious, Salem made beer. Only the freshest, small batch beer straight from the source. Our beer is brewed within reach."/>
        <s v="A sci-fi thriller for the stage opening March 10 in Los Angeles."/>
        <s v="BlodsbrÃ¶llop - vi vill fÃ¶rverkliga vÃ¥r idÃ© om en passionerad berÃ¤ttelse i hÃ¶stfÃ¤rger - vill du?_x000a_A passionate story in autumncolours."/>
        <s v="Bringing choral music and performance opportunities to under-served youth in West Philadelphia"/>
        <s v="The story of a cowboy town with a prison problem, and the colorful characters who call it home."/>
        <s v="A production of &quot;Gruesome Playground Injuries&quot; by Rajiv Joseph July 24th-August 9th at The Bakery in Denver, CO."/>
        <s v="Tell Me That You Love Me, a new play about the love affair between Actress and Writer, with the novel Arch of Triumph as the backdrop"/>
        <s v="Our birthing pains are over! Mamai Theatre Co. has delivered. Ease our growing pains as we move to downtown venues &amp; Playhouse Square!"/>
        <s v="Honest Accomplice Theatre produces theatre for social change."/>
        <s v="A humble and homey bakery passionately obsessed with good bread. Grano will fast become your favorite neighborhood food hub."/>
        <s v="An annual campaign supporting our intensive for artists 25 and under."/>
        <s v="Pop/Alternative/Classical/Electronic artist Dakota Lillie is making a music video for the opening track on his album &quot;The Dream&quot;"/>
        <s v="big long now is recording our debut album and we are looking for help mastering and pressing it to vinyl"/>
        <s v="Help us to bring &quot;Protocols&quot; at the 2015 Camden Fringe. The most controversial play of the year."/>
        <s v="A heart-warming comedy by award-winning writer about Love, Sex, Friendship of three old gay men in their 60s'!"/>
        <s v="It's exactly what you think it is: a historical parody of your favorite sitcom about a bar and its psychiatrist spinoff!"/>
        <s v="Peter Brook Award Nominees Empty Deck need Â£3500 to get 'Cosmic Fear or The Day Brad Pitt Got Paranoia' to the Edinburgh Fringe!"/>
        <s v="A so-called â€œJig Showâ€ innovates music and theatre and gives birth to entertainment icons that would one day write American pop culture"/>
        <s v="We're aiming to launch a production involving circus performers, musicians and artists in a new space, creating a night of live art."/>
        <s v="Le projet vise la crÃ©ation dâ€™un lieu de rÃ©sidence, recherche et formation dÃ©diÃ© Ã  l'art vivant, l'image et la narration."/>
        <s v="Knee Slappers new production coming to Camden Fringe 2014! Presenting this off the wall, dark comedy for lovers of the bizzare. Groovy."/>
        <s v="I want to produce the first-ever all-pug production of &quot;Hamlet.&quot;  As you can imagine, this will require finding very talented pugs."/>
        <s v="This winter and springtime we will be recording a new full-length album with big voices, big fireworks and mega soul.  "/>
        <s v="I am in the process of completing 4 new EPs to be released in Winter, Spring, Summer, and Fall of 2012."/>
        <s v="A Band of Orcs needs gas, tires &amp; tags to get to GenCon Indy for the debut of their 28 mm gaming miniatures and historic live concert!"/>
        <s v="An empowering photo book that transforms hurtful experiences into strength and solidarity."/>
        <s v="I am seeking funding in order to help take my music from a hobby to a career."/>
        <s v="Uplifting English sitcom, a love letter to youthful exuberance that proves once and for all that none of us are ready for real life."/>
        <s v="A stunning musical story, telling of the triumphs and struggles we experience through our relationships with life, friends and lovers."/>
        <s v="'Pig' by Alex Oates is an urgent and dark comedy with live music that discusses the vital issue of the state of our police force."/>
        <s v="Life is hard when your own imaginary friend can't make time for you."/>
        <s v="I have been a lot of places &amp; written a lot of songs. It's finally time to make my debut album &quot;Homeward Bound&quot; and I need your help!"/>
        <s v="Be a part of helping bring the 2013 Tony Award winning comedy &quot;Vanya and Sonia and Masha and Spike&quot; to the Edgemar Center for the Arts!"/>
        <s v="A brand new show that unites puppetry, live music and storytelling to bring a forgotten English legend back to life!"/>
        <s v="Who Owns Yoga? is a feature length documentary film that explores the changing nature of yoga in the modern world."/>
        <s v="A Texas grandfather's extraordinary quest to protect the coral reefs and his challenge to humanity to take care of the things we love."/>
        <s v="You may be thinking: &quot;a fusion reactor? Thatâ€™s not very exciting, I see fusion every day.&quot; But. How often do you see fusion inside of a Bubblegum..."/>
        <s v="Too many women feel confused about their orgasm and shame about their desire. This movie aims to change that."/>
        <s v="Being in a band can make you feel like clowns, but we've got the best fans so we're not too worried. You are the new record labels!!"/>
        <s v="We're trying to get our play, &quot;An Evening With Sarah Pettyfer,&quot; to the  Orlando Fringe Festival. The only thing is...we need your help!"/>
        <s v="New Jersey Alternative Rock band COCO needs YOUR help self-releasing debut EP!"/>
        <s v="A dark comedy exploring the importance of art, homelessness, and finding your own path.  World Premiere 3/27/17 at IRT Theater in NYC."/>
        <s v="This is it! The new Sam Lyons album #3. Help me make it happen by pledging today - pre-order the CD and other cool stuff right here."/>
        <s v="Any donation--big or small--will help us upgrade our studio/rehearsal space into a black box theater and offer even more programs."/>
        <s v="Sync up your lifestyle"/>
        <s v="An inventive (re)telling of Princess Sophia Duleep Singhâ€™s journey, from an aristocratic upbringing to a life of political activism."/>
        <s v="The Uncommon Loons return with Much Ado for a 2nd production of Shakespeare in Minnesota's Nature on the banks of the Mississippi!"/>
        <s v="Pacha's Pajamas is an epic story told through books, music, videos and now augmented PJs that's uplifting kids everywhere!"/>
        <s v="Making a reality show casting the real elites of China. They are fun, young, wild, and ambitious. Filmed in Beijing with real risks."/>
        <s v="A Boy. A Girl. A Car. A Serial Killer."/>
        <s v="Recording Debut  Album w/ Producer Ikey Owens from Free Moral Agents/ The Mars Volta"/>
        <s v="Our little theater needs some love. We took over a lab and need to make our space look more inviting and well, like a theater!"/>
        <s v="Multi Award-Winng play THE PILLOWMAN coming to the Arts Centre Theatre, Aberdeen"/>
        <s v="Touring the fast-paced, playful and poignant story of three twenty-somethings in a mental-health support group."/>
        <s v="ALLIE is a new dark comedy play which will premiere at the Edinburgh Festival Fringe 2015. Written and produced by Ruaraidh Murray."/>
        <s v="Joel is writing a novel when his fiancÃ©e Helena dies. Believing his writing suffers when he is not in love, Joel ends up dating very different women."/>
        <s v="In 2015, Green Light is producing 3 shows of new plays exclusively written, directed and created by women- help make it happen!"/>
        <s v="We are looking to record our first EP produced by Aaron Harris (ISIS/Palms) at Studio West."/>
        <s v="Zossom is a smart phone case with a strap. Forget the days of shattered screens and scratches. The Zossom case keeps your phone safe."/>
        <s v="(UN)CUT explores circumcisionâ€™s medical, sexual &amp; religious complexities against the backdrop of San Franciscoâ€™s latest ban controversy"/>
        <s v="Six Spartanburg-based professional actors perform A Midsummer Night's Dream outdoors in downtown Spartanburg."/>
        <s v="'Immortal', a play about five English Air Bombers in WW2, is an exciting first project for the brand new Production Company, GreanTea."/>
        <s v="EggSalad presents an unflinching new work mapping the mental landscape of addiction and recovery. Premiering in NY Aug 26-27 &amp; Sept 2!"/>
        <s v="Stars on Stage children's theatre program is in need of 6 new wireless body microphones!_x000a__x000a_#soskidsbeheard   _x000a__x000a_www.apatheplace.org"/>
        <s v="Rock n' Roll about the intersection of lies and belief: the Believable Lie."/>
        <s v="Beyond Local is a personal journey through an art-centric and musically talented community that fosters creativity."/>
        <s v="Kickstarting Kill Freeman independently. Help fund the New Record, Video and Live Shows."/>
        <s v="Visual documentation of the endangered IÃ±upiat language, captured in the form of a printed photography book."/>
        <s v="A hilarious comedy starring Sarah, a recent grad, who uses the magic of a mystical open mic to solve the problems of her relationships."/>
        <s v="We're looking for funding to help submit a short film to film festivals."/>
        <s v="The first CD of chamber music composed by John Leupold to be released on PARMA records. The album features solo, duets, and a quartet."/>
        <s v="A Multi-Media Puppet Show, with large cable control puppets to tell a hilarious story for all ages."/>
        <s v="FUND our teens in Shakespeare's comedy &quot;The Merchant of Venice&quot;. Donating pays for our venue/insurance located in Woodland, CA."/>
        <s v="Get Repetitive Beats to Vaults! A high octane play set in Oxford  during one of the most influential &amp; hedonistic movements in music."/>
        <s v="Help Moth Live! Support Moth and its artist collective to achieve its 2014/15 season."/>
        <s v="The Battle of Britain has been lost; London is occupied, who can you trust? Help produce this classic piece of theatre. Drama for now."/>
        <s v="BREAKING A MONSTER needs your help to play in THEATERS!"/>
        <s v="A traveling wooden wagon that transforms into a theatrical playing space presenting FREE original performance while building community!"/>
        <s v="2 world premieres:_x000a_HOW TO LIVE ON EARTH by MJ Kaufman_x000a_ / CAL IN CAMO by William Francis Hoffman_x000a_+ workshops of 7 more plays!"/>
        <s v="John and Brian are on a quest to change people's lives and rehabilitate dogs."/>
        <s v="A true story about inspiration and survival - David Alfred George turns his powerful experience into a compelling vBook."/>
        <s v="Brent Brown's breakout new album! Requires help from the record label... You!"/>
        <s v="The making of a quality, full length album journeying through a pop/folk/rock/americana sound_x000a_noisetrade.com/jaredmitchellmusic"/>
        <s v="Release the Skylines is a small, local Cleveland metal band looking to record an album."/>
        <s v="The Christopher Battles EP Project will fund professional recording, publicity, and release for this original singer-songwriter."/>
        <s v="Part-silent film, part-thriller, Dog Show sees four actors play a community of dogs and their owners. One autumn, a killer strikes."/>
        <s v="Husband and wife operatic team specializing in German opera. Fundraising for an audition tour of Germany."/>
        <s v="Phantom Pain - a new play promoting mental health awareness written and performed by fledgling theatre company Unhinged Creations."/>
        <s v="Trying to raise funds to release a full-length album on LP and CD by my post-punk studio project, Surplus 1980."/>
        <s v="A funny and moving new play about two families dealing with aging parents in very different ways!"/>
        <s v="Help us build the Kitchen from Hell!"/>
        <s v="Old Hat's new production explores the bleak culture of war and the cosmic powers of guilt and imagination in Shakespeare's tragedy."/>
        <s v="The Happiest Show on Earth is a Disney musical revue to benefit the Make-A-Wish foundation. Funds for production needed."/>
        <s v="The Whitelisted Theatre Company is a non-profit arts organization dedicated to producing the most relevant European plays in NYC."/>
        <s v="Ray Gunn and Starburst is an audio sci-fi/comedy sending up the tropes of classic and pulp science-fiction."/>
        <s v="Our first professional studio album &quot;See The Light&quot; will be released this spring! Help us record, mix, master, and release the album!"/>
        <s v="Cancer patient Anne Bartram's bucket list wish, is to have her new play performed at a London venue and reviewed by a national paper."/>
        <s v="death&amp;pretzels presents their first Chicago based project:_x000a_The Dybbuk by S. Ansky"/>
        <s v="Peace on Earth begins with birth. Educating pregnant women to create a more peaceful world is what this book is all about."/>
        <s v="Help ABS Academy musicians get their cellos, gambas, &amp; contrabasses to San Francisco by supporting their instruments' travel."/>
        <s v="The Rules is a brand new black-comedy, serial-killer-romance debuting at the Edinburgh Fringe this August and we need your help!"/>
        <s v="Travis Kent joins forces with some of today's brightest contemporary composers for an evening full of firsts at 54 Below."/>
        <s v="An unexpected kidney donor acts on faith in order to rescue a fellow cyclist from his failing body. The true story of Pete and Kelly."/>
        <s v="Approaching a milestone birthday, Gail abandons her group of yuppie stay-at-home mom friends for the vibrant and rowdy gay community."/>
        <s v="&quot;death (and straight boys)&quot; is a 5 play cycle, loosely founded on the KÃ¼bler-Ross model, more commonly known as the 5 stages of grief."/>
        <s v="Seat of the Pants mounts our first show in a black box space that could become permanent; can you help us excel and seal the deal?"/>
        <s v="We want to create a Sizzle Reel to pitch a Reality TV Series to TV Executive starring artists Art Moose will use new artists each week."/>
        <s v="Help us reach our goal &amp; pay the drama dept that is performing the hard read, which is set for October 2015."/>
        <s v="New writing â€¢ Twisty-turny magical realist retro sci-fi â€¢ Human lives â€¢ Storytelling â€¢ The slope our society slips down..."/>
        <s v="A play that illustrates the symptoms of PTSD, shows its effect on families, and demonstrates some of the difficulties of treating it."/>
        <s v="Eight friends reunite to achieve their childhood dream of designing, constructing, and launching a homemade submarine."/>
        <s v="We need the help of fans of both music and film alike to help us create our collective vision for this song."/>
        <s v="Sam Sliva's new EP, &quot;Drained,&quot; will combine Rock, Reggae and Country stylings to make one definitive sound...BUT ONLY WITH YOUR HELP!!"/>
        <s v="An Asian-Jewish-American family collides with music, food, and identity crises in this world premiere New York theater production."/>
        <s v="Paul Haasch is producing his first music video! With awesome people involved and a great vision, it is sure to be an amazing piece."/>
        <s v="An electronic music producer stuck in his blue collar life has overnight success thrown at him when his music leaks on the internet."/>
        <s v="[By The Mummers] needs your help this holiday season to stage a full scale production of William Gibson's &quot;The Butterfingers Angel...&quot;"/>
        <s v="Tony-Award Winning Play, The History Boys brought to you by the Independent Student Production Company Narrative Series: Page to Stage!"/>
        <s v="Stone Horse ~ _x000a_Doing what they do best, laying down honest and _x000a_proper Rock-n-Roll guaranteed to soothe your soul!"/>
        <s v="The BESPOKE GEEK is a brand new clothing company from Bletchley, England producing handmade and individual hoodies for geeks."/>
        <s v="3 boys, 1 white dress and a hoover collide in this explosive new play by John Fitzpatrick. Life's a wedding disco. Let's dance."/>
        <s v="Eyes Closed is a collaborative play and docudrama about New Yorkers and their dreams."/>
        <s v="Technocracy will be released on digital media on June 26th, but we all know analog is king!  Help us press this album on vinyl!"/>
        <s v="Singer Jude Roberts has been asked to perform his song &quot;The Flood&quot;  in Hiroshima.  You can assist in making this opportunity a reality."/>
        <s v="New CD of favourite chamber music by Welsh composer Michael Parkin featuring debut recordings by outstanding young musicians."/>
        <s v="5 actors. 39 characters. 1 epic adventure. Presented by the Cradle Theatre Company."/>
        <s v="Gorgeousness that which sits in the root of Loveness._x000a_Other than this there is no endearment for or otherwise_x000a_to describe."/>
        <s v="I have recorded 3 solo blues/rock/surf albums of original music, but they're only digitally released - I want there to be real CD's!"/>
        <s v="A new play about coming coming home, recovery, and trying to find God in the process."/>
        <s v="A father loses his family in a freak plane crash and goes on to murder the air traffic controller he holds responsible."/>
        <s v="cd fund raiser"/>
        <s v="Arson In The Suburbs is ready to release its FIRST three song E.P. and looking to raise funds to get back in the studio! RnFnR!"/>
        <s v="Two men on trial for desertion, confined within a Glasshouse. How long can friendship last? How much can a man stand before he breaks?"/>
        <s v="Raise enough money to fund the copyright cost for the full length indie rock record we spent the year recording."/>
        <s v="Brute (winner of the 2015 IdeasTap Underbelly Award) is new writing based on the true story of a rather twisted, horrible schoolgirl."/>
        <s v="A student directed and student performed production of Shakespeare's Macbeth in Milwaukee's beautiful Lake Park on June 3rd &amp; 4th"/>
        <s v="Help us raise the funds to film our pilot episode!"/>
        <s v="My creations are born in different cultural environment around the globe with Â« what is already there Â» and act as a social impulse"/>
        <s v="Bare Theatre presents one of Shakespeare's most notorious characters in the final chapter of the War of the Roses saga."/>
        <s v="A play by April Yvette Thompson. A Gullah Healer Woman and an Afro-Cuban Priest forge a new world of magic &amp; dreams in Jim Crow Miami."/>
        <s v="An exercise in the wild and dangerous world of solo musicianship by Maxwell D Feinstein."/>
        <s v="Los Angeles-based recording artist Ryan Caskey joined forces with producer Eddie Hedges to record alternative rock masterworks."/>
        <s v="An unsparing, slightly surreal look at the effects of the private rented sector on two young women. Based on real events."/>
        <s v="A short film about the tragically hilarious events that occur when a fearful and panicky 6-year old boy loses his first baby tooth."/>
        <s v="3 college grads struggling to fund their social network. 1 bratty blackmailing student. 1 dreamy Asian business man. 1 awesome play."/>
        <s v="Six gay men, emotional baggage, and online dating: what could go wrong? A play about looking for love and finding something better."/>
        <s v="Changing Stations is an 11-track classical-contemporary album by Daniel Liam Glyn, based on the 11 main lines of the London Underground"/>
        <s v="Even though were still recording our first album, were taking pre orders to help with manufacturing costs. We have a lot to cover with this CD/ DVD. "/>
        <s v="Come and help us make the Canterbury Shakespeare Festival a reality"/>
        <s v="Fury Theatre is bringing Mamet's powerful play, Oleanna, to life!  Help us get ahead of funding so we can keep theater affordable."/>
        <s v="After a two-year hiatus, The Alan Katz Show is coming back! But it can't unless we can get a 16gb flash drive valued at $12.71!"/>
        <s v="A TV series that takes place in a high school setting with religions,morals,&amp; ethics as a guiding message for students &amp; their families"/>
        <s v="The Creator of the hit FOX show THE BOURBON LOUNGE brings you BIG WHISKEY. A new travel show exploring whiskey like you've never seen."/>
        <s v="Driving Jersey is real people telling real stories."/>
        <s v="A brand new dating show which helps one lucky lady find her Mr Right with difficult decisions to make along the way."/>
        <s v="A scientist on the brink of a discovery that will revolutionize society sees her work destroyed in an experiment gone horribly wrong."/>
        <s v="&quot;A sociopath crosses paths with the person he must confront about his wife's murder, it might be himself&quot;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When  Rome is infected with a zombie plague, Lucius Agrippa and a small group fights for survival"/>
        <s v="An amazing journey in Bolivia in a theater-truck._x000a_The creative soul of social movements re-imagined._x000a_The art of the youth of Teatro Trono in action."/>
        <s v="Join UCF as they dive into the creative and community outreach for the families in St. Vincent and the Grenadines."/>
        <s v="EUPHORIA! is a new play about the decriminalization of drugs, and its profound effect on both the criminals in prison and &quot;The Man.&quot;"/>
        <s v="SYLVIA is a modern romantic comedy about a marriage and a talking dog. Directed by Jeanna Michaels. January 12 through January 29, 2017"/>
        <s v="After almost three years of being out of music, I've decided to finally make the solo record I've wanted to do for years."/>
        <s v="Hope and Inspiration.  That is what this project is all about. In the midst of a dark and broken world our stories can speak life."/>
        <s v="The Micronite Filters have a blood curdling sonic adventure ready for psychedelic swirled vinyl for the best possible auditory journey."/>
        <s v="Bizness Suit - NEW ALBUM - We're going to LA to record the best rock album ever - bluesy funky Rock n Roll with soul"/>
        <s v="MUSIC WITH MEANING!  MUSIC THAT MATTERS!!!"/>
        <s v="God Am, a Grunge/Doom metal band, who have been trying to fund the production of our EP to bring you a unique aural assault."/>
        <s v="Help release a CD of sloggoth's first album &quot;sloggoth&quot;.  All contributors of $5 or more get a CD when the goal is met!"/>
        <s v="Modern Post-Hardcore/Electro music (Hardstyle, EDM, Trap, Dubstep, Dembow, House)."/>
        <s v="Boys of a Certain Age is a unique and special show that we're trying to remount in New York City in 2017."/>
        <s v="Identifying cancer and disease products we use everyday and are totally unaware of. Then substituting them with healthy alternatives"/>
        <s v="We are a four piece rock band that has played shows in and around NYC including Mercury Lounge.  Two of our members are now in LA."/>
        <s v="We've written the music and now it's time to record. We're excited to work with Nic at Different Fur studios but we need your help!"/>
        <s v="Pop Garden Radio Presents: The Rock on the Road Tour Season 2 CD. 23 great Pop tracks from independent Pop artists."/>
        <s v="Praising the Living God in the second half of life."/>
        <s v="Wood Butcher needs your help to make this happen. Buy a CD, support local music!"/>
        <s v="OH MY JOSH! _x000a__x000a_Our Kickstarter Supporters get FIRST DIBS!_x000a__x000a_Here's our latest single release and a package deal you cannot ignore!"/>
        <s v="We need to get back to Nashville to record our second record, a full LP this time.  It ain't cheap and we need your help!"/>
        <s v="This CD celebrates a journey beginning with the death of a father and culminating with the joyous victory expressed in music!"/>
        <s v="Engine is ready to record our sophomore release. The songs are written, the musicians are ready. Help us bring this into existence!"/>
        <s v="BBB is going back into the studio to record and release &quot;Felix From Canada&quot; by popular demand.  We need your help!"/>
        <s v="An innovative new YouTube series reviewing the HOT new music technology that people love. For Rockers, Jazzers, Rappers and everyone"/>
        <s v="hey friends. We are Hollow Point 9._x000a_We are calling on you to help us._x000a_In our journey to make our debut album."/>
        <s v="Each piece has a story behind it. Not of some life drama but of an experience you live whilst listening; Happiness evoking"/>
        <s v="With big dreams and big sounds, Jesse Alexander's Debut album titled &quot;For Once&quot; brings Indie Rock to a whole new level."/>
        <s v="Wrote some new songs and it turned into an album. I even have a title already, &quot;Oh My Soul&quot;. Would love your support!"/>
        <s v="We are a band from Long Beach, Ca looking to record our first EP. Any little bit counts and your support would mean the world to us!"/>
        <s v="Be a part of making the first Lynn Haven album, &quot;Fair Weather Friends.&quot;"/>
        <s v="Based on Don DeLilloâ€™s powerful post-9/11 novel, Falling Man captures the first moments of the terrorist attacks that changed the world"/>
        <s v="With your help the Tulsa Youth Symphony will have its premiere appearance at the opening of the OK Mozart Festival, June 6th"/>
        <s v="Help UTS Ontario students raise money to get their experiments on the ISS. Promote space science in Canada! We can't do it without you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Avalon is a new South African Township play and Nakhtik is a  danced political lecture."/>
        <s v="Aidez-nous Ã  financer notre projet Stop the tempo prÃ©sentÃ© du 18 nov au 12 dÃ©c 2015 au ThÃ©Ã¢tre Prospero! M.E.S de Michel-Maxime Legault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is is a touring production for schools in the Treasure Valley!"/>
        <s v="Since October 2015 the Shoebox Theatre has become a hub of creativity - The next step in our journey is to hang stage curtains!"/>
        <s v="We are a non-profit revitalizing the Gloria Theatre - our gift to the community - and we need your help #arts #community #theater"/>
        <s v="A benefit show featuring musicians, dancers &amp; poets all under age 30 to raise money in support of LGBTQ rights and programs."/>
        <s v="Blue Thyme Nights is the production of Am I Blue by Beth Henley &amp; Thymus Vulgaris by Lanford  Wilson._x000a__x000a_Artwork by Charlotte Ager"/>
        <s v="I've written, and am producing, a fun new play with a gorgeous cast for this year's Edfringe and it just needs a little extra dough :)"/>
        <s v="An inspirational one-man play about crisis, community, and the search for wholeness."/>
        <s v="Two marine biologists are at odds during an important expedition. When a stranded shark refuses to die, things get weird."/>
        <s v="A theatrical adaptation of Oscar Wilde's short stories, presented by Suitcase Civilians at The Space, April 5-10 2016."/>
        <s v="A London flat, two stories play simultaneously. Irish mapmaker 1821, Iranian artist present day. Each senses the other. Worlds collide."/>
        <s v="Production of wickedly funny new play for two women, written by iconic songwriter and ex-London's Burning man, Chris Larner"/>
        <s v="An Equity Reading of a new play; Intimate drama about a family dealing with consequence of actions after a school shooting."/>
        <s v="Life is more than the days you have left. 1 in 3 tells of two normal people &amp; their confrontation with mortality and the dice of fate."/>
        <s v="Two worlds, one bond - no turning back._x000a_A dark comedy about domestic abuse and the power of an unlikely friendship"/>
        <s v="Rough Haired Pointer present for the first time ever Joe Orton's 'Fred &amp; Madge' at the Hope Theatre, Islington this Sept and Oct"/>
        <s v="We are raising funds to allow for enhanced scenic, costume, and lighting design. Every dollar helps!"/>
        <s v="A new play developed in collaboration with graduating theatre makers, premiering at the Edinburgh Fringe Festival 2014."/>
        <s v="Our 1st full season!  We need your help to fund costumes, sets, props &amp; help bringing these wonderful shows to the stage!"/>
        <s v="An Evening of Radio aims to showcase original work written by undergraduate playwriting students in the style of live staged readings."/>
        <s v="Rehearsal &amp; development of our first project as Axon Theatre: &quot;The Star-Spangled Girl&quot; in South Wales."/>
        <s v="A modern telling of the Greek myth. Sisyphus defies the Gods and attempts to change the world order... but can he overcome his fate?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The Sterling Lion Theater Company is a non-profit theater group established for the benefit of the Connecticut lower Naugatuck Valley."/>
        <s v="We're making a hard hitting, innovative play which will open your eyes to what mental illness is like in the mind of the sufferer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New show with 2 performers and an original score, bringing the true story of this forgotten WW1 heroine to audiences in the southwest."/>
        <s v="â€œFar From Fictionâ€ is a powerful play, written by Sally Willis, offering insights into a new understanding of  female psychology."/>
        <s v="Death &amp; Pretzels presents the world premiere of Paul Pasulka's Gruoch, or Lady Macbeth"/>
        <s v="Support Lock&amp;Key Theatre's 'Timon of Athens' by donating to our printing! Every penny goes to posters, programmes, flyers and scripts."/>
        <s v="Baby Living Room is a project created by Spazio Farma Mestre for children: free theatre for kids as sustainable education for families"/>
        <s v="A darkly comic one woman show by Abram Rooney as part of The Camden Fringe 2015."/>
        <s v="Vote here for whatever show you want to see next year! No gimmick, no stretch goals, just a simple vote and a free ticket."/>
        <s v="Following success with 'The Canada Boys' and 'Parachute', we are looking for financial help from the community with our new production"/>
        <s v="An extraordinary, punchy and provocative new play, providing a voice for women to address their sexuality and self worth. #EDFREAK"/>
        <s v="Help us get the show on the road! Petrification is a new play about home, memory and identity and we need your help to tour."/>
        <s v="a woman walks into a bar except she looks like a man and no one's serving drinks. one night only"/>
        <s v="One Shot Theatre Company is an organization that promotes youth theatre for social change, putting on shows that open a social dialogue"/>
        <s v="A terse and delicate dissection of male emotions from a rural perspective: fathers and sons, legacy and heritage, molasses and mud."/>
        <s v="We are a young company who have been accepted to put on our play at The Courtyard Theatre. We need Â£250 for flyers, props and costume!"/>
        <s v="Artistic Internship @ Ojai Playwrights Conference"/>
        <s v="Theaterprojekt 12. Kl. Waldorfschule Essen. 2 junge Regisseure bringen volles Engagement &amp; Zeit ein. FÃ¼r ihre Finanzierung sammeln wir."/>
        <s v="liveartshow returns with a new work at the Arcola this summer. Marsha is a story combining opera, dance and theatre... with a unicorn"/>
        <s v="A musical about two guys writing a musical about...two guys writing a musical."/>
        <s v="Talented, hard-working performers for Into the Woods JR need your help in renting microphones for our show!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Mabel Moon and her co-pilot Silvertoes are coming to earth in the form of a 35 minute interactive and educational musical adventure  !"/>
        <s v="Following a sell-out run in Loughborough, Time at the Bar! is heading to this year's Fringe Festival... But we need your help!"/>
        <s v="In 1942 three black and one Puerto Rican jazz musicians from Harlem join the segregated US Marines. We see &quot;Love In Time of War&quot;"/>
        <s v="SEE US ON PATREON www.badgirlartwork.com"/>
        <s v="FACING EAST, a dramatic new musical, follows an upstanding mormon couple facing the suicide of the gay son. Help us bring it to London!"/>
        <s v="Support the artists of the new play FEVER: a story of love, friendship and sonnets. Donate to help us develop this production!"/>
        <s v="JUMPY, a cool smart watch with open platform SDK brings limitless edutainment to kids' wrist and encourages parent-child interaction."/>
        <s v="Trequant is specifically designed for people with tremors. It helps them to track and analyse their tremors for better understanding."/>
        <s v="TapTap is a technology to transfer touch between two people. It can also be an activity tracker, a game controller or smart alarm."/>
        <s v="Harnessing wearable technology as a powerful defense for food-allergy children."/>
        <s v="We've explored some of the most amazing places in New Zealand and can't think of a better way to share our experiences than a photo :)"/>
        <s v="Forget your headphones. Wear Hy all day for voice-controlled music, calls, biometrics and more, with a huge battery and hidden fit."/>
        <s v="Staged Right Theatre Company is putting on its first season this year, and we need your help with raising money to put on four plays!"/>
        <s v="Two women, one love, one must die: a multicultural cast in a play about the denied holocaust of Libyan Jews. Premieres in March in NYC"/>
        <s v="The Forcite Alpine helmet records 4K footage and keeps you connected all in one sleek design."/>
        <s v="Cobrette Bardole's widely anticipated sophomore release is ready for tracking and he needs your help to make it a reality!"/>
        <s v="Removable collars and cuffs along with hidden underarm designs that prevent embarrassing and stubborn stains. What does YOUR shirt do?"/>
        <s v="Journey with Bible Bear through each of the books of the Bible, exploring stories while learning verses, songs, and preschool concepts!"/>
        <s v="No magic show has ever integrated theatre arts like this.  World of Paradox is designed for all audiences and is interactive in nature."/>
        <s v="BRILLAR: Your Kids Ultimate Wearable Companion. Educates, Rewards, Entertains, Calls, Motivates, Messages + Tracks Location &amp; Steps."/>
        <s v="Arabella seeks studio time to professionally read her novel, making it available to listeners as an audio book on audible.com"/>
        <s v="Help us produce a video of the first Original Pronunciation Merchant of Venice."/>
        <s v="Be in God's presence through instrumental covers of hymns. Help me build a home studio to freely distribute this album."/>
        <s v="The Larchmont Playhouse is threatened! Help save the theater by becoming a Preservation Member of The Larchmont Playhouse."/>
        <s v="The Saxidentals are a Laie, HI based saxophone quartet. We have been playing gigs all around Laie and would love to make a music video!"/>
        <s v="A photography book that serves as a call to action for Congress to stand up for survivors of domestic and sexual assault."/>
        <s v="We will workshop, stage and develop new writing, devised work and adaptations. A joyful leap into the possibilities of an idea!"/>
        <s v="In our 30th year we are relocating to the world famous Choo Choo on The South Side. We will be remodeling the old Station House."/>
        <s v="Buhel SOUNDglassâ„¢SG05 Sunglasses &amp; headphones with BCTâ„¢ (Bone Conduction), high impact lenses (Z87.1+) &amp; exclusive patented technology"/>
        <s v="Rarely seen images of Muhammad Ali in his prime as he trained in Miami Beach at the famous 5th Street Gym in the early 70s"/>
        <s v="We want to record an album of popular praise &amp; worship songs with our own influence and style."/>
        <s v="A revue show featuring the very best of the last century of musical theatre from aspiring young producers &amp; performers at RWCMD"/>
        <s v="A man must find his way out of the depths of the shadows by using the aid of a little girl."/>
        <s v="A project to give the people of Playa Blanca an independent, energized future - _x000a_â€œLocal de Mariposas EÃ³licas Para un Futuro Mejorâ€"/>
        <s v="A comical point and click adventure by veteran team of Broken Sword and Monkey Island fame - Steve Ince and Bill Tiller"/>
        <s v="In October, we plan to premiere Oedipus Revenant, a historically grounded horror adaptation of Sophoclesâ€™ classic, Oedipus the Tyrant."/>
        <s v="In 1970 Helaine Garren shot a series of images at Bensingerâ€™s Pool Hall in Chicago, Illinois."/>
        <s v="An inclusive, cross community, multi-cultural theatre production for children aged 3 to 16 and their families"/>
        <s v="Will Power Troupe is the only US group invited to perform in London's Shakespeare Festival. We need your help to bring the USA to UK!"/>
        <s v="A young teen makes a bad decision after joining gang and the film expresses his choices that led him to that point."/>
        <s v="Help stage an original One Act Play that brings awareness to Alzheimer's in its debut performance."/>
        <s v="Anyone can create. They just need a place and an opportunity. The Echo Theatre (Provo) provides that opportunity."/>
        <s v="Sheet Music portfolio of comedic tour-de-forces, intricate ballads &amp; more...launched live with a power-house Nashville-cast Concert."/>
        <s v="Stage Door Theater needs a stage for its current and future productions. Can you help?"/>
        <s v="Everyday I meet new people and everyday I learn a new story. These are the most popular of those stories from the first year of OTWISI."/>
        <s v="Finally! Electrical Wiring Testing Made Easy...  Designed by a Professional for Professionals, Homeowners and DIYs, Too!"/>
        <s v="Emerson Sings is the first cabaret to celebrate the work of up and coming musical theater composers who are alumni of Emerson College."/>
        <s v="Ollinfit is the first wearable fitness trainer with 3 sensors for superior accuracy, feedback and results."/>
        <s v="Everyone has a choice. Can two college students get past their differences to save the life of a man whom they've never met before?"/>
        <s v="cancelled until further notice"/>
        <s v="The Lifeclock One is an officially licensed, supercharged version of Snake Plisskenâ€™s countdown watch from Escape from New York."/>
        <s v="Creating a consuite for CoreCon. A focus on the insanity of asylums and early medical practices from history."/>
        <s v="Forsaken Angels, a powerful new play by William Leary, author of DCMTA's Best Of 2014 Play Masquerade."/>
        <s v="Auto-Archives non-profit library will publish a book of previously unseen 60s and 70s motor racing images by photographer Peter Darley."/>
        <s v="hidn tempo is an intelligent watch band that allows you to monitor your stress and manage it anywhere, anytime."/>
        <s v="A nostalgic film about the unorthodox teacher we all wish we had, the girl we all fell for, and the friend we didn't expect to make."/>
        <s v="Falling in love at Christmas should never be a drag! A rocking musical about four lives intersecting at a nightclub at Christmas."/>
        <s v="American Pride is a play centered on the Poetry of one Iraq War veteran, and follows her journey through war and back home."/>
        <s v="Hopefully a successful Campaign will bring this original musical back to the stage for performances on 26th, 27th and 28th May 2016."/>
        <s v="Let's build a legendary brand altogether"/>
        <s v="Hundreds of breathtaking rodeo photographs collected in a beautiful coffee table book."/>
        <s v="The Milburn Stone Theatre needs your help to bring its high-flying next blockbuster musical, TARZAN, to life!"/>
        <s v="Colourful and imaginative book app for children, will be relished especially by those with Irish roots."/>
        <s v="We are a theatre society from the Groningen University in the Netherlands. _x000a_We would be more than happy for some help funding the play."/>
        <s v="Would anything change if women were in charge? Book Clubs, readers, and critics herald the latest by award-winning author, Aguila."/>
        <s v="A revival of Shadowbox Live's Off-Broadway Rock Opera to uncompromisingly explore the darker urges of humankind. But we need your help!"/>
        <s v="We are non-profit founders creating a forest retreat for the inner city students to record\learn music in an inspirational sanctuary."/>
        <s v="A feature film based on the true story of Bruce and Denise Morcombe and their battle for justice for their missing son Daniel."/>
        <s v="Our aim is to provide high-end equipment and space for Toronto coders, filmmakers, and artists to develop cutting-edge VR content."/>
        <s v="Help to fund a children's animation Series. Teaching good morals and conduct. Also includes simplified teachings about Islam and Allah."/>
        <s v="Raising funds to have a private stage reading for an upcoming play from THE ENSEMBLE THEATRE COMPANY OF NEW YORK (www.tetcny.org)"/>
        <s v="Discreet safety device connects you to a dedicated 24/7 monitoring team, keeping you safe anywhere in the United States"/>
        <s v="Help me spend this fall capturing autumnâ€™s spectacular season in detail so I can create high quality images for home dÃ©cor."/>
        <s v="A self published photo book documenting the overwhelming presence of the colour pink, in young girls lives here in the UK."/>
        <s v="Love, Sex and Apps is a double bill exploring the way in which we are both connected and disconnected with those around us."/>
        <s v="Inner Darkness turned into a photobook. Personal work i shot during my recovery...in Berlin."/>
        <s v="You can never go wrong with a Beef Stick, great taste with no fillers and can easily goes with you everywhere."/>
        <s v="After 3 years.....It's time for some new music! Album #2 is in motion and I can't wait to share it with all of you!"/>
        <s v="Rossumâ€™s Universal Robots are the perfect workforce, without emotions, needs, or souls. But they are changing. Becoming more like us..."/>
        <s v="A photo book that shows a timeless trip from Portugal to Sri Lanka in a subjective point of view through an old Hasselblad objective."/>
        <s v="Use preprogrammed firmware or program your own with AVR-ISP or Arduino ISP.  Device is based on the Atmel ATtiny13A microcontroller."/>
        <s v="Tempi Is a Wearable Bluetooth Device That Gives Accurate Temperature and Humidity Readings."/>
        <s v="Geek &amp; Chic Smart Jewelry Collection, Wearables Meet Style!"/>
        <s v="A cool smart laser pointer for presenting professionals. Unique by design, widest functional coverage for both IOS and Android."/>
        <s v="Glasses, not for you but your virtual reality headset. Prescription lens adapters, lenses and more to make your VR experiences better."/>
        <s v="We are proud to be doing The Last Five Years as our debut! Now, our little company needs your help to make our big dreams come true!"/>
        <s v="We have been working extra hard to get our new training space ready and with a little extra help we hope to dream big for the future!"/>
        <s v="Kai sits right behind your ear and lets you access a smart voice interface 24/7. Call, text, search, and even call an Uber."/>
        <s v="Stainless Steel Modular Ring with screw on bezels for WiFi + Bluetooth + NFC Wireless modules with open source IOS and Android Apps"/>
        <s v="A photo book of the artist's present and future portraits from 2013 to 2015, including actor and human rights activist George Takei."/>
        <s v="A photographic search for the true meaning of pride for ones country during the World Cup"/>
        <s v="To gather a collection of photographs for a coffee table book that displays the beauty of Canada's west."/>
        <s v="The Heart of a Woman and The Heart of a Man is a feature film written by Jennie Marie Pacelli, based on real people and true events"/>
        <s v="Our knee sleeve monitors your muscles and recommends rest time (on a mobile app) when it detects overexertion!"/>
        <s v="Professionally recording a worship and contemporary Christian music album that connects to people and connects their heart to God."/>
        <s v="Forgotten composer, virtuoso pianist, actor, and activist._x000a_I'm hoping to produce my play which explores Julius's life and music."/>
        <s v="Turn your iPhone into wearable tech &amp; GoPro. Features: Selfie Stick, Tripod, &amp; Protective Top. Great for everyday carry."/>
        <s v="A new concept in bike light safety, protecting cyclists from being hit in the side. Bright, amber sideways."/>
        <s v="Cannons, Power Gloves, and PUNCHING STUFF!  Help Fat Cheeks collect Acorns for upgrades and customize his gear in this Endless Runner"/>
        <s v="Max 5Tb storage, Wired lan, Additional USB ports and Hi-res DAC, 10000mAh battery, Real portable docking station"/>
        <s v="Our first record created to reach, inspire, and ultimately express the love of Jesus to our generation."/>
        <s v="A collection of images that depicts the beauty and diversity within Ethiopia"/>
        <s v="My hope is to raise $5845 and replace old stained and mismatched border curtains, cyclorama curtain, and backdrop."/>
        <s v="Active, happy &amp; healthy together! _x000a_Thatâ€™s our mission for all dogs and their parents."/>
        <s v="7 billion people &amp; most of us feel alone.  It's time we become emotionally unzipped.  &quot;Unzipped&quot; a new play about men &amp; relationships."/>
        <s v="A moving short film about a retired female boxer who develops a relationship with a young journalist who idolises her"/>
        <s v="Almost Random Theatre's play about a candidate - with no policies - who is seeking election in May 2015"/>
        <s v="Help to make an album that will stand out in the pantheon of LDS music, an album of the highest musical and artistic standards."/>
        <s v="A comedy about a Christopher Walken Club.  This show was chosen to perform in DC!  Help the production get to our nation's capital."/>
        <s v="An Iranian Journey exposes the duality of life in modern Iran where youth navigate a thicket of Islamic laws and customs to live freely"/>
        <s v="Over a year of dedication has produced amazing photos and stirring words. The last step is to help those words appear in a printed book"/>
        <s v="A Coloring Book of Breathtaking Beauties_x000a_To Calm the Heart and Soul"/>
        <s v="Be a part of something BIG, support us in opening the best burger truck in Tacoma! ~ &quot;So I donâ€™t have to dream alone!&quot;"/>
        <s v="Collect coins and save civilians while you blast your way through tons of zombies! Unlock new characters and levels!"/>
        <s v="The time has finally come... Sap Laughter is in the process of updating our merchandise setup, and we need your help making it happen!"/>
        <s v="What was the greatest record shop ever?  DOBELLS!"/>
        <s v="ADCA would like to complete the production of its debut CD, in order to bring the joys of chamber music to its fans, new and old."/>
        <s v="Zoom will happen - THANK YOU! Received outside funding due amazing early success!"/>
        <s v="The Interviewer is a dramatic short film about second chances. If a murderer can get a second chance then uneducated children can too."/>
        <s v="Seeking supporters to help me break the 15 year streak since my last record.  Dana Lawrence Music is ready to go back into the studio!"/>
        <s v="I'm making a modern day version of the bible story &quot; The Good Samaritan&quot;"/>
        <s v="The people have spoken...the stars have aligned...Hardsoul Poets are making a new record and we want our fans on the front lines."/>
        <s v="Audionoggin: Wireless personal surround sound for the athlete in everyone."/>
        <s v="I want to publish my first photo book and make prints based on a series of rooftop cityscapes I took in 2014 of the city that I love."/>
        <s v="It is time to recognize and give to the indigenus groups the credit they deserve. It is time to understand where we come from."/>
        <s v="Deal with the cold like a boss with battery-powered heating device that will heat you up in the most extreme environment."/>
        <s v="This classic online RPG is being overhauled to run on more devices with an interface better suited for both mobile and widescreen."/>
        <s v="SmoothEye tracks eye movements to accurately measure alertness and focus level, allowing you to easily and reliably test your brain."/>
        <s v="Thinking Cleaner is an add-on for your iRobotÂ® RoombaÂ® 700/800 that makes it smarter and aware of its owner."/>
        <s v="Doomsday is here"/>
        <s v="Help Saint Sebastian finish their debut album, Melancholy Breakdown, accompanied by a short documentary film about fibromyalgia."/>
        <s v="Universal organic liquid seasoning brewed all natural from lupine, oat, salt and water for soups, salads, stews and more"/>
        <s v="Imagine being able to take a performance anywhere! Meet the Theatre Bath Bus - a magical performance space where anything is possible."/>
        <s v="I'm ready to make Tulsa happy and aware that love and kindness go hand in hand with good food!"/>
        <s v="The Pi (Arduino-Compatible) is a new kind of wearable. It's a diy smartwatch with a round display, touch ring, and a powerful CPU!"/>
        <s v="A photography book documenting the impact of the ISAF mission on the Afghan people of Mazar-e Sharif."/>
        <s v="A run-n-gun zombie survival game where you scavenge for items to make the night a little less scary."/>
        <s v="Revolutionizing the way we walk our dogs!"/>
        <s v="We recorded a full-length album to be released this summer for FREE!  All we need is the last $900 to master it. Donate today for some rad gifts!"/>
        <s v="DC/Baltimore AEA actors band together produce a world premiere of a touching, bittersweet, award winning play about letting go to live"/>
        <s v="Halfway, Nebraska explores the limits of hope and what it means to love someone who may be too far damaged to save."/>
        <s v="Write Now 5 is a new writing festival in south east London promoting new work from emerging playwrights."/>
        <s v="We take great short(er) plays by brilliant playwrights &amp; make visually stunning conversation pieces in response to the city we live in"/>
        <s v="This empowering piece encourages women to rise up and pursue their dreams, not by behaving like a boy but by,_x000a_â€œThrowing Like A Girl.â€"/>
        <s v="A bilingual play in The New Works Festival at UT that crosses cultures and explores what it means to be confident with who you are."/>
        <s v="â€˜Ministers of Graceâ€™ imagines what the movie Ghostbusters would be like if written by William Shakespeare."/>
        <s v="Lets get 48/14 pressed and in your cd players,ipods,blogs, and facebook status'. Lets get it everywhere!"/>
        <s v="&quot;Stories are where you go to look for the truth of your own life.&quot; (Frank Delaney)"/>
        <s v="grplife helps non-profit and community groups engage their members while upholding an attitude of responsibility for their information"/>
        <s v="The Most Beautiful Things in Japan are Hidden...Our different &amp; original play from the Japanese folk tale The Bamboo Cutters Daughter."/>
        <s v="Live at the Speakeasy with Ryan Anderson is a local talk show! Showcasing local artist, special guest, and talented bands."/>
        <s v="Mary's Son is a pop opera about Jesus and the hope he brings to all people."/>
        <s v="The production of the book about my long term project &quot;The Travellers&quot;, Ireland`s biggest minority group with a nomadic origin."/>
        <s v="Bots &amp; Barrals and StoneCrabs Theatre are excited to present the UK premiere of Guillem Clua's powerful Catalan drama Skin in Flames."/>
        <s v="Publication of an award-winning photographic series that explores the endless and beautiful dance between creation and destruction."/>
        <s v="To survive, an American socialite must fight with a Mafia boss in the French Resistance, but will his underworld ruin her in the end?"/>
        <s v="Don't kill me until I meet my Dad"/>
        <s v="Field Trip Theatre has  commissioned Alexandra Petri to write a world premiere play set in DC , &quot;The Scrum&quot;,"/>
        <s v="Tarantino-esque Adventure Game on Steroids Inspired by LucasArts, Gritty Action Movies and 1940's Animation"/>
        <s v="Prana is the first wearable combining breath and posture tracking to make your sitting time count."/>
        <s v="SMOKEY AND THE BANDIT: THE MUSICAL_x000a_The classic film, characters and music you love, on stage, LIVE!"/>
        <s v="A beautiful book of Polaroid photographs which celebrates the beauty, diversity, and distinctive character of Colombia"/>
        <s v="Headaches: a play composed of personal testimonies, writings and music, centered on mental illness and its effects on people's lives."/>
        <s v="Donâ€™t miss Golden Threadâ€™s new family-friendly play with live music about Ziryab, the 9th century musician and cultural trailblazer!"/>
        <s v="Slackers Patent-Pending Magnetic Clip and Cable System, Amazing Sound, Durability and Value Can't Be Beat...AT ANY PRICE!!"/>
        <s v="Versa Prima: The first portable and wearable LED strip that's controlled via Bluetooth. Designed to be versatile for your creativity."/>
        <s v="The next phase of the evolution of Hygienic Art is the building of New London's first amphitheater, a covering for the Art Park."/>
        <s v="'The Pendulum Swings' is a three-act dark comedy that sees Frank and Michael await their execution on Death Row."/>
        <s v="A play about the horrible choices we have to make every day. Should we take a risk, or take the road most travelled?"/>
        <s v="This is a project to create a crowd-funding site for Urantia Book readers worldwide."/>
        <s v="A 2016 calendar collection of landscape and wildlife photographs from award winning photographer, Steve Marler."/>
        <s v="Our wearable and app automates the poke you normally get from your bedpartner to make you stop snoring and making you turn to the side."/>
        <s v="Amanda Joy Hall's sophomore album, &quot;Every Day&quot;. Release expected July 2014"/>
        <s v="The unique adapter to apply standard watch straps at your Samsung Gear S2 Sport and Sport 3G! Small, functional and handsome."/>
        <s v="A one-woman show about the life of Eva Schloss, her time in Auschwitz, and the positive impact she has had on thousands of lives."/>
        <s v="A mission to build and launch a telescope to observe and photograph Earth-like planets around our nearest star system, Alpha Centauri."/>
        <s v="TUV Online is making highly effective vocal training available &amp; affordable to churches, worship leaders and singers around the world!"/>
        <s v="The Rest of Us follows a survivor of an outbreak that nearly destroyed the earth as he travels to find some form of humanity."/>
        <s v="Manylabs aims to help support 20 new residents working on open, low-cost, accessible tools for science and science education."/>
        <s v="ANIMATING the most INFAMOUS Math Courses in America and TRANSLATING them for the mathematical underdog!"/>
        <s v="'Somewhere you know, nowhere you've been' a theatrical _x000a_re-imagining of Walthamstowâ€™s past acted out beneath big skies in the marshes."/>
        <s v="An historic and proud work of Polish nationalistic literature performed on stage."/>
        <s v="A comedy about a mime who dreams of becoming a stand up comedian."/>
        <s v="A children's theatre group constructing props out of swimming noodles to provide free Shakespeare in the parks to local communities."/>
        <s v="The_x0009_next_x0009_project on the_x0009_horizon is_x0009_renovation of the exterior_x0009_faÃ§ade of_x0009_the Spring Garden_x0009_Mill,_x0009_which is in need of paint and_x0009_repair."/>
        <s v="Control Dreams: Design Adventures, Improve Waking Performance, Explore Spirituality, Recall Dreams and Awaken Refreshed with Aladdin."/>
        <s v="The University of Queensland Drama Production Course is putting on an adaptation of William Shakespeares Julius Caesar"/>
        <s v="We are performing Shakespeare's &quot;The Taming of the Shrew&quot; in its original Elizabethan setting at the Oxford Shakespeare Festival."/>
        <s v="Iran does not adhere to International Copyright Laws. Please help me publish a Persian translation before it is illegally translated."/>
        <s v="The Maderati: A bitingly witty absurdest comedy, which pokes wickedly perceptive fun at NY artist lifestyle."/>
        <s v="Be a part of bringing &quot;YOU SAY SPEAK WE SAY MOVE&quot; into existence with FIKE. This is our first album since moving back to Baton Rouge!"/>
        <s v="This nationally published book, set in the 70â€™s, tells the untold story of singers and a friendly reunion visit turning bad."/>
        <s v="Clip on owner recognition for any bag with 100db+ deterrence of others from opening or moving it. Plus forget-me-not notifications."/>
        <s v="I'm recording the music of my uncle, Legendary trumpeter Clifford Brown. Had uncle Cliff lived, how might he revisit his music today?"/>
        <s v="THE BALLAD OF DOWNTOWN JAKE is a newly created contemporary music drama that is schedule to premiere in Phoenix, AZ in March 2015."/>
        <s v="Book ll of The Merlin Chronicles is ready to publish- just need that great cover art like Book l has: Kickstarter Book Cover Project"/>
        <s v="Realtime feedback for swim &amp; triathlon training! Visually monitor pace &amp; intervals to improve fitness. For swimmers &amp; triathletes."/>
        <s v="Photographs capture fleeting experiences, where childhood is our past and adulthood is our future. In between. On the verge."/>
        <s v="It'll be THE event of the year for the musically adventurous types. Don't miss this chance to bring Peter BrÃ¶tzmann to our fair city!"/>
        <s v="CHEMION is an eyewear device that lets you show your creativity to the world."/>
        <s v="When the gods of religions and days passed return to our modern world, humanity must fight for its survival and future."/>
        <s v="Ground Effect is my first solo EP project intended to help promote Fusion and creative music music in Saskatchewan and Canada."/>
        <s v="A vibrant, street-wise, and musical performance that follows the lives of stories of the community of Washington Heights..."/>
        <s v="We are aiming to make a Web Series based on Youth Culture and the misrepresentation of socially stereotyped people."/>
        <s v="The Loft is CQEAP's latest studio. Located in Rockhampton's CBD we'll be running performing arts workshops for 5yrs to adults."/>
        <s v="A modern day locket that uses NFC technology to link your precious photos, videos, apps, and more. Choose our design or submit yours."/>
        <s v="Our t-shirt maintains steady temperatures through hot and cold focal points capable of reaching a 36ÂºF/20ÂºC range in under 2 minutes!"/>
        <s v="An epic strategy game of world conquest with simultaneous turn-based multiplayer gameplay and no hotseat waiting"/>
        <s v="Kat is partnering with Kickstarter to raise the funds to complete her first solo World music CD &quot;Gypsy&quot;!"/>
        <s v="FINCLIP, the revolutionary scuba diving accessory that when attached to your fins makes getting them on the simplest thing in the world"/>
        <s v="The pachyderms at the Denver Zoo are moving. Follow along on the convoluted journey to their new home."/>
        <s v="Hi, my name is CiarÃ¡n May &amp; i'm a photographer from Co Fermanagh, Ireland. With your support  we can bring this wonderful book to life."/>
        <s v="Buy and maintain 6 acres of land in West Ireland as a Wildlife Refuge for an endangered species of native Raptor called the Hen Harrier"/>
        <s v="Three Monkeys is an audio adventure game for PC."/>
        <s v="Set in the near future, this version of Shakespeare's classic play looks at how events that shook an empire could still happen today."/>
        <s v="Set in the height of sex, drugs and rock 'n' roll this production is an exciting new take on Moliere's classic! Performing with SpaceUK"/>
        <s v="The Columbus Ruby Brigade has brought monthly ruby goodness and camaraderie to all participants."/>
        <s v="Introducing the iDavit, a revolutionary crane-like system thatâ€™ll allow you to work anywhere. Hands free to be totally hands on."/>
        <s v="Shakespeare's plays have an important message for the world. Bosnia needs to hear. Bring Shakespeare to Sarajevo! Fund performances!"/>
        <s v="Arrest, interrogate, and uncover the truth as a local woman recruited by the KGB. For Windows, Mac &amp; Linux."/>
        <s v="Gourmet Toast is the culinary combination, neigh, perfection of America's most under-utilized snack: Toast."/>
        <s v="Gamers and 90's fans unite in this small tale of epic proportions!"/>
        <s v="The 2014 Minnesota Fringe Festival brings the World Premiere of LightBright's one-act play, The Last King of the I.D.A."/>
        <s v="Rider worn tail light brake light. Adheres to virtually any coat, jacket or vest. Stays on even when you get off."/>
        <s v="A collection of childrens poems written to educate, inspire and create quality time with parents. Beautifully illustrated, 44 pp."/>
        <s v="PowerPack is an efficient and affordable backpack with a lithium-ion charger for all electronic devices offering charges on the go!"/>
        <s v="A film about a collapsing food industry, a lonely farmer and a lonely botanist needs your help to finish post-production!"/>
        <s v="We're opening up a Pixel Academy in Manhattan and we need your help to fill it with technology and tools for New York City's kids!"/>
        <s v="Local Community theater to get up and running in the Idaho Falls area. Something new, something different!"/>
        <s v="1st collaborative webdesign tool to create professional websites with WordPress, Bootstrap and other open source technologies."/>
        <s v="A meta-theatrical retelling of Chekhov's Three Sisters, framed with Civil War Hymns, Dance, and wild theatricality."/>
        <s v="We are devising a vibrant new adaptation of Homer's The Odyssey featuring dynamic storytelling, stunning visuals and original music."/>
        <s v="&quot;Amp&quot; is a short film about a robot with needs."/>
        <s v="Sissy Entertainment delivers a delicious cabaret that blends comedic monologue, song, and traditional sketch comedy."/>
        <s v="Introducing A True Story That Bridges Borders: Join Us As We Translate THE BACHELOR CHAPTERS: A THINKING WOMAN'S ROMANCE Into Spanish!"/>
        <s v="Help save this village theatre group. Funding required for lighting, stage equipment, &amp; ongoing productions. Involves youth  &amp; adults."/>
        <s v="A performance to inspire people, regardless of their faith, to visualise the repentance of Hurr and the forgiveness of Imam Hussain"/>
        <s v="An easy fun way for children to understand the physical limitations of someone with CFIDS and Fibromyalgia using marbles and a jar."/>
        <s v="Help All Puppet Players perform it's 2015 season in a beautiful 200 seat theater for an entire year."/>
        <s v="In case you missed out on this campaign but are interested in owning a Hotblack London watch, please visit www.hotblacklondon.com."/>
        <s v="Stuffed waffles made from Dough. Sweet, savory, salty and then stuffed with meats, fruits, and sauces!"/>
        <s v="I am moving to Guatemala to document and report on the growing community resistance movements across Central America and Mexico"/>
        <s v="A film dedicated to an AAF Pilot's struggle to survive behind enemy lines during WWII."/>
        <s v="My debut full-length album. This album will be a new direction as we hope to capture the worship that happens when you're at camp."/>
        <s v="Canâ€™t make up your mind about something? Simply type in your two options and let the fighters of fate decide for you!"/>
        <s v="Instantly alert and show friends and family where you are during an assault or an emergency with a ring that fits on your finger"/>
        <s v="A simple, vibrating belt that trains your muscles to maintain the correct posture, providing more confidence and higher energy levels."/>
        <s v="A photobook of the US presidential election from a citizen's point of view, showing the major conventions, rallies, and election day."/>
        <s v="Help us produce an iconic new verse play, set in the year 2020, with virtuoso acting and hauntingly beautiful words and music"/>
        <s v="Sinapsi is the first heated jacket designed in Italy._x000a_Now you can manage your jacket by smartphone. Power bank 5/x Charger included."/>
        <s v="Mariah is an illustrated story of a girl and a tiny Mermaid._x000a_Make  your own Mermaid Doll with the included knitting or sewing pattern!"/>
        <s v="A Tale of Faith is an animated short film based on the heartwarming tale by Rebbe Nachman of Breslov."/>
        <s v="Our newest project! We are hard at it trying to bring music that uplifts the spirit, and tells a story of life-changing love."/>
        <s v="Hummus-mediterranean diet, real food, organic, vegan, kosher._x000a_An original great health oriented street food in Santa Fe NM."/>
        <s v="A tender short film about a young man who needs advice from  someone he had no intention of ever meeting, his biological father."/>
        <s v="Shield TL is a tail light for a bicycle w/ radar technology. It makes you more visible to cars and drivers at a greater distance."/>
        <s v="A young hero, sword play, epic tales, swamp monsters, a gang of thieves, and romance and betrayal. Forging your own destiny ain't easy."/>
        <s v="Help us exceed our goal to convert the Sidney Auto Vue Drive-In from 35mm to digital. This will cost upwards of $75,000. Thank you!"/>
        <s v="Lovers Clint and Eli convey their conflicting perspectives of guilt and remorse while in the desolate Australian bush."/>
        <s v="Escape from Reality's 1st Season &quot;Defying Gravity&quot; including The Last Five Years, Godspell, and Aida."/>
        <s v="Tachoir music has been described as &quot;Highly original compositions with dazzling improvisations by virtuoso musicians&quot; - The Times"/>
        <s v="A free website for theatre on California's central coast - actors, auditions, &amp; shows in Santa Barbara, San Luis Obispo, &amp; Montetey."/>
        <s v="FHE High School Theatre Booster Fund Raiser for Costumes --Fall Play Snow Queen and Spring Musical Once on this Island"/>
        <s v="JUNTO Productions is proud to present our first production, the premiere of The Connection, a play by Jeffrey Paul."/>
        <s v="Ramsay Wise is painting the backdrops for the Maplewood Barn Theatre's summer 2017 production. He needs canvas and paint."/>
        <s v="MichÃ© Fambro records the long-awaited Jazz Crooner album.  Favorite standards, and soon-to-be classic originals in one memorable album."/>
        <s v="My Buddy Spirit and I, Ara, camping full time camera on hand for a bit over nine years. &quot;Hue of my Vision&quot; is our Photo Book."/>
        <s v="The ABC tour: 26 comedy-juggling shows in 26 different venues - chosen by YOU - each beginning with a different letter of the alphabet."/>
        <s v="I'm bringing passion, talent, and most importantly some amazing gourmet food to the streets of Lethbridge and southern Alberta."/>
        <s v="A community space in Somerville, MA to celebrate the beautiful intersection of sports and creativity."/>
        <s v="BELIEF leaves res &amp; crosses nations, swims the Atlantic, landing on Isle where Salish meets Gaelic, where humanity transcends barriers"/>
        <s v="The untold story of Captain Robert April and the first launching of the starship U.S.S. Enterprise,  NCC-1701"/>
        <s v="One Day Your Life May Just Depend on Staying Anonymous Online.  Or You Just May Not Want Google, Amazon Or The NSA Knowing Your Details"/>
        <s v="A stunning, limited-edition photography book displaying the colorful and exotic marine life in the waters along the Channel Islands"/>
        <s v="&quot;When the dream of childhood is stolen... a nightmare is born&quot; A dark animated fantasy film by indie filmmaker M dot Strange."/>
        <s v="Enjoy high-quality sound and the possibility to control your smartphone and apps using custom voice commands and head movements."/>
        <s v="Jump in the deep end of the provocative and darkly humourous, POOL (NO WATER)...to be performed in a Pool!  Directed by Gordon McCall."/>
        <s v="We are the first gaming-themed food truck, bringing gourmet pub fare to the Jacksonville area."/>
        <s v="Time Zone Theatre &amp; Arteria Theatre present this emotional thriller about Love, Loss and what happens when life goes on, but you can't."/>
        <s v="Outdoor play is essential. Wanderwatch helps to make it fun and safe! Fun for kids, great for parents. Time to Play!"/>
        <s v="Family is a short film about a father and son and two brothers who were separated by the Korean war and finally reunite after 60 years."/>
        <s v="After the success of my first album &quot;A Very Hattie Christmas&quot; I'm coming back with my second album &quot;The Way We Used To Bee&quot;."/>
        <s v="Exhilarating Double Bill uniting London premiere of THE TWELFTH BATTLE OF ISONZO &amp; thrilling revival of JUDITH: A PARTING FROM THE BODY"/>
        <s v="Glowbelt is the world's first rectractable LED safety belt for fans of the great outdoors, fitness enthusiasts, children and more."/>
        <s v="Kenema is a stunning portrait photography book by British Photographer, Peter Dibdin, capturing community life in Kenema, Sierra Leone."/>
        <s v="'Time at the Bar!' is a play written by Kieran Mellish, a student at Loughborough University and member of LSU Stage Society."/>
        <s v="Follow the sell-out Tree Folk Theatre, as we lead you through The Tempest with masks, puppetry and live music! 15th July - 3rd August"/>
        <s v="Last few days to make this toon a reality! 5 funny toons for YOU! See the pilot episode here!"/>
        <s v="A spunky little girl, driven by a love of pumpkin pie, overcomes her fears and serendipitiously discovers what she'll be for Halloween"/>
        <s v="Cross dressing, cross gartering, crossed swords. Cross a bridge and come see this fantastically fun rendition of Twelfth Night"/>
        <s v="Rendre tÃ©moignage de ce que Dieu fait chaque jour pour moi et venir en  aide  aux autres, c'est  mon but."/>
        <s v="Condemned to death for Collaboration with the Nazis, popular French Singer &amp; Entertainer Maurice Chevalier tells his side of the story"/>
        <s v="Fashion accessories used to instantly link with people you meet and exchange contact info, money, documents, media and so much more."/>
        <s v="Unfiltered + uncensored radio hosts Kris and Berman, create an adult animated series based on the mock lives of prank call characters."/>
        <s v="An inspiring story of a young girl's journey from childhood to adulthood told through monologue, dialogue, poetry and music and dance."/>
        <s v="Beautiful automatic watches, made for every moment._x000a_Sports, business, casual.....it fits every moment of your life."/>
        <s v="The ASU Theatre and Shakespeare Club presents Measure For Measure directed by Jordyn Ochser."/>
        <s v="PETER PAN, written by Ebony Rattle, is a new retelling of the classic play by J.M. Barrie about a boy who refused to grow up."/>
        <s v="A storybook for your child in 15 minutes, exclusively through Kickstarter (pre-sales, not a donation) starting at $15 for a softcover."/>
        <s v="Photographic book on the historic oil region of Pennsylvania where Edwin Drake drilled the well that started the modern oil industry."/>
        <s v="Vengeance Can Wait navigates Japanese sub-culture as it charts a dark, twisted and touching, â€œdifferentâ€ kind of love story."/>
        <s v="Joe DeVito's first Art Book and original King Kong novellas available in both Limited and Deluxe Editions."/>
        <s v="An instrumental project in which all songs are incorporated around the healing power of our God. Used for times of prayer &amp; devotion"/>
        <s v="Does love lasts longer than &quot;Love Locks&quot; ?_x000a__x000a_A photographic journey into the lives of these 'love-locked' couples."/>
        <s v="We're a horror based theatre company in Oklahoma City beginning our first season of shows."/>
        <s v="Christina has been suffering with flash backs and some very disturbing nightmares and realises that it is more than just nightmares."/>
        <s v="Our goal is to help educate the world about jazz and its components; how it relates to love, romance, and success."/>
        <s v="Thank you for your support!"/>
        <s v="SEVEN tells the true stories of 7 women who bravely fought for the well-being of women, families, and children around the globe."/>
        <s v="&quot;Miracle on 34th Street&quot; is about faith and believing in others. _x000a_We believe. Do you?"/>
        <s v="A city centre shop selling great locally made food with room to chat and learn about eachother."/>
        <s v="Join us in transforming Dreamy Creations truck into a food truck so we can bring you the most delicious cupcakes to your neighborhood!"/>
        <s v="I photograph my love of New Orleans, create canvases and share those memories with you."/>
        <s v="Shot over 3 years in the U.K &amp; U.S, and featured in press worldwide, we need your help to back the highly anticipated Sikh Project book"/>
        <s v="YOUR community theatre:  provide a facility that is usable for presentation of movies, live music, live theatre and community events"/>
        <s v="A short book of practical mantras that can be used every day of the week. Mantras are cogwheels of universal engines."/>
        <s v="A book about a school bus converted into a living space, and the adventure shared by friends on its maiden voyage."/>
        <s v="You can help create an awesome new worship album and in return get exclusive rewards ONLY for backers of this project."/>
        <s v="This production is being put together by Wilson's newest professional theater company, the Wyldepine Players in conjunction w/ Taiplab"/>
        <s v="This Full length Album Needs the real living record life. It took us 4 hard years, countless deaths and several studios but we won."/>
        <s v="Jonny Labey (Eastenders) leads this poetic production as WWI poet Rupert Brooke, in this dynamic, moving portrait of a flawed genius."/>
        <s v="Sim Betting Football is the only football (soccer) betting simulation  game."/>
        <s v="A feature-length film about how three people survive in a diseased world."/>
        <s v="A professional musical revue. First performed in 2013 as a short tour, to be embarking on a full length tour across the UK in 2015!"/>
        <s v="Sex, deception, addiction, life. _x000a_A quality piece of relevant theatre at one of London's most vibrant and respected fringe theatres."/>
        <s v="North Texas first actor-driven theatre company needs your help"/>
        <s v="When opportunity knocks, we answer!  Help expand the ravishingly talented troupe into a new and exciting market and venue!"/>
        <s v="Dial up your performance with UB Fit: 1st wearable resistance technology that allows you to tone muscles while doing a cardio workout"/>
        <s v="Somos una compaÃ±Ã­a de teatro independiente. Y en el 2017 queremos arrancar con el montaje de 3 obras._x000a_3 elencos, 3 espacios."/>
        <s v="A fully orchestrated concept album of Benjamin Button the Musical!"/>
        <s v="Individual sportspeople are masters of their own destiny. This book is a gritty behind the scenes look at boxers striving for success"/>
        <s v="Members of the local Miami music scene are putting together a venue/creative space in Kendall!"/>
        <s v="To court his muse, an artist must first outsmart her dog.  A short animated film collaboration by Dana and Terrence Masson."/>
        <s v="We are mounting a production of Neil Simon's brilliant comedy, The Odd Couple, and need your help to make it as wonderful as we can."/>
        <s v="Making delicious healthy food affordable &amp; accessible to ALL Cincinnati neighborhoods. Locally sourced, seasonally-inspired menu"/>
        <s v="Ticket sales benefit Bedford Hills Maximum Security Prison, Women's College Program Library. Presented by Theater For The New City."/>
        <s v="Written by my daughter and myself, illustrated by Jack Wiens. Everything is complete except for publishing."/>
        <s v="Miles, a team of citizen scientists is reaching for the moon. We've bootstrapped our way to the top and now we need your help."/>
        <s v="Culbox is an Open Source Wrist Watch for Arduino with built in Bluetooth and bunch of Hi-Tech sensors and tons of features for Makers"/>
        <s v="The Barrel Room SF is moving to a new location in San Francisco with a 60-seat restaurant &amp; full liquor. Help us make our move amazing!"/>
        <s v="An action racing game for iOS. Set in a steampunk world, players battle their way to the finish line on customizable rocket engines!"/>
        <s v="Drivetime heads to Cali for summer tour supported by @Smoothjazz.com &amp; @JJZPhilly  #Spaghettini #The Roxy"/>
        <s v="This is a Series of 6 Books on Blessed Oscar A. Romero`s Writings. This Project will help to pay the translation costs of Volume 2."/>
        <s v="â€œThe Odd Couple Quintetâ€ is aptly named, since the Horn and Bassoon are truly an â€˜odd coupleâ€™ to front a jazz group."/>
        <s v="A filmic, fast-paced exploration of trust, making its debut at Camden People's Theatre this July."/>
        <s v="Itâ€™s your favorite classic with a twist. This summer, Chicago youth recreate Romeo and Juliet in The Mesh-n-Groove annual production!"/>
        <s v="In BUGSPEED COLLIDER, you're a bug with a black belt.  Fight to the top in 4-Beetle Local Multi, and a Full-Scale 1-Beetle Adventure!"/>
        <s v="Savage in Limbo is the pilot production of dasGROUP Theatre; a Dallas-based production company with an eye for grit &amp; love of theatre."/>
        <s v="Better Beanie is the new therapeutic wearable designed to assist you while keeping your hands free."/>
        <s v="The purpose of the album is to pull from many differenet genres but to express life circumstances to reach everyday people through song"/>
        <s v="Philly-based feminist theatre's inaugural production about a woman's friendship with an awesome lady cowboy."/>
        <s v="The unproduced screenplay by Tennessee Williams is given life for the first time on a Twin Cities stage by an ensemble of local actors."/>
        <s v="The unspoken story of growing up disabled with cerebral palsy and no speech. This inclusive company fights ignorance using dark humour."/>
        <s v="An hour-long pilot about a group of suburban LGBT teens coming of age in the early 90's."/>
        <s v="The animated film &quot;Fly Forward&quot; is an original story which humorously describes the life experiences of the Hero A-Fei in his Childhood"/>
        <s v="Moving Stories' 'The Tempest' promises to be vibrant &amp; enchanting, with original music, vivid design &amp; unforgettable performances."/>
        <s v="Help us to put on a production of Terry Pratchett's Wyrd Sisters, an ambitions show for our theatre but one I believe we can do."/>
        <s v="A mobile tech lab with cutting edge maker tools that travels to schools to offer free creative workshops for school age kids."/>
        <s v="TSOLife is a revolutionary digital platform that allows users to record a personalized legacy to leave behind for future generations."/>
        <s v="The 1st club in your bag should be between your ears!  Light up Your Brain Power. Play Smarter. Swing the LUMIC Band.."/>
        <s v="The Bunker makes theatre with purpose: We provide ambitious artists a home in which to share their work with adventurous audiences."/>
        <s v="An art nude photography book that includes traditional black and white sepia nudes as well as experimiental color nudes."/>
        <s v="The aim is to start a business/service serving the finest green tea to my local area by trike as well as selling tea online."/>
        <s v="The most useful phone charger you will ever buy"/>
        <s v="Family-owned and community-operated haunted Halloween attraction in Bladensburg, OH, needs your help to grow bigger!"/>
        <s v="Having lived her whole life in the midst of a civil war, 11 year old Leyla dreams of being a pilot so she may fly her family to safety."/>
        <s v="The African tale of Anansi the Spider is that of a trickster who often uses cleverness and harmless jokes to get what he wants."/>
        <s v="If tables had ears what tales would they tell? Sins of Seven Tables, a modern take on the 7 Deadlies, are they still sins?"/>
        <s v="V-Day Southern Utah University 2015 and Second Studio Players presents: The Vagina Monologues"/>
        <s v="We are the Saugerties High School drama club. Please help us create our musical to keep theater alive!"/>
        <s v="A Carnegie Mellon capstone play based on a woman's life as she slips from reality due to the degenerative effect of Alzheimer's Disease"/>
        <s v="A play dedicated to the 100th anniversary of the Armenian Genocide."/>
        <s v="A martyr faces execution at the hands of the State, while enduring the horrors and alienation of a new world order."/>
        <s v="The production of the original play &quot;Madame X&quot; by Amanda Davison. Inspired by the painting by John Singer Sargent."/>
        <s v="Connected, heating, premium quality and comfortable leather sneakers - hand-crafted in France."/>
        <s v="A young man suffering from a severe case of OCD embarks on a road trip to find peace of mind."/>
        <s v="The world's best and only tribute to Dean Martin and Jerry Lewis_x000a_ bringing back the Music, Laughter and the Love."/>
        <s v="Roanoke, Virginia's first long-form improv theatre company. Producing improv and scripted theatre, with a dynamic training program."/>
        <s v="A brilliant project making a huge difference : a play about Climate Change and a series of panels on environmental and community issues"/>
        <s v="Presenting the complete three part of writer/director Ty Foard's &quot;A King's Story&quot; ...a dramatic artistic one director play festival"/>
        <s v="AUTheatreWing is a student theatre association fostering the development of the dramatic arts at our university."/>
        <s v="A Staged Reading of &quot;Snake Eyes,&quot; a new play by Alex Rafala"/>
        <s v="A photobook and a short documentary film telling the story of Holocaust in Northwestern Lithuania"/>
        <s v="This film follows a young man who has had only a troubled family life. He turns to all the wrong things and life falls apart."/>
        <s v="An essential hoodie that holds all sized smart phones and keep your headphone wires tangle free."/>
        <s v="I am traveling across the entire USA documenting cocktail culture to publish a stunning hard cover photo book of the resulting work."/>
        <s v="World's first bio-feedback posture device for your entire back. Trains back, neck, thoracic &amp; ab segments by using only 30 min/day."/>
        <s v="Mijn solo voorstelling gaat over Elektra (Sophokles) en hoe zij als jongere alles beleeft en meemaakt!"/>
        <s v="The first 3D Xray Vision Instrument FREE* for researchers, scientists, entrepreneurs, developers, educators, artists, and explorers."/>
        <s v="Raising awareness to the effects of global warming through photographs of the high mountains of Peru."/>
        <s v="Your Dog's Best Friend._x000a_Revolutionize the way you care about your pups and brings you peace of mind."/>
        <s v="Burqa&amp;Rifle dramatizes the  encounter between two women -- a vigilante and a convert to Islam."/>
        <s v="Help Comedy Illusionist Reggie Rice spread the magic of laughter as he takes his award-winning illusion show to a town near you!"/>
        <s v="Friends for Change, a group of girls between the ages of 12 and 18 are building an outdoor Amphitheater as a gift to our community!"/>
        <s v="To avoid bankruptcy, Vincent, a passionate young entrepreneur embarks  on an illicit affair in order to save his dream business."/>
        <s v="Stand out at festivals, get people talking and support our latest campaign to augment your style with the latest LED technology."/>
        <s v="Helping female comedians get in their 10,000 Hours of practice!"/>
        <s v="The war in Iraq changed everything -one journey from the safe haven of the 99% to the shadows of veteran. How would you persevere?"/>
        <s v="M,L,S&amp;R it's a sexy rock/pop musical confronting contemporary gay issues with an all male cast singing and dancing to top 40 songs."/>
        <s v="The Prep Packs Survival Belt allows you to carry all of the essentials for outdoor survival inside your belt buckle"/>
        <s v="Jayster devices and Jayster app both use Bluetooth Smart technology to provide the most user-friendly system for finding lost valuables"/>
        <s v="24+ hour online class in WatchKit development from an expert iOS developer and instructor via unconventional, innovative projects."/>
        <s v="Pangea Cuisines offers authentic hand crafted dishes, utilizing fresh ingredients selected that very morning."/>
        <s v="ICE SHIRT; running, multi-sport, cycling, &amp; athletic wear shirts that hold melting ice to cool you on hot days."/>
        <s v="I want to crowdfund the sequencing of my own genome to make it publicly available with crowd-sourced interpretation."/>
        <s v="Help me to create my 3rd album, a Christmas CD with 16 Holiday/Original favorites!"/>
        <s v="One is a simple mobile game about exploring the connections between all living things. Featuring hand-painted art."/>
        <s v="â€œItâ€™s Okay to Waitâ€ is the story of a father who sits down with his adolescent daughter to have â€œthe talkâ€ about sex."/>
        <s v="Building the inner wealth of children builds stronger families, schools and communities. Peaceful and positive relationships flourish."/>
        <s v="Andrew Heller producing a production of an original play for the Philadelphia Fringe Festival. Written and Directed by Andrew Heller"/>
        <s v="A fresh twist on survival games. Intense, high-stakes 30 minute rounds for up to 10 players."/>
        <s v="Use Little Occhio to see and share the hidden secrets of nature. Capture, share awesome photos, works with iPhone/Android/tablets."/>
        <s v="708 STL is ONE of a kind! The Best Burlesque &amp; Vaudeville, plus singing/dancing waitresses, high end comfort food &amp; GREAT craft beer!"/>
        <s v="California's premier Latino cultural festival - music, theatre, film, workshops, visual arts, cuisine and more!"/>
        <s v="A little girl living isolated in the Canadian Rockies, you find your self  being lured into the hills in the middle of the night."/>
        <s v="Set in Iceland, Fair Play is a a dark comedy- a play within a play. An extravaganza, fueled by Absinthe, and touched by the Surreal."/>
        <s v="Due to my little sister finally having recovered from her surgery we can finally make our movie if we can get even a little help to pay"/>
        <s v="A new play and project exploring challenges faced by young adults struggling with mental health issues in contemporary Britain."/>
        <s v="A sci-fi fantasy 2.5D anime styled series about some guys trying to save the world, probably..."/>
        <s v="I would like to screen this documentary at CSU at their Black Studies Dept. Looking to fly panelist in. Hoping to screen nationwide. &lt;3"/>
        <s v="Get involved in Come, Bring, Punish, a new photo book by Ewen Spencer, documenting the European Ballroom scene and the life around it"/>
        <s v="A short stop motion animated film of a man on his way home when strange goings on start to happen on his journey."/>
        <s v="A world adventure to seek culture and inspiration through art. Putting a visual documentation of our journey into a book."/>
        <s v="A photographic series on Mexican cowboys that I want to have published as a fine art book that will also include cowboy poetry."/>
        <s v="Photobook â€˜All along the Control Towerâ€™ by Theo and Frans Barten. Photos of more than 50 disused WW2 Control Towers in the UK."/>
        <s v="A photographic journal of a Costa Rican frog survey: recording the effects of habitat fragmentation on these charismatic amphibians."/>
        <s v="What would someone do if they suddenly discovered they could stop time? Join us on this clever sci-fi short film and find out!"/>
        <s v="Young Actor's taking on a Jacobean tragedy. Family, betrayal, love, lust, sex and death."/>
        <s v="Find your pet when it's missing, digitally store pet-related information, and locate pet friend establishments and services."/>
        <s v="Run Rwanda - 211 miles, 100 photos:  An intimate visual documentation  of the inspiring and innovative reality of modern day Rwanda"/>
        <s v="Always know where your precious children are. Let them explore the world freely and in a secure way by using the Kidswatcher."/>
        <s v="R-CON is a wearable that measures running form. Instantly know when your form is breaking down and when you are running your strongest."/>
        <s v="With Russell Grant as Mrs Meers, this classic musical taps into London's Theatro Technis 1-25 October 2014 for its UK fringe premiere!"/>
        <s v="&quot;Charm&quot; class is in session! Mama Darleena, a transgender African-American woman, shares rules for etiquette with her LGBTQ students."/>
        <s v="Killian leader of an outlaw bike gang doesnâ€™t have a bike yet and here is your chance to help design and build his machine."/>
        <s v="For the publication of my first 3 books: an Art book, a graphic novel, and a coloring book"/>
        <s v="A game with a mixture of a few genres from RPG, Simulation and to adventure elements."/>
        <s v="Amazing heated snow sport gloves; synonymous with quality, fusing innovative heat technology, style, functionality &amp; unique design."/>
        <s v="Unique  troupe will bring the wonder &amp; joy of Therapeutic Theater to  youth with severe multiple disabilities, &amp; adults with Alzheimers"/>
        <s v="What do you know about Russian Culture? Our project helps the American children to find out about Russian literature."/>
        <s v="London Revolution is a Minecraft server in development. This is an open world RPG FPS server with questing and ruthless gangs."/>
        <s v="What do you get when you combine 2 of the hottest alt-models in North America with one Canadian photographer? Make a CALENDAR!!!"/>
        <s v="Uivo lets police and fire department personnel quickly contact you in the event of an emergency involving your property."/>
        <s v="A radiation shield for your fitness tracker, smartwatch or other wearable smart device"/>
        <s v="Det Ã¤r tio Ã¥r sedan sist! Musikalen Hednadotter med sÃ¥ngarna frÃ¥n orginaluppsÃ¤ttningen sjunger musikalen i Konsertform."/>
        <s v="We Kickstarted Broken Alley Theatre in the summer of 2013. It's been an amazing two years. This year, BATx goes bigger than ever."/>
        <s v="Looking to put the best baked goods in Bowling Green on wheels"/>
        <s v="We are vagina warriors ready to bring our message of human rights, empowerment and diversity to Main St. Lexington, NC."/>
        <s v="Eleanor Roosevelt: Passionate campaigner for human rights, champion for peace, staunch supporter of FDR's policies, betrayed wife."/>
        <s v="T-Shirt with Led panel controlled by Android app over WiFi. _x000a_Multiple shirts, games, text, video effects support,"/>
        <s v="LabellisÃ© 14-18, Mots Ã‰crits est un projet itinÃ©rant de lectures Ã  voix haute par des amateurs, mises en espace par une comÃ©dienne."/>
        <s v="Our mission is to offer an innovative family watersports attraction that is fun, safe, economical and a leader in its field."/>
        <s v="A roadmovie by paw"/>
        <s v="Three kids try to stop Mazi Mbe's plan to restore Africa to its original state where Tricksters &amp; Spirits ruled_x000a_and Juju was law."/>
        <s v="The band Twice As Good wants to create and distribute a DVD of their live concert performance. This amazing band needs to be seen!"/>
        <s v="PKF is a Cat-Tastic 2D side-scrolling shooter! Stand up to all the big meanies with the power of positivity and save the universe!"/>
        <s v="We would like to start a military-themed food truck to serve the Battle Creek/Kalamazoo area."/>
        <s v="Bringing Richard O'Brien's sequel to legendary Rocky Horror to the stage for the first time. First London, then...The World!"/>
        <s v="We are the Preacher's Daughters &amp; recording a HYMNS CD with our unique vocal duo &amp; interwoven Cello. Hymns in a fresh, beautiful way."/>
        <s v="Water Bomb Fight, Swooped &amp; Moon You Are Unique by Soraya Yvette are Christ centred Aussie outdoor fun adventure books for tween/teens"/>
        <s v="A Shakulute mouthpiece will allow me to play my silver alto flute vertically  like my Japanese shakuhachis but with Western fingerings."/>
        <s v="18-yr-old handicap-access ramp collapsed, must replace. Help fund &amp; ensure everyone access to our 35-seat non-profit community theater!"/>
        <s v="&quot;STAIRCASES&quot; is a piece of collaborative new writing exploring 'L'esprit de l'escalier', or the conversations you wish you could have."/>
        <s v="DREAM BIG. Explore the universe through STEAM education. (Science, Technology, Engineering, Art, Mathematics)"/>
        <s v="Get VR to Everyone with Mailable, Ready to Use Viewers"/>
        <s v="Andrew wonders if his life would be more exciting if he'd been hatched a frog. Shiny and green just seems more exciting to him. Until.."/>
        <s v="This years most important stage project for young artists in our region. www.ungespor.no"/>
        <s v="MoonWatcher will be bringing the Moon closer to all of us."/>
        <s v="The Pelican is a haunted play by one of Swedenâ€™s most renowned playwrights, August Strindberg, about a mother's tragic deceit."/>
        <s v="Theatre for Life believes in unlocking young people's creativity, developing self belief and creating positive opportunities."/>
        <s v="Boost Band, a wristband that charges any device"/>
        <s v="We will build hubs so that teens can use tech to develop business solutions to their communities greatest challenges. Help us!"/>
        <s v="Brown Leather and Black Nylon extra-long Apple Watch bands for large wrists connects to 42mm. Go measure! Design fits 190-250mm wrists."/>
        <s v="An epicenter for connection, creation and expression of the community."/>
        <s v="A long distance wrong number leads to love, but with Emily flying in to finally meet, Nick somehow forgot to mention he's blind."/>
        <s v="Head Cap will provide easy access to tables, dice rollers and record sheet management to streamline your tabletop Battletech games."/>
        <s v="&quot;Venus as Menâ€ is a book about beauty of masculine nude. Is a reflection about men as a sensitive and sensual being and gender equity."/>
        <s v="I want to explore alternative cultures and lifestyles in America."/>
        <s v="RainSong is letting my buy a discounted guitar. I will use this to offer my talents to the ministry programs I'm a part of."/>
        <s v="Lost youth and lost souls struggle to find meaning amid dingy basements, vanishing malls, and a bleak Midwestern summer."/>
        <s v="Cultural and jazz instructional classes for youth at Preservation Hall. Preserving traditional New Orleans jazz and it's African roots."/>
        <s v="Tough, pre-manufactured lost and found stickers that forward messages to the owners email and cellphone."/>
        <s v="A real Motown Backup singer on 22 gold and platinum albums headlines her own Jazz CD of Motown songs."/>
        <s v="A stunning photo book highlighting the visual diversity of the City of Hamilton and showcasing it in a new light."/>
        <s v="Two of the 20th Centuryâ€™s Greatest Artists _x000a_navigate the perilous terrain of Art &amp; Fame _x000a_in a historic Collaboration."/>
        <s v="2 artists, 1 month, 1 laptop, minimum wage, plenty of coffee proving a transmedia production worth noticing doesn't need a million dollar budget."/>
        <s v="Young persons theatre company working in deprived area seeking funding for children's theatrical production."/>
        <s v="Join us creating a Science Fiction TV Series based upon the popular novels -The Catherine Kimbridge Chronicles."/>
        <s v="A wearable device that allows you to dock and operate your phone hands-free anywhere and everywhere!"/>
        <s v="The stuffed chicken wing originators need YOUR help starting a restaurant so our AMAZING wings will be available to you 7 days a week!"/>
        <s v="Staged play within the communities of eastern ( Kinston Wilson Wilmington ) North Carolina ! Funds will allow a child to attend! THX"/>
        <s v="Yorick and Co. is a comedy about a struggling theatre company whose mysterious benefactor starts haunting the show!"/>
        <s v="Creating a Food Truck to bring gourmet sausage sliders to Jacksonville, FL for breakfast, lunch, and special events."/>
        <s v="&quot;On the breast of her gown, in fine red cloth, appeared the letter A.&quot; But what about the rest of the alphabet?"/>
        <s v="Help light the lights at the historic Fischer Theatre in Danville, IL."/>
        <s v="iDEA virtual activities, the perfect way to encourage children and families to get active - physically, socially and mentally."/>
        <s v="The teachings of Tulku Sanjay Tsering, the body, speech and mind emanation of the esteemed 20th century Dzogchen Master Khenpo Ngaga"/>
        <s v="&quot;Redemption&quot; is a multi-cultural worship album aimed at giving you an 'around-the-world' experience of Jesus-focused worship."/>
        <s v="Phase one of a small winged reentry craft. This phase will be testing the supersonic stability of a small craft traveling at 1,800kph"/>
        <s v="READY TO PRINT. A fun 38 page full color, hand illustrated children's book based on Australian animals and Indigenous Legends."/>
        <s v="Somos... Podemos... Amamos... Nuestra muralla, nuestra utopÃ­a. Que el amor sea el lÃ­mite"/>
        <s v="â€œAfter a terrifying ordeal, a young woman is left in a depressive state and abandoned to cope with a distressing account of revengeâ€"/>
        <s v="We all pray to the same God no matter what name we might refer to Him as.  Our children deserve to know this basic truth."/>
        <s v="AZAMAR is a Role Playing Game world involving fantasy and high magic, based on the popular OpenD6 OGL using the Cinema6 RPG Framework."/>
        <s v="A story about two friends who part ways because they are different, then reunite after learning they both are made of atoms."/>
        <s v="Conflict of Van Helsing &amp; Dracula (C.O.V.D.) is a board game available as an App based on the story: Dracula. Can you survive?"/>
        <s v="Translate sight into touch with a wrist-mounted wearable. A revolution for visually impaired people everywhere."/>
        <s v="Christian band signed to VECA Records to release their debut album in Spring 2015.  This ministry is relying on faith-based donations."/>
        <s v="Bringing delicious authentic and fusion Taiwanese Food to the West Coast."/>
        <s v="&quot;MAMA'Z BA-B&quot; is the story of Marcus Williams who struggles to find a place for himself as a young black male."/>
        <s v="The first navigation system, usable by each means of transport, that will take you wherever you want without thinking about the route."/>
        <s v="The Philly music scene is full of amazing talent. This annual music festival is to celebrate those gems within that scene!"/>
        <s v="Indie developer boredom's products' Xbox 360 game about a Japanese-inspired hug-themed game show needs funding for animation and environmental models."/>
        <s v="&quot;MARK TWAIN IS HELL FOR THE COMPANY&quot; is an original theatrical production created and under development by Jeff Lowe."/>
        <s v="Tyke wants to expand her puppet theater show to weekly online web shows and is looking for backers."/>
        <s v="â€œNo amount of fire or freshness can challenge what a man will store up in his ghostly heart.â€ â€“ The Great Gatsby"/>
        <s v="Help Save High School Theater Program_x000a_Your donations will be used to purchase props, build sets, and costumes."/>
        <s v="Weather Men is a play, written by Nathan Black.  A comedy/drama that explores the question of 'why people stay together?'"/>
        <s v="Interest from abroad to publish my book SOCIALCAPITALISM. Need translation to English master. Help appreciated."/>
        <s v="Monitor your actual UV exposure in real time and get notified when it's time to get out of the sun or when to reapply your sunscreen"/>
        <s v="KICK START US! Chef-driven dining experience offering a multi-course tasteful and playful menu that hems in familiar seasonal comfort."/>
        <s v="After a successful run at London's Cockpit Theatre, we are invited to perform in Gardzienice OPT and at Teatr Polski in Warsaw, Poland."/>
        <s v="We exist to proclaim the love of Christ through music! Partner with our ministry and help us spread God's love with a new studio album!"/>
        <s v="A mask for home or travel that will give you the best, undisturbed sleep of your life."/>
        <s v="An anime inspired sci-fi action short set in Tokyo, Japan by VFX veterans, Gerald Abraham, Kim Tran and sound engineer, Jeremy Corby."/>
        <s v="Point-and-click adventure: The mysterious Nikola Tesla, a time traveling device, and an experiment gone wrong in Colorado Springs"/>
        <s v="A Feature Length Animated Film Noir Musical with a modern twist. _x000d__x000a_Animation and music melded into edge-of-your-seat entertainment."/>
        <s v="A teenage zombie named Jeff and his mad scientist mother adapt to life in the town of Serendipity, where the supernatural occurs daily."/>
        <s v="I have finally decided to follow my dream. I want to be a professional musician. This is the project that with get me there."/>
        <s v="The smash hit, award-winning comedy sashays onto the Los Angeles Theater Scene in a fabulous new production at Atwater Village Theatre."/>
        <s v="As Smyton pushes himself to become respected, he unlocks secrets about himself and the world around him."/>
        <s v="Creating and playing music is what i love. I long to produce &amp; release fresh, raw and relevant songs that come straight from the heart."/>
        <s v="Bare Bones Shakespeare's first season will start with a DFW school touring show: Romeo and Juliet."/>
        <s v="I create canvas prints of images from in and around New Orleans"/>
        <s v="A fantasy action RPG which follows an elven ex-slave on a journey of magic, revenge, intrigue, and deceit."/>
        <s v="Something Precious is the world's first musical to alert folks to the harmful effects of technology on the human spirit."/>
        <s v="Waitresses.com is an online community devoted to servers around the world. Learn. Connect. Work. Travel. Share._x000a__x000a_Make a pledge today!"/>
        <s v="The &quot;ZoZo Skeleton Hand Planchette&quot; is a fully functional &quot;ouija board&quot; planchette (pointer) but is significantly more hair-raising."/>
        <s v="Make wine from seed to bottle; build, socialize, sell, and relax in Vineyard Valley - a social, sandbox, free to play business sim!"/>
        <s v="A Hands Free head mounted display adapter that supports the I AM Cardboard dscvr VR viewer for comfortable extended 3-D/VR viewing."/>
        <s v="Help this story of the 1862 Confederate invasion of Maryland be published! It is to Sharpsburg as The Killer Angels is to Gettysburg."/>
        <s v="We aim to bring creative, innovative, exciting, educational and fun community theater (with a professional attitude) to a new location."/>
        <s v="High quality earbuds with a built-in splitter. Share with more than one friend. Music, movies, conversations. Any audio, any device!"/>
        <s v="Bringing the flavor of competition BBQ to small town Auburn with the ease of a big city food truck."/>
        <s v="A play by award winning writer Eric Monte. _x000a_&quot;If they come back&quot; follows the lives of two teenage boys during the civil rights movement."/>
        <s v="Death splits apart twin brothers in a questionable car accident. They shared dreams, and now they must share trials in the unknown."/>
        <s v="Funding for a production of Time Please at the Brighton Fringe 2017... and beyond."/>
        <s v="Magic Morgan &amp; Liliana are raising funds to expand their famed traveling magic show to a theater of magic."/>
        <s v="Beauty is in the eye of the beholder and I want to inspire conservation through color."/>
        <s v="We're seeking funding for a special 10th Anniversary PRINT EDITION! Receive your own copy for only $8"/>
        <s v="The Imaginary : A Musical is a new musical adaptation based on the novel written by A.F. Harrold.       TheImaginaryAMusical.com"/>
        <s v="A full staged reading of a new play about a boy who learns how to be happy from the most unexpected person."/>
        <s v="We're a small group with a big mission: making it possible for everyone to explore space using the power of virtual reality."/>
        <s v="The book with advices that can save many lives._x000a_You will find here many case studies, extreme situations and solutions."/>
        <s v="What do you get when you take outlaws, guns, gold and and old beagle in the old west? Adventure!"/>
        <s v="Experience the Medieval in your own village. Increase your village into a city and walk through the streets."/>
        <s v="An eclectic One Man stage show, that takes the audience on a journey through vast personalities, as he discovers his true self...#Drama"/>
        <s v="An animated parody of the game, Counter-Strike. The sequel to the very popular Counter-Strike: DE_dust2. Hacker is back!"/>
        <s v="TDPF is a play about a woman named Lisa who devotes her life to her marriage and ministry â€”since it is a woman place says her husband."/>
        <s v="Purple Fishing is an online game and social media platform for Trump Supporters and Critics to have fun finding common ground."/>
        <s v="Profesional translation and publishing of the book on unique synthesis of project management and meditation"/>
        <s v="Mountain Haven transforms a former disused Mt Laguna Church into space for celebrations, events, learning, conferences, retreats &amp; more"/>
        <s v="Do you like to Maga? Do you like hot sauce as spicy as your memes? Do you like sexy frogs? Of course you do were all adults here."/>
        <s v="A young girlâ€™s journey into a world of superheroesâ€”exploring love, compassion and acceptance with mystical creatures from far away."/>
        <s v="Change the world. Music should be more fun, positive, and compassionate. What goes into your ears is important- same for your kids."/>
        <s v="The moving dramatisation of one man's journey to find the truth behind the Libyan regime change."/>
        <s v="Farabel is a single player turn-based fantasy strategy game for Mac/PC/Linux"/>
        <s v="I'm looking to pursue my dream of becoming a full time photographer, using my current creative experience as a graphic designer."/>
        <s v="Built in running, cycling, pedometer, and golf features for the edge you need to perform at your very best!"/>
        <s v="Radio drama about a failed comedian with the help of his Dictaphone friend Alan, tries to become a success whilst fighting his demons."/>
        <s v="We are working to establish a collaborative work-space with the goal of creating a community of knowledge, design, and creativity."/>
        <s v="Save Oregon Babyâ„¢ Diapers, a handmade business, run by awesome moms in Southern Oregon, from permanently closing!"/>
        <s v="Film-Makers Ricky Comuniello &amp; Ian Weeks are at it again - for the 1st time. We need your support for a modern Sci-Fiction short film"/>
        <s v="I am looking to create more games for the iPad/iPhone and want to add leaderboards, which requires new game development software"/>
        <s v="New Twin Cities based Gospel Chorus and music ministry. Join us as we grow and support this exciting mission with our launch Feb 11th!!"/>
        <s v="Arcus gives your fingers super powers."/>
        <s v="Board a pirate ship and sail with us on a midnight cruise into the dark realms of forgotten pirate lore with music, theater &amp; burlesque"/>
        <s v="I plan to document volunteer work on an organic farm in rural India, and photograph the people and places I encounter during the trip."/>
        <s v="A faith based animated short. (The same guy who said a picture is worth a thousand words also said a cartoon is worth two thousand.)"/>
        <s v="DAZLN nails light up near NFC devices like your mobile phone. If you're tired of receiving or gifting the same old thing look here!"/>
        <s v="Shoe-string, Independent theater with a focus on art that makes you think.  Next, we're putting on an award winning Steve Martin play!"/>
        <s v="Kick, Punch... Fireball is an FPS type arena game set inside the fantasy world."/>
        <s v="Support Ginger Binge sounds. We're an independent 'cosmic Americana' band. We love to play music for you. We are grateful for your help"/>
        <s v="A translation of the legendary series of chess books &quot;General Treatise on Chess&quot; by R. Grau. A complete chess course for all levels."/>
        <s v="Drama Students at Lincoln High School in Walla Walla, WA are working hard to present their excellent version of Little Shop of Horrors."/>
        <s v="Modern Celtic influenced CD.  Help me finish what I started before the stroke."/>
        <s v="Argentinian Author Seeks to Tour America to Educate on Womenâ€™s Sexuality in Latin America / Autora Argentina Busca Gira en EEUU"/>
        <s v="Bayerische KomÃ¶die im Schaustellermillieu vor historischem Hintergrund des Oktoberfestes von Winfried Frey. UrauffÃ¼hrung September 2015"/>
        <s v="Taking (and giving) professional portraits of survivors of human trafficking in Myanmar."/>
        <s v="Buscamos finalizar el proceso de producciÃ³n de un espectÃ¡culo de payaso y con Ã©l, activar espacios pÃºblicos para la escena clown."/>
        <s v="On Sunday November 8, 2015 our food truck burned to the ground. Please help us get rebuilt."/>
        <s v="'Play it Forward' is a ticket bank for individuals in need. Fund a theater experience for someone that would otherwise go without!"/>
        <s v="A short film about a gay teenage boy who is bullied to the point where he is willing to commit suicide. Only he can save himself."/>
        <s v="Publish my book on the Gayatri Mantra in English for the benefit of the readers and the children at the orphanage in Jhansi, India"/>
        <s v="A documentation of the implications of hedonistic architectural ventures in Dubai, the fastest growing city on the planet."/>
        <s v="The Bard's classic tale set in the 2016 Presidential Campaign. Power, corruption, greed, and conspiracy. How far are you willing to go?"/>
        <s v="World's Smallest customizable Phone &amp; GPS Watch for kids !"/>
        <s v="Faith Monah is an unique Gospel-Jazz singer who scats and swings the Word of God. She is ready to record her FIRST jazzy Gospel album."/>
        <s v="My English  novel has received excellent reviews. To address the great interest from Germany I want to translate it into German."/>
        <s v="A next generation golf game with a course designer and a massively multiplayer online tour. Join the fun and help us create it"/>
        <s v="An Iconic look at one of California's oldest beach communities, photographed in Monochrome, on a c1947 medium format 6x6cm Box Camera."/>
        <s v="A contemporary jazz project crossing music lines, from jazz to rock walking through some free elements and full of melody!"/>
        <s v="A rock and roll journey that explores love, loss, redemption, duality and ascension."/>
        <s v="A revolutionary, cycling safety device is born! Signum indicators close the communication gap between cyclists and other road users."/>
        <s v="We're about to launch our first ever food truck to share our amazing food and we need your help! Be a part of our truck!"/>
        <s v="We are a vocal group from the Northwest looking to create a gospel, jazz, a cappella ablum and would love the support of music lovers."/>
        <s v="To heal her scars Olivia must take a journey back to her roots, where an unresolved conflict stands between her and musical success."/>
        <s v="Arpenter pas moins de 50 stages ne sera pas facile avec une seule vie... peut Ãªtre que les potions vous aiderons Ã  survivre ?"/>
        <s v="A revolution in the rapidly growing container housing space. Transportable, expandable, green and versatile. A global game-changer."/>
        <s v="Novus Theatre bring you their new show 'Fantastic Mr Fox'. We hope to improve the pay for our cast and crew through Kickstarter."/>
        <s v="An ambitious multiplayer game set in fantastical medieval world where you must defend your castle while attacking others to gain ranks!"/>
        <s v="Make your heart shine and watch it work! Cardiglow tracks improvements, times intervals and translates heart rate into color."/>
        <s v="True Faith is a book about the true story of Ed Stilley and his promise to God to make instruments and give them to children for free."/>
        <s v="The year is 2043. Test subject David Beck has been augmented with psychokinetic abilities. He uses his newfound gifts to thwart evil."/>
        <s v="We plan to rescue, relocate, and repurpose, a historic Little Red Brick House, to be incorporated into a riverfront amphitheater."/>
        <s v="I've only been able to release 7/10 songs for this album. I'd like to get into a professional studio and record them all properly."/>
        <s v="Zachariah Sheldon is a brilliant, darkly twisted brand new musical with music from Mark Newton and script by Anthony Wilkes"/>
        <s v="Lovers and Other Strangers by RenÃ©e Taylor and Joseph Bologna, showing at The Cockpit theatre in Marylebone, 10th - 14th August 2015"/>
        <s v="Help me purchase a parking space to be the Burro's permanant home, I need your help to raise $15,000!"/>
        <s v="Sweat resistant, colorful, durable, CUSTOMIZABLE, watch bands &amp; protector bands that fit the Moto360 smartwatch."/>
        <s v="â€œThe Deep Brooklyn Suiteâ€ is a series of musical impressions about living and surviving in Brooklyn."/>
        <s v="Lorem ipsum dolor sit amet, consectetuer adipiscing elit. Aenean commodo ligula eget dolor. Aenean massa. Cum sociis natoque penatibus."/>
        <s v="a third-person exploration adventure game developed by yetanotherIndie will be released on August 2016 for PC, Linux and XBox one."/>
        <s v="Peruvian food truck with an LA twist."/>
        <s v="The Animal Shelter Network is a free website for collaboration and communication between animal shelters, rescues and humane societies."/>
        <s v="Simply fresh farm to table on wheels working close with local farms to ensure the highest of quality of product ."/>
        <s v="We have a great little coffee business but the van is currently limping! We don't have the capital to replace it. Please help us!"/>
        <s v="PAXIEâ„¢ is a GPS enabled safety wearable for kids that promotes discovery and play while offering parents peace of mind."/>
        <s v="The dream to own a food truck, rolling wherever the army sends me, hiring other military spouses and veterans alike! Giving back!"/>
        <s v="Fresh, fun, entertaining Bible stories on YouTube, stop-motion style."/>
        <s v="Justin and Elly Heckel just finished recording their Debut Album and need your help to release it to the rest of the World!"/>
        <s v="SPEEDWRAPS improve the speed, agility &amp; strength of an athlete by utilizing evenly distributed weight on the lower leg."/>
        <s v="A man learns the undiscovered laws of nature hidden in acts of weather &amp; light phenomena. He soon realizes these acts can be harnessed."/>
        <s v="Love has no boundaries!"/>
        <s v="Help us bring the SPRING AWAKENING to Frederick, MD! _x000a__x000a_We're producing a project for young adults and could use your help."/>
        <s v="Zwei ausgebildete Schauspieler, ein Musiker - gemeinsam bringt man ein waschechtes KabarettstÃ¼ck auf die BÃ¼hne."/>
        <s v="An adventuring RPG with ghosts, mysteries, and flexible gameplay paths, Manorkept is a game that promises an unforgettable experience."/>
        <s v="We present Classics made for the 21st Century and we need a space! Please help us rent a space for The Importance of Being Earnest!"/>
        <s v="fo/mo/deep heads back into the studio in January 2014 to record their 3rd CD. Seeking to continue experimenting with all things groove:"/>
        <s v="A richly textured and intellectually powerful social commentary about family, community and America."/>
        <s v="Conoce y apoya el teatro de calidad que se escribe desde los centros penitenciarios, como es el caso de Casa Calabaza, de Maye Moreno."/>
        <s v="HUB Theatre Group collaborates with local artists to present John Logan's RED to the community."/>
        <s v="An enthralling tale charting the ecstasies and tragedies behind the seven white masks of centenarian clown,Scaramouche Jones."/>
        <s v="Mexican Style Food Truck, run by a Red Seal Chef, in a town with NO MEXICAN FOOD! That is a culinary emergency situation!"/>
        <s v="Runers is a top-down rogue-like shooter where as you advance you create more powerful spells and fight fierce monsters and bosses."/>
        <s v="A fun &amp; exciting story to educate kids and their parents about the importance of honeybees &amp; the easy &amp; fun ways we can help the world."/>
        <s v="The Ultimate Screenwriting Conference_x000a_is the experience showing screenwriters how to write and sell a screenplay in hollywood!"/>
        <s v="A short science-fiction film about an underground network of human-animal hybrids &amp; their struggle with oppression &amp; marginalization."/>
        <s v="To create a space by restoring a historic church in Burlington, Ky where community theater, dance and music and art can be performed."/>
        <s v="I would like to tell the story of a young man from Queens, New York and compare his life to a young Afghan man...to connect the dots."/>
        <s v="BLK/MTL's Illustrated Works 100's of Hi-Res Pics ft. Custom Artist Carmine Diaz's popular Paintings packed into 1 Coffee table Art Book"/>
        <s v="Mouse^3 is the next generation of input devices. With cursor control and customized gesture recognition, its applications are endless!"/>
        <s v="AX Nation's goal is to develop, highlight, and connect black business leaders across the diaspora with skilled software developers."/>
        <s v="MMORPG with Real-Time Pet Battles, Expansive 3D World and Ranked Individual &amp; Guild PvP arenas all on your mobile device!"/>
        <s v="Come watch my new mind twisting yet soothing music video â€œNothing Basicâ€. If you like it you can become part of what's coming up next!"/>
        <s v="A young boy passionate about Astronomy and Chemistry tracks down an astroid that scientists said would never hit earth."/>
        <s v="A campaign to share their love on the silver screen and make possible a street musicianâ€™s dream to play them at the same time."/>
        <s v="An upcoming animated web sitcom series centered around dealing with life, love, and relationships."/>
        <s v="&quot;Trumperama&quot; ist ein Jump 'n' Run Spiel im 8-Bit Stil fÃ¼r Android._x000a_Donald Trump gewinnt die Wahlen und muss gestoppt werden!"/>
        <s v="I need funds to publish a book based on a selection of sentences from the Gospel demonstrating that Christianity is a strong religion."/>
        <s v="So many brides want a country wedding, but where to start? Whether you want a barn or a tipi, this guide can help you plan your day."/>
        <s v="From frightened girl to empowered woman, Scout's Honor is a tale about facing your fears and overcoming odds."/>
        <s v="Help us provide half-price tickets to the 11th annual Variations Project, allowing our fellow artists to see this wonderful production."/>
        <s v="A Tequila slammer with a slice of Tarantino, a line of the London Fringe scene and a shot of â€œBreaking Badâ€. New Writing."/>
        <s v="THE COMING OF THE LORD!"/>
        <s v="A musical journey coming to the Blue Venue at the 2017 Orlando Fringe Festival!"/>
        <s v="A Transgender makeup artist calls into question the loyalty of her best friend in a 1980's circus while dealing with her dying mother."/>
        <s v="Acteurs, scÃ©naristes et metteurs en scÃ¨ne souhaitant monter, 5 piÃ¨ces de thÃ©Ã¢tre ainsi que 3 courts mÃ©trages et 2 long-mÃ©trages."/>
        <s v="Help us record the concept album and stage grand concerts with a fantastic cast and orchestra. Get your tickets, music and more!"/>
        <s v="70 years of incredible photography sits patiently in old film sheet boxes, waiting for a return to relevance."/>
        <s v="Street Heroes is a retro 2D side-scrolling multiplayer beat 'em up for Facebook that brings classic arcade fun to a social platform"/>
        <s v="PaperChase is a popular endless flying game conceived by a 15 year old and loved by millions worldwide.  Help us build version 3!"/>
        <s v="This will be the fifth play of The Jokeress, based on the ebook/paperback novelette series. It is scifi, suspense, terror, and noir."/>
        <s v="A project to set psalms to music. The psalms are taken from the English Standard Version (ESV) of the Bible."/>
        <s v="Develop demo materials for new, true story of teen Revolutionary War heroes - for hybrid film/live stage musical"/>
        <s v="&quot;The Snail&quot; is the story of Andrew, a Transgender, who discovers his identity through the relationship with parents, with peers and sex"/>
        <s v="Children only have a short period of time to live care free, play hard, get dirty, I want to help every child in my Town play everyday."/>
        <s v="The day Chuck died was the day everything changed. Now he has to save the afterlife from extinction or die again trying."/>
        <s v="Our theater troupe needs your help to put on a unique production of Hamlet! Pledge to help young actors learn and refine their skills!"/>
        <s v="America's dad or serial rapist? Or both? The stories of the Bill Cosby accusers and the society so skeptical of them."/>
        <s v="A large 2016 wall-calendar (A3 when open) featuring 12 stunning photographs by Lucy Wood."/>
        <s v="Alice on stage with a magical twist to brighten your smile and warm your heart. Project is in Polish with semi-pro actors and children."/>
        <s v="AT is an Interactive Animation made for the iPad where the user becomes part of the story. It's a fantastic journey of discovery!"/>
        <s v="A unique stage play about the epic struggle of psychic Edgar Cayce to deal with his extraordinary abilities and find his place in life."/>
        <s v="â€œClimbing Silver!â€- An English translation of the Young Adult Shogi novella"/>
        <s v="A card holding companion to your phone that acts as a placing device for all your devices.  Grips to any material too."/>
        <s v="I'm making the move from a side man in local groups to the leader with this debut jazz CD project."/>
        <s v="Fully 3D, post Apocalyptic themed tower defense video game. New take on the genre."/>
        <s v="My father wrote a book about raising a blind child. I, as a professional translator, am going to write it in English for everyone."/>
        <s v="Learn the skills needed to be a successful web engineer. Create your own complex web applications, deploy servers, use data and more."/>
        <s v="My first music album is a collection of 9 songs honoring Mexico's prolific composer, Jose Alfredo Jimenez with my artistic vision."/>
        <s v="A quirky online shop where you can buy, sell and discover stuff that's &quot;a little bit different&quot;. We think &quot;it's right up your alley!&quot;"/>
        <s v="A vegan photographer bringing Hawaii to the tipping point of plant pure wisdom, featuring the most influential early adopters."/>
        <s v="Bringing Health, Wellness and Creative Empowerment to an active community in a whole new way... are you ready to 'FLOAT', Duluth?"/>
        <s v="Alice is an original musical for all ages with a unique new story based on Alice's Adventures in Wonderland, premiering in summer 2017."/>
        <s v="An arts and craft beer theater showcasing local talent, locally crafted beer and providing performance and rehearsal space."/>
        <s v="Russell &amp; Sons Watches_x000a__x000a_RS Watches is a business that provides quality watches at an affordable price. RS Watches was created with th"/>
        <s v="Friends! Will you help me create a new worship album??! I want this album to give God the worship he deserves and draw people to Him."/>
        <s v="This is an action packed Sci-Fi stage play, using foam latex creature puppets, projected video footage, and audience participation."/>
        <s v="Two  years ago this business was started to help a local non-profit.  We have since expanded and provide jobs in our small community."/>
        <s v="A book and a play. Narrated by the ghost of Will Shakespeare and the ghost of his dog Crab,  Their adventures in the afterlife..."/>
        <s v="I'm producing an original gospel-folk, &quot;AmeriqueÃ±o&quot; collection of hymns and songs, so organic you could grow tomatoes with them."/>
        <s v="A big dream, small budget, the drive/passion of so many volunteers...indoor skatepark in Eau Claire, WI._x000a__x000a_This is UR skatepark!"/>
        <s v="Traveling to create a book of my photography! Help support my trip and buy a book! Also limited edition t-shirts and prints for sale!"/>
        <s v="Help fund the exciting first collaboration between Hotel Echo and Bristol Cathedral: WILD MEN, a show commemorating those lost in WW1."/>
        <s v="A homeless Gulf War 2 vet, and Congressional Medal of Honor recipient fights for his sanity on the mean streets of Albuquerque."/>
        <s v="A brand new musical about the ban of contraception and abortion in Romania and the revolution that ended it all in 1989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Help Freshie keep her dream alive by pledging to get a donut truck! She will be able to do events as well as cater to the community"/>
        <s v="The photography project aims to show challenges &amp; successes of a  student attempting to continue his family beekeeping heritage."/>
        <s v="I have always been captivated by photography, Now I am trying to set up my own company and publish my pictures."/>
        <s v="To create a learning center for acting and all art types including anything that expresses the emotion of the human spirit."/>
        <s v="The admin for Randompics has announced they will be shutting down. I want to run, and improve, this great site!"/>
        <s v="Romeo and Juliet: Wouldn't it be great if they didn't all die at the end? Now YOU get to control the fate of these timeless characters!"/>
        <s v="Against the decline of Thatcherism, the fall of the Wall, and the rise of Acid House. This comedy is a 'Withnail &amp; I' for 1993."/>
        <s v="We are a Asian fusion inspired American Fare Food Truck Home of the Freak Sandwich So that means Come And Get Your Freak On! eat big."/>
        <s v="Pavlo will be independently filming his second full length PBS Special and DVD in May with director George Veras"/>
        <s v="Food is a lifestyle...the art, the challenge, and the happiness is the wealth I seek....join me on my journey to success."/>
        <s v="For the isolated rice farmer. For the 14-hour taxi driver. This tiny MP3 player has the entire New Testament Bible... in their language"/>
        <s v="V-Day is a global activist movement to end violence against women and girls."/>
        <s v="I would like to share my landscape photographic travels of 2014 with more than just family an friends. 12 months of images."/>
        <s v="A shockingly relevant modern take on a 2,000-year-old tragedy that confronts current gender politics."/>
        <s v="My goal is to create a catalog of farm-to-table recipes with stunning images from restaurants and farms in the southwest."/>
        <s v="A magical space, full of fairytale favorites, designed to make each individual have a unique experience; children's dreams made real."/>
        <s v="For the love of street photography and the beauty of traditional cultures in southern Italy."/>
        <s v="CyClip is a way to mount the Apple Watch to your handlebars; ideal for navigation, notifications, and music control on the fly."/>
        <s v="Power Go es una linea de cargadores solares para dispositivos mÃ³viles, amigables con el medio ambiente y de bajo costo."/>
        <s v="Jury of Peers is a complete novel, and it's good._x000a_All it needs now?  _x000a_More readers.  About ten million more._x000a_Let's get 'em."/>
        <s v="Ryan and Vanessa are hosting Christmas for the first time but instead of a happy celebration, they get a hilarious survival situation."/>
        <s v="A Musical about 3 women who pursue their Pleasure and end up finding themselves."/>
        <s v="The new kid on the block. Re-imagining old games and creating new ones. Ship, Lazer, Rock is first."/>
        <s v="Children Must Run is an original musical, about a prostitute, a drug mule, a child soldier and their struggles, hopes and dreams."/>
        <s v="&quot;Lana&quot; is an horror/dramatic short film, written by myself, about a young woman fighting the darkness in her, but it might be too late."/>
        <s v="A parody of old school RPGs where you are a new Dark Lord on a quest to amass monsters and allies on your side."/>
        <s v="Soon to be known as one of the greatest gospel stage plays of all times. Great hit in New England and now we want to take  it on tour"/>
        <s v="Offrire un &quot;TRAGO&quot;, ossia un passaggio con autista che ti segue e ti aspetta mentre concludi i tuoi affari, quando non puoi guidare"/>
        <s v="Liverpool's 1st purpose built 7 night a week comedy club, bar &amp; restaurant with live music &amp; much more"/>
        <s v="A film created entirely out of paper, visual effects and found objects depicts how one man created a new life for himself."/>
        <s v="Together, we can build a FREE, business start-up system that will help aspiring entrepreneurs change their economic circumstances."/>
        <s v="What if the stories in the Bible, especially those about strong women, were retuld by their own characters? I've completed 5 and am ready to publish."/>
        <s v="Film Speed is a series of Zines focusing on architecture shot completely on 35 and 120mm film."/>
        <s v="Set in 1930s Chinatown, evocative of old world South Jackson Street during the Jazz era."/>
        <s v="This animated dark comedy video highlights Stephen Colbert as a super hero-like figure within a corrupt and sinister world manipulated by the media."/>
        <s v="HandL makes your phone feel like an organic extension of your hand. Elastic and brace system supports your device with just two fingers"/>
        <s v="Max is a pessimistic mouse, always fantasizing about the end of the world. In The Last Mice, Max's fantasy becomes a real nightmare."/>
        <s v="An online platform that will notify every listed individual, vet, council, pound and so on in a geographical area when a pet is lost!"/>
        <s v="This fabulous new play explores the little known love life of England's most famous romantic novelist, Jane Austen."/>
        <s v="Amy &amp; Missy survive Amy's bipolar disorder and go on to become award winning &amp; bestselling authors, screenwriters &amp; filmmakers"/>
        <s v="Along with a new EP production and release, it's time to bring Den-Mate, LIVE, to a location near you - East Coast and Beyond!"/>
        <s v="Woody Woodland and Carol Stone, are back on the scene presenting Philly Jazz Fest â€œRemembering Groverâ€ September 22, 2012."/>
        <s v="Dr. Mecurio's is an original work of fantasy designed and written for the stage."/>
        <s v="OUR FRIENDS THE ENEMY will make its American Debut at Theatre Row in New York City, and we would like for you to join us on our journey"/>
        <s v="&quot;Code Monkey(s)&quot; is a short animated-series about life from the perspective of an engineer who feels like an actual &quot;Code Monkey&quot;."/>
        <s v="The U City Jazz Festival is offered for free to the community and features the best jazz talent from the midwest."/>
        <s v="A gripping re-enactment of a true breast cancer survival story, highlighted with inspiration and laughter!"/>
        <s v="A personal journey to document people on the worlds 10 largest metro systems. The end result being one truly epic photographic essay!"/>
        <s v="Jen bakes shortbread is a small batch, all natural shortbread cookie business looking for smart funding to grow!"/>
        <s v="This movie will be the S3qu3l to Thr33 Days Dead, which premiered on SyFy and was the focus of SyFy's &quot;Town of the Living Dead&quot;."/>
        <s v="REBORN IN LOVE is the sequel to REBORN FROM ABOVE: A Tale of Eternal Love.  This is part two, of a One-Act play series."/>
        <s v="Owl is a fitness tracker along with an accompanying iOS app, that is both fun and interactive for children."/>
        <s v="Join Sherlock Holmes and Dr. Watson as the first adventure together is dramatized live on-stage!  The game is afoot!"/>
        <s v="95th St. Tacos needs your help in purchasing a food truck so that we can deliver the flavors of LA Tacos right to your neighborhood"/>
        <s v="A revolutionary way to bring running science to everyday people and help runners of all levels achieve a more natural and enjoyable run"/>
        <s v="Working hard to get into the studio to record, produce, and edit my break out CD. I hope to realize my vision!"/>
        <s v="Sharing positive vibes of Peace, Love &amp; Unity with the World through conscious Reggae Music!"/>
        <s v="We, as a theatre, are 50 years old and our lights and building are even older so we are looking to update and revamp our lights."/>
        <s v="A project that incorporates animation and comic art into a relevant story. 4 boys, 1 eyeland, and a whole lot of drama!!!"/>
        <s v="At beSpider you can create and publish you websites within minutes. 100s of pre-build templates, free domain, free cloud base hosting."/>
        <s v="Feltmaking is an acient yet modern craft using wool in creative ways. Our thorough guides should be for people all over the world."/>
        <s v="The most influential and prestigious awards program that honors innovation and leadership in mobile technology and entertainment"/>
        <s v="Kids Radio Theatre is a radio show played on National Pubic Radio to teach children all about theatre every Sunday 20 states."/>
        <s v="We are creating a mobile community devoted to the spreading and sharing of spoken word and other kinds of storytelling."/>
        <s v="A record representing an era in East Bay local music that sustained art &amp; community that deserves to be preserved on 180 gram vinyl."/>
        <s v="Join me in publishing an amazing and unprecedented book with full frontal photopraphs of 8 American Presidents Naked"/>
        <s v="Environmental awareness using social games where players are challenged to pursue sustainable development in the city of the future."/>
        <s v="&quot;Create-Your-Cone&quot;. Freshly made waffle cones stuffed with your choice of yummy ingredients, or frozen yogurt!"/>
        <s v="English Version of my auto-published novel"/>
        <s v="Quantum Kidz follows a young girlâ€™s journey becoming a superhero and dealing with alien threats against the Earth!"/>
        <s v="A funny, poignant play that revives the forgotten life and adventures of great Scottish Canadian, world renowned poet, Robert Service."/>
        <s v="Send an alert for help and find missing people, pets, and valuables with the touch of a button. Get yours today!"/>
        <s v="For each month in 2012, Sonnet will be releasing a Jesus-celebrating, grave-shattering, ear-tickling, mind-provoking song!"/>
        <s v="We plan to make studio recordings for a CD that highlights six new works composed for our Shakuhachi and Koto Music concert series."/>
        <s v="A high-impact, high-quality resource to address, for young people and youth-related professionals, the issue of sexual consent."/>
        <s v="A dinner theatre/show about a day in the life of a Vegas &quot;Mob Boss&quot;_x000a_circa 1965- ish. It is all at once realistic,tragic, farce/comical"/>
        <s v="Did you know that we are enriching the lives of Brooklyn kids through literacy and educational theater? We just need a little help."/>
        <s v="Help me butcher Shakespeare in a satirical fashion."/>
        <s v="test"/>
        <s v="The project idea came from game keys, gamers give out game keys on insecure forums and websites, we want to change that and make it fun"/>
        <s v="To create a publication, and exhibition documenting the collection of Jamie Ross, longtime collector of Navajo Textiles"/>
        <s v="Need funds for an Australian fps mp shooter pc game called Diggers Fall were china invades Aus, cost for advertising and settings menu."/>
        <s v="My Insane Shakespeare. An original play by Arthur Elbakyan premiering October 13th at United Solo, New York City."/>
        <s v="KiddieRail is a height adjustable hand rail of the right size for little children to help them manage the stairs more safely at home."/>
        <s v="A-iEasyâ„¢: The first customized unfoldable stand for smartphones that barkly needs room. Wholy integrated (will be relaunched soon!!)."/>
        <s v="Fiction Becomes Reality in this non-profit science fiction, stop motion, and fantasy fan film."/>
        <s v="A novel. Beautiful. Sparse. The truth behind the American Dream seen from the eyes of a young wanderer in the midst of the economic collapse. "/>
        <s v="This project is a mix of original &amp; standard song selections.  This phase covers recording and package design expenses."/>
        <s v="SKIN - The wearable music remote control which makes your fitness lifestyle a bit easier"/>
        <s v="Our musical is finally ready to come to life, and we're raising funds to help make that happen!"/>
        <s v="Proyecto teatral dirigido por MartÃ­n Acosta que habla y reflexiona sobre el amor y su naturaleza."/>
        <s v="Captain and manage your ship along with your crew in this deep space adventure! (PC/Linux/Mac)"/>
        <s v="In Case Of Emergency is a radio talk show for preppers, beginning preppers, and with preparedness in mind."/>
        <s v="An iPad support care package for your parents / seniors."/>
        <s v="Sirius Online is currently the work of two brothers striving to bring the Era of Freelancer back, adding dynamic markets and more."/>
        <s v="Horologic5 creates a case for the Apple Watch that reflects true luxury &amp; style. Check out the Garstin Luxury Case in 38mm/42mm"/>
        <s v="Locally owned board game cafÃ© focused on keeping it local with fresh food, craft beer, wine, and, of course, all your favourite games!"/>
        <s v="Help reveal the beauty of Islamic culture by launching this new adventure play celebrating Persian music, dance, and lore."/>
        <s v="An educational platform for learning Unified English Braille Code"/>
        <s v="A retro style puzzle rpg with a dark story. Your decisions will influence the world and decide the outcome of the story."/>
        <s v="Award-winning artists compete to have their art featured in the National Forests Passport Book depicting 9 Forest Regions of the US."/>
        <s v="Netiquette classes to teach our youth how make proper use of computer-mediated communications for personal and educational success."/>
        <s v="This center will be open to any and all people regardless of their religion.   We will be offering art, music, empowerment, and more!"/>
        <s v="Host a special event in your home, collect donations and turn containers in the foyer to a comfortable welcoming place to sit &amp; chat!"/>
        <s v="TWO NEW DARK COMEDIES OPENING IN NYC THIS APRIL AND MAY BY CHRISTOPHER B. LATRO _x000a_ABOUT FAMILY, AMBITION, LOVE AND GREED"/>
        <s v="A very Canadian children's play inspired by the tradition of British pantomimes like Aladdin, and the Nutcracker."/>
        <s v="Make your watch Smart ! CT Band is an ultra-thin, high-tech smart watch-strap awarded twice at CES 2017 las vegas"/>
        <s v="This is a first-of-its-kind 12&quot;x12&quot; trading card coffee table book featuring over 100 cards celebrating the awesomeness of Canada"/>
        <s v="Shakespeare's beloved tragedy, MacBeth, staged in the Black Hills of Wyoming during Sturgis '76. Warning! This is no church picnic!"/>
        <s v="Get behind a new music venue in our city by helping with equipment! We're pre-selling tickets to our party and offering other perks."/>
        <s v="ruKus radio is an independent internet radio station focused solely on the independent artist and has been Mainstream-free since 2007! "/>
        <s v="Providing creative, healthy signature dishes for active, conscientious lifestylers through a community of culinary artists."/>
        <s v="The PowerCap is a device able to charge most mobile devices, and contains a battery for situations when the sun just isn't enough."/>
        <s v="Ideal for social players as well as a tool for esports teams, Battle Buddy will help organise and coordinate, pugs, scrims, wars &amp; you!"/>
        <s v="Freddy Flint is creating an animated music video to the new &quot;Buttonpusher&quot; single, &quot;I'll Take You Back&quot;"/>
        <s v="A blockbuster sci-fi adventure. What would you do if one day your life changed to beyond the imaginable?"/>
        <s v="'The Grouch' is the perfect way to brighten up your Christmas. Full of love, laughs and some sheer calculated silliness, don't miss it!"/>
        <s v="Generational curses CAN be broken...right?"/>
        <s v="An ambitious Sci-Fi/Action film that will have a big-budget feel with stunning visuals &amp; stunts starring a casting of up and comers."/>
        <s v="Worldâ€˜s First Heated Leather Jacket _x000a_with Integrated Bluetooth System,_x000a_Handsfree Set (Microphone and Speakers)_x000a_and Cellphone Charger."/>
        <s v="Hydrate Edge is the first wearable that provides real-time, continuous hydration feedback. This is the new hydration gold standard."/>
        <s v="Snoring shouldn't ruin your or your partner's sleep and you don't need expensive, uncomfortable or ugly devices to help the problem"/>
        <s v="London is beautiful. I want to create a book of stunning images from in and around our great city"/>
        <s v="A Level Editor, Turned up to eleven. Infinite creativity in one package, solo or with up to 16 of your friends."/>
        <s v="Depicts the contribution the Tuskegee airmen made in certain historical events that helped turn the tide in World War II."/>
        <s v="We need to raise funds to bring this elaborate production to life with special FX makeup, highly detailed sets, and costumes."/>
        <s v="Shell &amp; Paddy is a 2D animation cartoon with 4 minutes of slapstick surreal humour staring two animal characters in weird, wacky world."/>
        <s v="&quot;In My Own Eye&quot; a cabaret not to be missed  Building a Business Preserving the Art of Cabaret Theatre 4 the Next Generation"/>
        <s v="Covenant Kept is a unique story that follows an ordinary woman through an extraordinary spiritual journey. Please help fund me."/>
        <s v="With your help, I would be able to get a truck and start the process of getting it ready for the 2016 season."/>
        <s v="Animated Music Videos that teach kids how to read."/>
        <s v="Ristola watches made in La Chaux de-Fonds, Switzerland. A new brand of COSC and ISO Certified Professional watches."/>
        <s v="My first solo Album, &quot;Siempre Filiberto&quot;.  Inspired by and dedicated to a great man in my life who I recently lost to a tragic accident"/>
        <s v="A conservative grandmother takes her hip-hop generation grandchildren through the history of Gospel music in one night..."/>
        <s v="A building w/office, rehearsal space and classrooms centered on performing arts._x000a_Brentwood Theater Company is a non-profit 501(c)(3)"/>
        <s v="All the world's a stage..._x000a_It is my biggest dream to perform my own, selfcreated musical with lots of kids as big as I am able to."/>
        <s v="An evening of of stories based both in myth and truth."/>
        <s v="Our Moon is a simple book based on a nightly tradition my mother and youngest son started while I was working away."/>
        <s v="Fight your way to dominate the universe. Be the first to try our engaging cross-platform mmo-strategy and bring it closer to reality."/>
        <s v="He met Marilyn. He became obsessed with Norma Jean. That changed everything._x000a__x000a_                                A play by Frank Furino"/>
        <s v="This will be my first collection of short stories, written from ideas and scraps of ideas that I've had since I was a young child."/>
        <s v="World premiere of &quot;I'm Just Here to Buy Soy Sauce&quot;, a play about China &amp; the UK housing crisis by Jingan Young location TBC"/>
        <s v="Reach the ends of the earth! Claim a piece of alaskan wilderness- your name in a glacier and receive photo book our Denali Expedition"/>
        <s v="The RS-1 is one of the most innovative workout tools to hit the market ever.  A must have for anyone that enjoys new ways to get fit."/>
        <s v="A historic manned launch into near space by 3 brave pilots to capture the 2017 total solar eclipse in virtual reality."/>
        <s v="A new dramatic comedy dealing with a father's unwillingness to let go of his past causes major problems for the future of his daughter."/>
        <s v="My name is Lindsay Main, and My artist name is &quot;Memphis Lady&quot;. Im looking to make my first cd, will all my own original songs on it."/>
        <s v="A unique Photographic Book Project about the Passionate Moments and Strong Emotions that lie within Karate"/>
        <s v="An artistic project that will act as my final animation project and first feature film written, directed, animated, and produced by me"/>
        <s v="A sassy talking spider named Charmaine, joins forces with an abused young boy.  She stages off bullies and help fight an abusive father"/>
        <s v="Science Technology Engineering and Math + youth = a brighter tomorrow."/>
        <s v="zomblock's is a online zombie survival game where you can craft new weapons,find food and water to keep yourself alive."/>
        <s v="Jambie is a children's book geared towards kids ages 4-9 years of age. This book teaches young children about making wise decisions."/>
        <s v="In the midst of dealing with sending their son off to the army, Mitch and Melanie Jennings plan a family reunion to ease their sorrow."/>
        <s v="With non-gender specific casting, CattyWhamPuss Theatre dismiss traditional casting biases in this, their ambitious first venture."/>
        <s v="A short one act play about an undercover cop posing as a girl scout trying to stop a doughnut shop from selling drug filled doughnuts."/>
        <s v="This book combines portraits of Cuban life and and society with quotes from a diverse group of Cubans that live in Cuba now."/>
        <s v="We are producing and directing a stage play that will focus on relationships and the stereotypes/truths that prohibit growth."/>
        <s v="A Leather Smart watch Band, that NEVER needs to be charged for only $37!"/>
        <s v="The Cinnamon II is an AppleÂ® ][ compatible wrist watch. Featuring 32k of memory and a 1 Mhz cpu. It's the ultimate in geek fashion."/>
        <s v="Soft edged-Hard working. The perfect wearable organization for the home and professional shop."/>
        <s v="Is a dead body in her bar enough to make this cop return to the force? She tried to retire . . but can she? A page-turning crime novel."/>
        <s v="Just one time back to the past on the Freedom Train will open your eyes and your lives will never ever be the same!"/>
        <s v="Conceived at NASA JPL, FireSat is a satellite-installed sensor constellation for the near real-time detection of global thermal events."/>
        <s v="A Science Fiction film filled with entertainment and Excitement"/>
        <s v="Theatre in Tuscaloosa, AL built in the 1930s.  The headsets seem about that old. They are almost unusable."/>
        <s v="I am looking to start a food truck with an infusion of my Puerto Rican heritage and my love for BBQ."/>
        <s v="Bring Wyrd Sisters, a comedy of Shakespearean proportions, to small-town Texas. Loosely parodies the â€œScottish Play.â€"/>
        <s v="After a successful premiere run at Edinburgh 2014, it's been rewritten and revised and is back for another run of Edinburgh fun in 2015"/>
        <s v="Social Media Platform for the Marijuana Industry to create professionalism and a stable lasting market."/>
        <s v="Two sisters living in a Cornish seaside town attempt to hide and escape from a life- circle of deceit, abuse, incest and revenge."/>
        <s v="Jimmy wants to live life and see his grandchildren grow up, but alcoholism threatens to curtail everything he dreams of."/>
        <s v="My little cafe has been challenged to provide healthy, fun lunches to kids at a Montessori School. Local/organic as much as possible."/>
        <s v="A theatre company that will create works to inspire young people and get everyone involved."/>
        <s v="&quot;SUPER!: An Original Musical&quot; is an original work written by Ryan Hruza. This campaign is to fund the production and pay the cast/crew!"/>
        <s v="The UnDiscovered Image, a monthly publication dedicated to photographers."/>
        <s v="1st person Action Survivalist Rpg game. You get sent to a deadly Island to die not knowing that your not alone on the island."/>
        <s v="Hi everyone I am a 26 year old single mom trying to start her own food business! I need to first afford the patent to reveal more!"/>
        <s v="Our device eliminates WiFi range issues with your connected devices by allowing you to locate our device where you will use your WiFi."/>
        <s v="You can rent out your Car with Uber. _x000a_You can rent out your Home with Airbnb. _x000a_Now you can rent out your CLOSET with SemiYOURS!"/>
        <s v="A thousand community-built sandbox games (and more!) with a fully-customizable game engine."/>
        <s v="Scorned is the first in a series that I have been working on for two years and it's time to get it published."/>
        <s v="Discover Italy through photography."/>
        <s v="A fast-paced, creepy/cute mobile puzzle game where you draw series of magic symbols to summon &amp; collect demons, monsters, gods, &amp; myths"/>
        <s v="This music project is a compilation to my up-coming book UNCOVERED ME, I need your support to help me go to New York and complete it."/>
        <s v="Poppin Productions are currently entering the development stage of their very first production -  &quot;Duodeca&quot;."/>
        <s v="Translation &amp; publication of possibly the most famous piece of English literature - Act II Scene II of Romeo and Juliet into txt-speak."/>
        <s v="Our aim is to deliver a powerful piece of theatre to audiences across the UK, including Edinburgh Fringe (2017)."/>
        <s v="A mobile food truck serving up a Latino-inspired fusion cuisine using fresh, local, &amp; organic ingredients!"/>
        <s v="Study the behaviour of technical communities by tracking their movement  through wearables"/>
        <s v="&quot;I go to work... I classify the bodies and store them accordingly... Sometimes I here noises... Other times is see her..."/>
        <s v="The picture above is of our current prototype for the cat bath - we hope to move beyond a simple bin and create a cat bath revolution!"/>
        <s v="Waddle Slide is an iPhone/Android application. The app is based around a penguin, who's objective is to find his way back to his igloo."/>
        <s v="Accessible, original theatre for all!"/>
        <s v="Hello! I'm Ben and I have been wanting to start a podcast for a while. I am looking to kickstart the process and get into the game!"/>
        <s v="When the smoke clears, folks in Albany are going to experience the best barbeque they'll ever have! Got the flavor, need some funding."/>
        <s v="Back this project and get access to a course about building COMPLETE web applications without coding."/>
        <s v="You are closer to your dreams than what you expect, your demons will always wait for you to realize them, theyâ€™ll torture you Manny."/>
        <s v="This local community theatre needs a proper, efficient, SAFE and professional audio and lighting setup. Helps us raise the funds!"/>
        <s v="A romantic comedy about a girl trying to figure out what to do with her life and an angel who comes to help her."/>
        <s v="Having a baby or looking for the perfect gift for a baby shower?_x000a_Discover NapTime, a silent baby monitor that improves your sleep."/>
        <s v="Ceasefire WWII. Yet Nazis continue the Holocaust.  A German &amp; a girl try to stop the execution of Christian,Gay &amp; Jewish prisoners."/>
        <s v="Learn classic and public key cryptography with a full proof-of-concept system in JavaScript."/>
        <s v="Jazz to jazz, New York to France, a piano trio of cutting-edge French jazzmen and a NY-based Japanese jazz pianist. Superbly different!"/>
        <s v="Created for the greatest stages of the world, will captivate the hearts of its audience with a Powerful Story Line &amp; Magical creatures!"/>
        <s v="The telescope will serve as a path for the youth of Toronto to the skies, it will be 18&quot; easily portable meant for schools in the GTA."/>
        <s v="Den tÃ¸ffeste foodtrucken i gata, bbq, ribs, briskets, pulled pork, frites, pickle, alt laget i en spesialbygd rÃ¸ykovn i bussen, av meg."/>
        <s v="This vocal music and spoken word project uses the  gift of life,love,hope &amp; peace to enable people to see themselves as a masterpiece!"/>
        <s v="WMHAE by Julie McNamara, raises awareness of the effects domestic violence has on the mental health of young people who witness it."/>
        <s v="Becoming is a video game that aims to portray mental illness through a metaphysical and emotional story."/>
        <s v="Unique book revealing my discoveries in the Empty Quarter of Oman. Collection of travel writing, poetry, artwork and science!"/>
        <s v="#MyLifeMatters features compelling stories of students &amp; young adults who overcame challenges to take ownership of their lives."/>
        <s v="In today's day and age every website tracks your IP Address and information, it's time to keep your information private and secure."/>
        <s v="A photo book celebrating Goths, exploring their lives and giving an insight into what Goth is for them."/>
        <s v="A Powerful Multimedia-Rich Software that aims at making online publishing very simple."/>
        <s v="An animated DVD starring Woodsy Owl that entertains children while  showing them how they can help create a cleaner, greener planet."/>
        <s v="The World's First Wearable Battery Backup - wireless, modular, flexible, and ultra-lightweight! Click, charge, go!!!"/>
        <s v="Honeybee is a cartoon about a girl who can talk to bugs, and her quest to save the bees! Adventure, humor, and lots of fun characters."/>
        <s v="Der INBED ist ein innovatives Multisensor-Wearable fÃ¼r die SturzprÃ¤vention motorisch eingeschrÃ¤nkter Personen."/>
        <s v="Our goal is to create a completely free website similar to Chegg.com for students to benefit from without raping their wallet!"/>
        <s v="We want to bring our Game Rainbow Ball to the iphone and to do that we need a little help"/>
        <s v="The beginning of a long term project to document life of the Karen ethnic group on the border of Thailand and Burma."/>
        <s v="Help us bring more Art to the Community. It's our second production, Fences by August Wilson. Help us make it a success!"/>
        <s v="The first ever, Dewey Does 110 animation, teaches kids good values, how to succeed in life and maintaining a 110% state-of-mind."/>
        <s v="Tibio is a revolutionary new product designed to solve an age old problem."/>
        <s v="Anyone who want to support of this will be credited. This will be my ultimate build. Full animatronics, from arms, legs, H.U.D, etc"/>
        <s v="Experience true sound quality and a membership platform that puts you in control of future headphones, features, design and prices."/>
        <s v="Join in and help me make my first jazz album. I would really like to make a Christmas album and a smooth jazz CD. Want a FREE CD?"/>
        <s v="The iPhanny keeps your iPhone 6 safe from bending in those dangerous pants pockets."/>
        <s v="Harriet Tubman Woman of Faith is a remarkable narrative about the life and faith of Harriet Tubman, told through a dream of a teenager."/>
        <s v="We've created the perfect sports chalk- antibacterial, lasts longer, better grip, and no mess! Now we need a non-provisional patent!"/>
        <s v="Fall in love with &quot;The Dreamer&quot;, new original music from trumpeter Freddie Dunn!"/>
        <s v="The first ever trend-powered stock-market where you can buy and sell shares of you and your loved ones. Let's explore life together."/>
        <s v="Nothing Changes is a modern musical version of the Ragged Trousered Philanthropists exploring the inequalities of &quot;austerity Britain&quot;"/>
        <s v="More than just a play, RAIN is an outreach to hurting people who feel disengaged or rejected by others."/>
        <s v="Ever wonder what Wonder Woman wants in a super man? Can you be both a lover, and a fighter? And, whatâ€™s with all the spandex?"/>
        <s v="Great and creative food from the heart in the form of a sweet food truck!"/>
        <s v="Digitization of 8 rare Siddha Yoga books written by a Yogi - coming in the lineage of Sri Sri Sri Sadhasiva Brahmendra himself!"/>
        <s v="Lyka will allow you to search for shoes in every sneaker store and website and then buy for in-store pickup or same-day delivery."/>
        <s v="Do you have a favorite shirt? So does everyone else. Favowear is creating a platform to share the best clothes and shopping sources."/>
        <s v="Virtual reality is expensive, here is the solution. I've created a VR device out of cardboard. I present: World's cheapest VR Device."/>
        <s v="I want to create a theatrical performance of the book Grammar Land and present it at schools to help children learn proper grammar."/>
        <s v="Palms Free RetractableCell Phone Harness fits all Cell phones Iphone 4 5 6 7 Galaxy S Go Pro Ipad Mini and Tablets Keep your hands free"/>
        <s v="Our goal is to purchase a theater on the Upper East Side of Manhattan that will act as a home for four theater companies."/>
        <s v="This Strawberry Bowl concept is the 1st of many episodes.  These episodes will be released in accordance with the harvest of the month."/>
        <s v="We've been invited to perform at Jazz Festival 2013. We must request funding to successfully manage this special invitation"/>
        <s v="Not all wings are created equal. We believe ours take flight above the rest. Come judge for yourself. To us it Ain't No Thang..."/>
        <s v="StrikeTec will revolutionize both the boxing scene and fitness industry by allowing you to track the progress of hand speed and force."/>
        <s v="My Budding Bears are four teddy bears living in an enchanted garden sharing friendship, tea parties and delightful adventures."/>
        <s v="Guru Granth Sahib; User Friendly. A book which captures the essence of the Guru Granth Sahib in modern English and also made digital."/>
        <s v="Nine Lives is a story of one woman's survival of EIGHT near deaths and her love for one man as an influence to fight for the NINTH."/>
        <s v="L.U.N.A. (Love, Understanding, Nurturing, and Awareness) is a non-profit organization dedicated to helping raise awareness for causes."/>
        <s v="Self-publishing my children's book."/>
        <s v="WE are molding an educated, motivated, non violent GENERATION!"/>
        <s v="Screen writers look to create animated trailer about Anti-Bullying and seek to produce an on-going series that addresses teen issues."/>
        <s v="Unique small wearable personal air conditioning device that provides the user a 10-15 degree environmental difference on his person."/>
        <s v="Hello world,_x000a__x000a_My name is Earl Eddings, I'm just your average hard working family man from Virginia. I'm here because I need you to help"/>
        <s v="A Top-View Action game where you play as Bob, the FIRST zombie to rise from the grave. Bring chaos to town, feast and don't die again."/>
        <s v="Interactive Book with Audio to learn the Ojibwe Language for Children.  Website, Ebook and more!"/>
        <s v="OTHELLO, directed by Daniel Echevarria. A tragedy that highlights political corruption and the madness that can come out of love."/>
        <s v="Relax in a new Cheesecake Lounge in London, serving freshly made cheesecakes, all day and all night, along with great coffees and teas."/>
        <s v="toggleme. is the next breakout mobile game.Addictive gameplay, phenomenal design, real life rewards for achievements, and a great story"/>
        <s v="This Theological Comedy tells a story of when seemingly similar beliefs are discovered to be worlds apart; Damnation-Southern Style."/>
        <s v="The true story of the romantic entanglements of Mary Shelley's parents. Anarchist; William Godwin &amp;, 1st feminist; Mary Wollstonecraft."/>
        <s v="Creating a web portal to train law enforcement departments on how to handle dogs and a directory and profile system for our dog's."/>
        <s v="Repel Japanese beetles and garden pests. Grow organic fruit and vegetables to help the environment, one plant at a time."/>
        <s v="Glippets is a fun comic strip and animation that features cute aliens taking up residence next door!   See the strip at glippets.com"/>
        <s v="I would love for you to be a part of helping me raise money for music and video production to launch my first Worship album!"/>
        <s v="This project challenges social issues affecting young people in areas of deprivation within the Belfast area (Northern Ireland)."/>
        <s v="A million snow lovers from all over the planet, connected to each other with a common goal. &quot;To have the best snow experiences _x000a_ever.&quot;"/>
        <s v="Script Call takes your presentation from the wall to your audience; from your device to theirs."/>
        <s v="iShopGreen.ca is an online marketplace that connects consumers and suppliers with green products &amp; services"/>
        <s v="We need to hire an animal trainer to have a chimpanzee actor perform in our music video with us!"/>
        <s v="How well do you know the stranger walking past you or the neighbor up the street? Extraordinary stories told by everyday people."/>
        <s v="Reality Check is a weekly Internet Radio Show. Along with my co-host and engineer we discuss the issues of the day relevant to you!."/>
        <s v="Creating an awareness for infertility through photographing families and showcasing the real faces of infertility."/>
        <s v="The Sketchy Pelican. Is my vision to bring raw, honest, soulful, creative, thoght provoking cuisine to food truck form"/>
        <s v="Building a Flying saucer that has Artificial Intelligent made from sea shell."/>
        <s v="1920's London; two brothers try to make a name for themselves in the underground crime world but encounter a ruthless Irish mob boss."/>
        <s v="NonSens!cal tackles the struggles of four people with mental health issues/disorders inspired by A.A Milne's Winnie the Pooh"/>
        <s v="Our vision: build and operate a Theater Arts Center for south-central Washington state in Goldendale."/>
        <s v="The world premiere of an astonishing new play by acclaimed writer Atiha Sen Gupta."/>
        <s v="Local boy turned producer returns with a brand new show, another talented cast, dazzling costumes and brand new set! Please support!"/>
        <s v="Brand new graduate theater company 'FMP Theatre' proudly presents the definitive WW1 play, Journey's End, with a little help from you."/>
        <s v="Be a PRODUCER of the Original stage play BELLE DAME SANS MERCI by Michael Fenlason! :-) :-( !"/>
        <s v="The Empty Ramekins Catering Group is looking for your help to start up in Miami Florida!!!!"/>
        <s v="The closest thing ever to the Holy Grail of wearables technology"/>
        <s v="A website that hosts virtual desktops. Simply log in and the cloud will enhance the power of your local computer or smart device"/>
        <s v="The timeless story of the struggling actor, the faithful agent and   the reality of what constitutes success and failure in Hollywood."/>
        <s v="ReminiSens offers an Enchanting Time Travel experience: have diner at the court of Versailles and interact with the nobles of the time!"/>
        <s v="AirString keeps your AirPods from getting lost by keeping the pair together with a  durable and premium quality string."/>
        <s v="A provocatively mind-bending sci-fi thriller, this short film project examines opposites and the balance of the universe. #Dichotomy"/>
        <s v="The world's first interactive global domestic violence platform which connects victims, NGO's, policy-makers and researchers."/>
        <s v="Bollywood composer Vanraj Bhatia, age 86, has written an opera based on a myth from the epic Mahabhatata. Presented in Queens May 11&amp;12"/>
        <s v="Help produce &quot;Boseman and Lena&quot; by Athol Fugard._x000a_Celebrate 18 years of Service to Arts and Community, 2nd Show of a 7th Season in NOLA!"/>
        <s v="The reality is dark, sinister. The milieu is not as friendly as it claims. What is this place? Where is it? Is it your local church?"/>
        <s v="We're looking to set an Australian Amateur Rocketry record of 100 000 ft. You are invited on this 4500km per hour ride into history"/>
        <s v="We provide performing arts training and experience to young people of low income families in NYC, building confidence and self esteem"/>
        <s v="Calvert Co 1977 planetarium acquired by Spaceflight America! Education science program star projector needs overhaul, upgrade, repairs!"/>
        <s v="Building the foundation for a great work! Join us on our journey to bring a fresh approach to ministry through song and testimony!"/>
        <s v="Turn you helmet into the safest helmet and don't worry about a thing,you will always have the right fit!!"/>
        <s v="iHeartPillow, Connecting loved ones"/>
        <s v="A TRUE STORY OF DOMESTIC VILOLENCE THAT SEEKS TO OFFER THE VIEWER OUTLEST OF SUPPORT."/>
        <s v="My new album will be called Triad, an album of original music performed by me &amp; guest musical artists."/>
        <s v="Our Beginner's Guide to Fibromyalgia is to be translated into English. Endorsed by leading Rheumatology &amp; Psychology Societies in Spain"/>
        <s v="Mist Buddy is a remote controlled misting system, powered by a rechargeable battery with misting/sipping tip for complete coolness."/>
        <s v="The Mortis Chronicles is a hard hitting, thought provoking and action packed indie published series. You know you want to read!"/>
        <s v="An awesome side-scroller tower defense game.  Think &quot;Plants vs Zombies&quot; but from a side-on perspective."/>
        <s v="An animated bedtime story with Dedka, Babka and the rest of the family working together on a BIG problem"/>
        <s v="A family run mobile wood fired pizza oven serving up unique artisan pizzas created by award winning Chef Brandon Mathias!"/>
        <s v="We desire to purchase a portion of Hell, in Michigan just outside of Detroit, to create a world-class performance art space.  Join us."/>
        <s v="'Compilation of visual and literary art through fine art photography, graphic art, and poetry."/>
        <s v="IRring is the worlds first universal remote control that fits on your finger and controls your TV, your lighting, and your life."/>
        <s v="Lone Pine Coffee Brewery will be a portable third-wave coffee shop available for wedding receptions and other events!"/>
        <s v="&quot;De Lewe&quot; deals with the critical issues within today's youth. It reminds us that standing together is stronger than falling apart."/>
        <s v="Help a group of actors end bigotry in Houston, TX by supporting a  full production of Angels in America."/>
        <s v="Finally a crossover of the arts takes place! Theater &amp; LIVE Pro Wrestling. A unique story featuring TV Pro Wrestling without the TV."/>
        <s v="Itâ€™s an Action/Adventure Anime for The Yuusha Brave series, G1 Transformer, and the Fast and the Furious Fans!"/>
        <s v="We want to take everything video game related people have seen since 1978 to now and turn it into the top gamer lounge in canada !"/>
        <s v="Xtnd is a hands free multifunctional device for your tablet, cell phone, &amp; camera. It's also a convenient backpack for storage."/>
        <s v="The Songs of Africa Ensemble embarks on their first Goodwill Africa Tour, to taste African music &amp; culture firsthand."/>
        <s v="A pixel styled open world detective game."/>
        <s v="A stop-motion animated action packed adventure. Telling a great story with an even greater message. Join me and lets change the world."/>
        <s v="Mioti is an indie game marketplace that doubles as a community for developers to join networks and discuss projects."/>
        <s v="To raise funds to finish the latest album by Chris Reed and the Anime Raiders, called &quot;Deep City Diving&quot;"/>
        <s v="CD-Book w/ 26 original songs + illustrations + activities that WORK developing full literacy skills (language &amp; math) of preschoolers."/>
        <s v="A Real Time Strategy game based on Greek mythology in a fictional world."/>
        <s v="We're seeking to reward our members for their social behavior. The members win on two levels- compensation and increased viral sharing!"/>
        <s v="I want to start a food truck that specializes in chili cheese dogs, using new kinds of meats, cheeses and toppings you wouldn't imagine"/>
        <s v="How can the visual age appreciate something that cant see? With these Audio Plays I will show you, if your willing to listen."/>
        <s v="The DE sheds light on the reality of what happens in college. Marcus Rashad created this play to help prepare future/current students"/>
        <s v="Tired of fumbling around for the audio controls on your phone?  Easily control your music with the GoMote and a click of your thumb."/>
        <s v="The first GPS tracker created entirely in Italy that allows you to know where your pet is located at any time throughout any device."/>
        <s v="Why do the moon and stars receive their light from the sun? Africa has a story to tell. Ananse and Kweku appear in this great folktale."/>
        <s v="We are raising funds to rent a theater hall for a play to help educate teenagers and parents on the pitfalls teenagers currently face."/>
        <s v="Help us to get www.mySurgery.de, an interactive eLearning-Website for general and visceral surgery, translated to english language."/>
        <s v="How-to book of toys and games constructed from materials found in nature, recyclable and easily available."/>
        <s v="from the makers of COPS: Skyrim comes the Dark Brotherhood. a dramatic series created with Skyrim machinima."/>
        <s v="This is a portrait photo project aiming to inspire women to explore themselves and live their passion"/>
        <s v="(Working storyboard for animated project) A multi-generational Knight that wages war on criminals and corrupt governments"/>
        <s v="I am on a mission to offer as many people as I can a great healthy coffee, tea, and snacks by using healthy products and ingredients."/>
        <s v="When every second matters, BioToo temporary tattoos get critical information to emergency personnel to help them help you."/>
        <s v="The Grym Brothers is a series about two brothers who are grim reapers, hunting down souls that canâ€™t or wonâ€™t move on the afterlife."/>
        <s v="Hail up - Wah gwaan ?_x000a_We are creating a foodtruck that will serve typical, traditional Jamaican jerk chicken/pork and more!"/>
        <s v="A unique meditative album reflecting on the life of Christ, inviting Him into your presence"/>
        <s v="The world is dead, humans are nearly extinct._x000a_Vampires and Werewolves hunt the survivors. Zombies hunt us all._x000a_How will you survive?"/>
        <s v="A Freelancer abandons everything to chase after his dream of being &quot;great&quot; escape to Bangkok and return to his home-world."/>
        <s v="The Savage Wienerâ„¢ launched last Summer.  Our Premium wieners are already a hit, our next project is The Ultimate Steak Hot Dog."/>
        <s v="Help me give away 500 copies of my picture book so more kids will know US geography!"/>
        <s v="What would you do if you face something beyond your understanding? If someone you loved disappeared without a trace?"/>
        <s v="A &quot;Hypo-allergenic&quot; food cart that specializes in making traditional Indian Meals with a delicious American flavor combination."/>
        <s v="Grow your YouTube channel and increase your audience by allowing multi uploads, shares and interaction from a single simple interface."/>
        <s v="When three social outcasts discover that Fictional characters are invading their world, they must form a team to stop this evil force."/>
        <s v="Our food truck will bring you -_x000a_                       Fast, Fresh, Food -_x000a_                            Throughout the Omaha area"/>
        <s v="I currently own and operate a hot dog cart. I am hoping to purchase a used food truck so I can do business year round!"/>
        <s v="Help us shine the spotlight on our local businesses and contractors by providing a cost-effective ecommerce &amp; marketing platform"/>
        <s v="One Minute Gone is a murder mystery drawn from real people and events. Read Chapter One at http://davidhansardblog.wordpress.com."/>
        <s v="A deck building game where you build your campaign plans, raise cash and gain power in a drive to win the White House."/>
        <s v="This little guy will be circling the streets of Brickell &amp; Wynwood in Miami serving Venezuelan dishes. It needs TLC and some equipment"/>
        <s v="A Point and Click Adventure on Steroids."/>
        <s v="PriceItUpPlease will be an easy to use website that estimates the amount of your startup costs for that great idea you have!"/>
        <s v="Jolly's Hot Dogs: A beef hot dog topped with deliciously seasoned ground beef, mustard and minced onions."/>
        <s v="Sideways Mohawk vs This Guy a special project combining th two stories into a Comic eBook &amp; full length Cartoon Movie homemade goodness"/>
        <s v="Learning should be fun! Effective health education includes the person's learning strengths, preferences and cultural perspective."/>
        <s v="We want to create a gospel live album which has never been produced before."/>
        <s v="A classical/ fantasy version of midsummers done by professionally trained actors in Tulsa!"/>
        <s v="An illustrated retrospective of the journey from African to African American using a collection of fine art engravings &amp; photographs."/>
        <s v="live-action/animated series pilot."/>
        <s v="Ping is a simple game currently in the design process, where the player lives off of the power of their connection to the internet."/>
        <s v="A children's letter book that Lampoons Hillary Clinton"/>
        <s v="I going to build a theatre for a local ant farm so that Ants can put on their theatre productions."/>
        <s v="Hot Dogs is a new play that tackles sexism in schools and addresses issues that current sex/relationship education fails to."/>
        <s v="A STORY OF BAGELS AND LOCKS!_x000a__x000a_A JEWISH GIRL FINDS HERSELF ON A UNEXPECTED TRIP TO_x000a_&quot;A SPIRITUAL EXPERIENCE&quot; !"/>
        <s v="An inspiring photo book about an unique Caucasus Expedition by two backpackers - Erna Gaspar (photographer) &amp; Adrian Lorincz (writer)."/>
        <s v="Can we swap, please? - everybody's said it. I want to create a website that enables anybody to trade their items, without money hassle."/>
        <s v="A mobile concession trailer for snow cones, ice cream, smoothies and more"/>
        <s v="Austin's &quot;Full Service Rehearsal Space&quot;, APS is a comfortable, convenient place for the theater community to develop scripted plays."/>
        <s v="With the Great Elephant Repertory we can reach those children who are perceived unreachable, educating them through performance art."/>
        <s v="People loved the original Black and Gray GoSolo hats and asked for more. So we received sample for 3 more colors!"/>
        <s v="I want to create an authentic German food truck to travel all over the US. Spreading amazing German Food to Summer Time Music Festivals"/>
        <s v="2014 World Cup / Copa do Mundo is creating much controversy. The song and video support and promote music &amp; sports education for all."/>
        <s v="Love cereal as much as we do? Then we need your help! We are opening a worldwide cereal cafe, serving the best in imported cereals!"/>
        <s v="Planning to build this truck into a full rolling fold out cook shack,providing clean cold drinking water to all festival goers"/>
        <s v="MNDT will be the first Moroccan Team in history to participate in the WSDC. the worldâ€™s biggest high school debate tournament."/>
        <s v="A fully stabilized, mobile, research grade telescope/media platform, used to bring outreach astronomy to those who don't have access."/>
        <s v="We are just some guys who Love the Lord and want to share our personal experiences of what GOD has done for us through our music."/>
        <s v="California and the west have declared their refusal to support the election of a staunch conservative president. Will it be Civil War?"/>
        <s v="Donate $30 or more and receive a free selfie stick."/>
        <s v="Join us on an epic journey to discover a millennia old secret which will change the world forever."/>
        <s v="Employ College is a movement for companies to hire college graduates from their respected institutions."/>
        <s v="The device that allows those with artificial knees or arthritic knees to kneel down without putting pressure on their knees."/>
        <s v="Challenge your trivia skills in this action oriented game against several opponents across time."/>
        <s v="It will be ridiculously easy to become addicted to the full, rich flavor of locally raised beef, pork, and more..."/>
        <s v="A website dedicated to local Kink Communities; to find others with matching interests and bring them together."/>
        <s v="I've been putting together a portfolio of fine abstract photography of the highest quality, color, and design. A vision of beauty!"/>
        <s v="A funny, moving, witty piece about a girl, her oboe, and her dreams."/>
        <s v="Cellphonia 9/11 (http://cellphonia.org/911/) is one of the performance pieces in the Music After marathon concert on 9.11.11"/>
        <s v="Two cousins are caught up in the private war between warrior class angels and demons. You may be caught up too and not realize it yet."/>
        <s v="Personalizing your Apple Watch has never been easier. Ten different colors to match any lifestyle. Time is precious, protect it."/>
        <s v="PSI is a game about a group of people dealing with the effects of Nightmares becoming reality, life will never be the same."/>
        <s v="Sea opposition of Crab's family and angry fishes. Who is going to win, and who is going to loose ?!"/>
        <s v="The Paint Can Holder Makes Painting Easier and Safer on Extension Ladders."/>
        <s v="Falls are the main cause of injury to elderly. Our wearable detects falls, sends notifications and streams health data in real time."/>
        <s v="Cool jazz with a New Orleans flavor."/>
        <s v="Xeno is an FPS which combines all the best elements of old school and modern games to create a fresh and unique gameplay experience."/>
        <s v="A start up YouTube PC Gaming channel named ''Jeansie''. Comprised of witty banter and slightly above average  gaming skills :)"/>
        <s v="Imagine a science class where the teacher walks in a says &quot;Take out your cell phone and play a game.&quot;"/>
        <s v="I traveled, I took pictures, I met people, I ate. Then I wrote a travel journal that needs editing, translation, and publishing."/>
        <s v="Photographic canvas prints depicting different scenes from around the globe, including local images taken in Sussex England."/>
        <s v="I want to create a portfolio to show all the aspects of the adrenaline filled game of paintball. Focusing on tournament players"/>
        <s v="A mobile application that will allow math learners to practice math operations and improve critical thinking. Ideal for ages 7 to 12."/>
        <s v="Barney's is seriously delicious New York food. Cooking everything from scratch on our American food truck. London here we come..."/>
        <s v="Crazy Daisy will become the newest member of the food truck distributors in Kansas City, Missouri."/>
        <s v="Fundraising for REDISCOVERING KIA THE PLAY"/>
        <s v="Groundbreaking New Classifieds Website Grows Into Largest Nationwide Coverage By Turning Users Into Entrepreneurs"/>
        <s v="Healthy, paleo food nearby gym and office areas. You pic your order and pay in the app and pic your time for just pic up the food."/>
        <s v="New local (Louisville, KY.) food truck with a refreshing spin on rolling kitchens."/>
        <s v="I've created a live workshop for men who cannot afford it, giving them an opportunity to have healing, peace &amp; love in their lives."/>
        <s v="I am creating food magic on the go! Amazing food isn't just for sitdown restaraunts anymore!"/>
        <s v="Disaster Defender is a Mobile RPG that puts you right into the action of a Disaster, saving lives and property like a real life hero!"/>
        <s v="The HOTTEST and COOLEST thing yet! WairConditioning... an entirely new level of comfortability!"/>
        <s v="It's been my dream to start my own cupcake bakery and it's now or never. Help me take the first steps toward building my dream."/>
        <s v="Our goal is to open a video game museum, art gallery, free play arcade, game lounge, cosplay and event center here in Flint Michigan!"/>
        <s v="It's time for The Red Card Blue Card Game to be available everywhere! Help save the sanity of ALL parent's! Help make it an App!!"/>
        <s v="I plan to take pictures of the sunrise in the MidWest every day in 2015 and compile them in a slide show for distribution."/>
        <s v="I wish to professionally voice 10 old-school &quot;POPEYE&quot; tv clips, have my voice edited in as Olive Oyl, then post the demo series online."/>
        <s v="Help me publish my 1st children's book as an aspiring author!"/>
        <s v="This wonderful movie will tells the story of two adorable aliens who crash land into a familyâ€™s backyard, and travel the Earth."/>
        <s v="Small town, delicious treats, and a mobile truck"/>
        <s v="&quot;Get Your Life Back&quot; is a dynamic stage play that deals with true issues of life that reign in the lives of many people everyday."/>
        <s v="Wird der PC nicht genutzt, belohnt Gridcoin Rechenleistung fÃ¼r wissenschaftlichen Fortschritt - Uscore macht diese Forschung zum Spiel!"/>
        <s v="MyBestInterest.org elminates election research by quickly identifying the candidates that will best represent your interests."/>
        <s v="Snag-A-Slip is an online platform that connects boaters with awesome marinas and available boat slips so that they can book with ease."/>
        <s v="With Project Revive, I aim to protect and nurture the creative impulse through music."/>
        <s v="Will more people read the Bible if it were translated into Emoticons?"/>
        <s v="I've written a fun new play exploring the reality of gay stereotypes in 2014 - with accommodation and venue hire it needs some dough :)"/>
        <s v="A bold, colouful, vibrant play centred around the last remaining monarchy of Africa."/>
        <s v="Because hope can be a 4 letter word"/>
        <s v="Expressing art in an image!"/>
        <s v="Convergence: RiftWars is a easy to approach competitive turn-based strategy game, featuring quick game play and military tactics."/>
        <s v="Come explore the dream world of Jim Morrison, rock singer, mystic, poet, shaman."/>
        <s v="A &quot;handheld&quot; light, which eases the way you illuminate objects and/or paths."/>
        <s v="In Love There's War is a spicy web series that will have viewers at the edge of their seats as deception and hidden secrecies unravel."/>
        <s v="A stylish, durable safety light band on your wrist or ankle holds a watch or another modular accessory."/>
        <s v="Laughter, tears and good times in the warm glow of Summer s Love. The perfect recipe for the winter blahs."/>
        <s v="They are sweet, sticky and incredibly addictive. People are left with a huge smile and a full stomach but still ask for more!!!"/>
        <s v="Music that inspires and gives hope for overcoming and change. And it is good music."/>
        <s v="This is an Android game where you take control of the zombies and try to eat your way to world domination!"/>
        <s v="Showroom is a multi-disciplinary space providing unorthodox concerts, events &amp; a platform creatives can express their creative vision"/>
        <s v="Salute the Centenary with this satirical and moving play. The centenary has national relevance, and we want to mark it in our community"/>
        <s v="You can control how much air enters the helmet by opening or closing the vents. This is very useful in bad weather, or for competition."/>
        <s v="Dive into 3D fractal star fields of web browsing, social networking, and project/contact management. Your YOUniverse of data #UMEOS"/>
        <s v="Captain Kalani it's a retro game full of nostalgia for the old gamers but interesting for the new ones"/>
        <s v="Own, Buy, Sell 3D property! 3D games, 3D traveling and earn in one virtual 3D NEASPACE, Best for Oculus Rift environment."/>
        <s v="The first action sports training sleeve/leg protector of its kind to offer an unduplicated level of targeted protection!"/>
        <s v="A marketplace for talent and employers to match. Using intuitive technology we match &amp; place talent with the best career position."/>
        <s v="Tired of waiting for likes? Here is a brand new social network centered on real-time hashtag chatting. Just chat and enjoy!"/>
        <s v="Hadbjerg skole opsÃ¦tter i april musicalen The Fireflies, der blev skrevet og opfÃ¸rt i koncentrationslejren Theresienstadt i 1943 og 45."/>
        <s v="I will transcribe, into Western musical notation and Romanized transliteration, the complete Torah as sung in the Ashkenazic tradition."/>
        <s v="Creating new avenues of exposure for young Jazz &amp; Soul artists_x000a_to express their Art of Music."/>
        <s v="Have you ever wanted to build your own, ultimate zombie fort in real life? Enjoy a Zombie Apocalypse without the Apocalypse."/>
        <s v="Imagine a mouse that automatically moves your pointer to where your head is facing. Its an air mouse hidden inside a standard headset."/>
        <s v="I want to work with the great John Goodsall and Percy Jones from Brand X to create the ultimate new jazz album."/>
        <s v="We are a small theatre company looking to provide world class theatre to the working class in the Greater New York area."/>
        <s v="A science fiction series about a women trying to stave off a mysterious appearance of monsters from getting out of a dark alley."/>
        <s v="Making The Choice is a christian short film series."/>
        <s v="Help fund me to destroy the monopoly Rupert Murdoch has over the publication of modern bibles. I have a new one to rival the NKJV."/>
        <s v="The goal of this project is to provide scientific evidence of bigfoot in the North Cascades."/>
        <s v="I'm starting a catering and food truck business of southern comfort food. My FOOD is my Art!  _x000a_Thanks for you help!"/>
        <s v="Thisis a children's story.It teaches family values and about other animals in the forest.It teaches the value of friendship also.Thanks"/>
        <s v="Following the enormous success of Hardcross, we are looking for new ways to bring this wonderful play to a wider audience."/>
        <s v="WANTS deals with diversity in all its various facets._x000a_The drama is set in a futuristic society where no diversity si accepted."/>
        <s v="A do-it-yourself auto garage in Des Moines, Iowa where people can learn how to work on cars &amp; those who know can share their knowledge."/>
        <s v="Let's go get it back! Most people can get $5,000 to $6,000 more a year in tax deductions. Stop the abuse and get back your share!"/>
        <s v="We 'd love to give some TLC to our vintage pink taco trailer so we can continue to cook our signature Baja style shrimp tacos!"/>
        <s v="I want to make it easy for those with food allergies to know where they can safely, and happily eat out with friends and family."/>
        <s v="The Orchestra and it's boy/girl singers perform a plethora of hit songs arranged by Nelson Riddle, for the world's greatest singers."/>
        <s v="a magical place for all kind of people, like a fairytaile in all colours"/>
        <s v="Cool air flowing under clothing keeps you cool."/>
        <s v="Invisible Reins - A Bluetooth innovation that links your child to your smart phone via an app. A safe zone can be set from 1-30 metres."/>
        <s v="Support the preservation of Jazz and help us become a national Jazz Festival with the best music, food, and fun for all ages!"/>
        <s v="I'VE STARTED A BRAND NEW ALBUM THAT WILL FEATURE ACID JAZZ, FUNK, ROCK, AND DANCE WITH THE PROMISE OF TOURING NEXT YEAR IN THE USA"/>
        <s v="Producing syllabus-relevant theatre targeted to HSC students on the NSW Central Coast"/>
        <s v="An animated web series about biological evolution gone haywire."/>
        <s v="We produce radio broadcasts and live streams that promote the value of human freedom, reason, individual rights &amp; free markets."/>
        <s v="Help America's favorite dysfunctional immigrant family THE GUINEAS launch the first season of their animated web series."/>
        <s v="We place the actors and script to the fore, with productions stripped down to barest level, aiming to make theatre accessible."/>
        <s v="Just like the good old fashioned radio dramas, Heritage will be performed and narrated for you by 16 different talented voice actors."/>
        <s v="Litter-Buddy is great economical alternative to leading pet waste disposal systems with cartridge bag elements."/>
        <s v="To make a coffee table book,  displaying civil war battlefields and forts,  taken at the same time of year the battles were fought."/>
        <s v="Crystal City Underground is a New &amp; Unique_x000a_indoor recreational facility, using an old silica sand mine,_x000a_we are the Haunted Maze"/>
        <s v="A cultural and historic journey through Puerto Rico's music and dance!"/>
        <s v="A group of scientists stumble upon an extraterrestrial virus that is self aware. They must stop it's spread in order to save humanity."/>
        <s v="Creating a place for local artists to perform, at substantially less cost for them"/>
        <s v="MICLOP es una cabina portable impresa en 3D protegida en el interior con espuma acÃºstica, reduce el ruido ambiental o rebote de sonido."/>
        <s v="Man's cryogenic chamber and his soulmate's time travel from the distant future allows them to meet in the middle."/>
        <s v="Rolodex is a web application that strives to nurture business to business relationships by connecting users via email."/>
        <s v="You're leaving a Bar/Nightclub what else would you want more than to have a Juicy Burger and to see Beautiful Girls making it."/>
        <s v="Crazy Artist makes gaming more comfortable and fun for Playstation 4 users. I really want to give you a Handee Job!"/>
        <s v="She that fines a husband? Wait, is that right? Girl... you better check yourself, before you wreck yourself!"/>
        <s v="Coming soon, a new science fiction novel about human evolution and sorcery. In the near future, you are either forced to adapt or die"/>
        <s v="A professional and social media environment created to effectively match job seekers to jobs based on an algorithms-matching system"/>
        <s v="Perth locals who dream of opening a health food van, and serving treats that not only taste amazing but also benefit your body."/>
        <s v="Raph the Ninja Giraffe is a project that is my 5 year old sons idea, &amp; I am working with him to bring his idea to life."/>
        <s v="A memorable theatre experience in the middle of Genoa's old town. Summer is coming and we have no intention to stop making you laugh."/>
        <s v="We do a theatre camp for kids every summer doing parady shows of diff stories for kids to learn theater. This year is Star Wars Parody."/>
        <s v="Is Henson willing to dare risk a theatrical speaking tour of his North Pole adventures...and more?"/>
        <s v="Is the public ready to hear Matt's story? Is he willing to risk public speaking and the waning reputation among his own race?"/>
        <s v="Follow the intimate and intense journey of a young woman's last moments of her unexpected death and journey to the continuance of life."/>
        <s v="Cereal isn't only for breakfast! Help me bring cereal to the 92% of Americans who eat cereal everyday. Out of the home and to you!"/>
        <s v="Dog people and cat people unit!! Help save Paw Island from the monsters in this milti-player (50-100 Person at a time) online RPG game"/>
        <s v="There have been an exorbident number of translations of this most beautiful poem though none have ever been done by a nineteen year old"/>
        <s v="How Santa finds childrens homes without getting lost by following certain stars."/>
        <s v="A short drama based on a true events. Story of a British Soldier who comes back home suffering from Post Traumatic Stress Disorder."/>
        <s v="Our amazing product is simple and sleek. Our laser system is USB rechargeable for hours of fun. Android / Apple App Controlled."/>
        <s v="I am trying to put on a gospel comedy stage play that is full of laughter and life lessons as well that will change your life forever,"/>
        <s v="Fast paced mobile game where you control a rain drop by tilting your screen. Absorb other rain drops to go faster, but avoid clouds."/>
        <s v="A modernized version of the classic aerial combat arcade game 1942.  Use real fighter jets to take down terrorists on a global scale."/>
        <s v="Kimberly Stokes the daughter of Elder Baby Stokes Jr, of Bibleway C.O.G.I.C, is currently working on a EP. She is sharing her heart"/>
        <s v="A Stage Play that will bring you to the edge of your seat , leave you thinkin and will also have you laughing while enjoyin the talent"/>
        <s v="Making important medical data of active people available to first responders of an emergency by wearing a dog tag bearing a QR Code"/>
        <s v="A melody for the galaxy."/>
        <s v="Help! is a full scale mobile theatrical musical bringing a Gospel revival through a story of love and hope to communities world wide."/>
        <s v="Acting group and production for inner city youth, about inner city youth. The problems and stuation that they see everyday."/>
        <s v="Will assist the deaf to have better communication and safety through the use of LCD glassware with audio &amp; sensory components."/>
        <s v="You are the hero tasked to save your home from the villainous Sanword."/>
        <s v="A hilarious comedy podcast being turned into an animated series  about an indian servant and his boss."/>
        <s v="Emails are one of pervasively used mode of communication today. However, emails can be personal and sometimes discretion is needed."/>
        <s v="No more expensive, difficult and seperated packages for your business management. It's time for an All-in-One solution for your company"/>
        <s v="With no central location for keto knowledge, keto advice will be a community run knowledge base."/>
        <s v="Method50 aims to prototype a revolutionary true heads up display to create a new way of living in, playing in, and viewing the world."/>
        <s v="Create an open source &quot;interlinear&quot; translation fo the Greek New Testament in re-publishable and open source database format."/>
        <s v="Â¿Y si hubiera una camino intermedio entre ciencia y religion?_x000a_Descubre la respuesta ayudando a publicar y traducir este libro."/>
        <s v="I'm creating a website with projects which I'll create later / Ich erstelle eine Webseite mit Projekten, welche ich spÃ¤ter erstelle."/>
        <s v="A US Army Vet trying to get a Peruvian food truck going! Really good Peruvian food now mobile!"/>
        <s v="Family owned business serving BBQ and seafood to the public"/>
        <s v="Starting a entire clean energy food truck and set a new standard for Cambodia"/>
        <s v="Wendell Pierce stars in Brothers from the Bottom by Jackie Alexander to mark Hurricane Katrinaâ€™s 10th Anniversary. June 2015 in NoLA."/>
        <s v="Writer/Director Lynette J. Blackwell presents the hilarious entangled love story of when evil and good attempt to coexist."/>
        <s v="New collection of music by Scott Evan Davis!"/>
        <s v="A fantastic new comedy coming to the West End 2014.  An Alan Ayckbourn meets Richard Curtis style comedy. Who knew singing was therapy!"/>
        <s v="Help Launch The Queen Into South Florida!"/>
        <s v="A family oriented play about Christians &amp; the sins they live with, portrayed by &quot;puppets and toys&quot; at Queensbury Theater in Houston."/>
        <s v="The passion I have for music is intense, super natural and uniquely divine.The encompassing vibe of a great song dressed in great beat"/>
        <s v="We believe it's time to open a visitor's center that highlights the small towns of the upper Midwest."/>
        <s v="A beautiful biometric smartphone wrist dock, features a revolutionary reusable adhesive; 3 position phone stand and multi-purpose tool."/>
        <s v="Parents know the pain of rereading bad bedtime stories. I want to write stories that all ages will enjoy"/>
        <s v="Kiwwi va dÃ©poussiÃ©rer le marchÃ© de l'emploi, avec peu de moyens mais de trÃ¨s bonnes idÃ©es, cependant, nous avons besoin de vous !"/>
        <s v="The Diddlys are steam powered superheroes,transforming into spaceships,submarines or whatever it takes to complete their secret mission"/>
        <s v="Global Ids you create for yourself, then the world can connect to you via free online msgs (for Reuniting Lost Property, Dating &amp; more)"/>
        <s v="Our service provides door-to-door shuttle transportation in Downtown Los Angeles. FREE to passengers - driver tip appreciated."/>
        <s v="Before Dick Armstrong passed away unexpectedly in 2003, he invented an AxleCrutch device to help his customers-his idea lives on today."/>
        <s v="Humans have AM/FM/Satellite radio, kids have radio Disney, pets have DogCatRadio."/>
        <s v="SciFi racing game for Android &amp; iOS platforms. Player gets a unique weapon which introduces an additional dimension to the competition."/>
        <s v="The Royal Snail has misdelivered all the invitations to the Royal Ball.  It's up to Makayla to set things right in the Fairy Forest"/>
        <s v="Our game is going to be a space shooter that has RPG elements with New Game+! It will be unlike any space shooter ever played."/>
        <s v="Evie's Eats uses local ingredients to create sweet treats, healthy snacks and on the go meals, all with the family budget in mind!"/>
        <s v="I would like to bring fresh salad and food to the streets of London at a reasonable price."/>
        <s v="El Carte is revolutionizing the food truck industry. Meet the new food trike. #oneandonly  we going to spread the awesomeness all over!"/>
        <s v="A stage play of love, faith, &amp; relationships in a comical &amp; spirit message that is sure to make you laugh &amp; rejoice to the ART OF LOVE"/>
        <s v="We have created an outstanding mobile Performing Arts Program that has great impact on the social development in multiple communities."/>
        <s v="A tale of obsession, science, and lost love! Help the Caddo Magnet Players give this student-written play its debut on a real stage!"/>
        <s v="Nightmare Zombies is the first Oculus Rift Only immersive zombie simulator in the Post-Apocalypse urban environment of New York City."/>
        <s v="Angels come to Earth in human disguise to deceive mankind, rule the Earth as gods, create a hybrid army &amp; destroy all who oppose them."/>
        <s v="Save the historic Roxy theatre in Bremerton WA from being repurposed as office space."/>
        <s v="I want to purchase the former Bread Of Life Church and convert it into a multipurpose theater space for local talent."/>
        <s v="THE QUEST TO SAVE HIP HOP is an old school beat em up st game that has a focus on old school hip hop and new age hip hop coming to pc."/>
        <s v="Bringing culturally diverse Floridian cuisine to the people!"/>
        <s v="Dugout Dogs will be specializing in the many hot dog and sausage styles sold at baseball parks around Major League Baseball (MLB)."/>
        <s v="To let the arts continue in Walker Minnesota We need a performing arts space and art gallery"/>
        <s v="The amazing gourmet Mac N Cheez Food Truck Campaigne!"/>
        <s v="For those who know me, I love to bake &amp; I'm pretty good at it. My dream is to own a food truck that is a bakery &amp; Coffee shop."/>
        <s v="We have a fully developed 2D animated series that requires more professional animation. Our first 2 home-animated eps are up online."/>
        <s v="A complete revamp of all the Disney Princes &amp; Princesses!"/>
        <s v="Explore the protagonist's mind. Remember. Understand. Plan ahead. Stay ahead of threats. Nurture relations. Earn the fate you choose."/>
        <s v="Mobile food truck loaded with locally grown fresh fruits and veggies. Caters to the inner-city and zip codes known as food deserts."/>
        <s v="A feature-length 3D animation that depicts what happened when the Son of the Morning rebelled against God."/>
        <s v="Emphasizing locally and responsibly raised ingredients, serving delicious food! I need your help."/>
        <s v="The White coat and the battle dress uniform"/>
        <s v="I want to get our there and expand my photography skills and take a trip to Tornado alley to get more shots of storms and hopefully to"/>
        <s v="Using the power of internet to help people save hundreds in car repair."/>
        <s v="An Enticing Trip into the World of Assisted Dying"/>
        <s v="Northern Irish Original Short Film based on the desperation of love and survival and taking a risk that may change everything."/>
        <s v="Juego de plataformas con 20 personajes. Cada personaje tiene cuatro habilidades distintas al resto de personajes y sus propias voces."/>
        <s v="Help replace a broken chairlift with a vertical lift making all forms of arts and education accessible on our historical antique stage."/>
        <s v="Highland Sabre explores a possible yet terrifying explanation for the mystery big cats said to prowl the British countryside."/>
        <s v="COOKIN UP ONE HOT ENTREE! BobToons USA is gathering the ingredients to create a hot new video game &quot;The Sabroso Showdown&quot;"/>
        <s v="I AM A SINGER/SONGWRITER RECORDING MY DEBUT ALBUM OF ORIGINAL MATERIAL TITLED &quot;MY LIFE UNFOLDING&quot;.....MUSIC IS SO MUCH A PART OF ME!"/>
        <s v="The Deception Belt is an innovative belt with app capability, designed to assist any user gain control over their appetite."/>
        <s v="This app will provide you with the ability to use your most favorite profanities while playing a game with your friends."/>
        <s v="Creating a fitness site that will change the fitness game forever!"/>
        <s v="The revolutionized carseat, where no child will be left alone in a hot vehicle ever again. This alarm will save multiple babie's lives."/>
        <s v="Protecting children from sexual abuse through the medium of story telling; accessing 20% of the world's population through translation."/>
        <s v="A stop-motion animation made by a one girl team, with a camera, creativity, and a lot of determination."/>
        <s v="We love cartoons!! We want to make more but it costs money to so. Be apart of your daily dose of WTF!?! Pledge now!!"/>
        <s v="Help me quit my day job and also create animated Stand-up routines from local up and coming comedians."/>
        <s v="#havingfunFTW"/>
        <s v="Tulsa's first true biodiesel, alternative energy powered food truck! Oh yeah, and delicious food!"/>
        <s v="English translation of &quot;The Escape to Myanmar&quot;, a fictive novel about people from Sweden who arrive in Myanmar/Burma as war refugees."/>
        <s v="English translation of the first book from a sword and sorcery Fantasy trilogy, by Paolo Parente"/>
        <s v="Those who believe, call them Gods._x000a_Those who don't believe, call them aliens._x000a_Either way, you can't stop the war."/>
        <s v="This is a book of art and poetry that highlights the highs and lows of a young 20 something coming to terms with her bipolar."/>
        <s v="HELP US RECORD -- SWEET LOVE -- Listen to this sped up ROUGH version and be sure and check out the unique REWARDS ---"/>
        <s v="Animals knocking over your waste wheeler making a mess on trash day? The S.A.D.L. will help prevent that from happening!"/>
        <s v="SAVE MONEY! Stop worrying about account disputes, supervising installs, and corporation bull-****. We actively negotiate on your behalf"/>
        <s v="I have set up a new theatre company, and am looking to raise funds to purchase a venue with a difference to a standard theatre."/>
        <s v="Performing Arts workshops, for young people aged 5 -16, exploring how the sea has shaped Cowes as a settlement."/>
        <s v="This new musical comedy empowers women and girls of all ages to be themselves in their shoes, whatever shoes they choose."/>
        <s v="'Potter.' is a parody of the popular Harry Potter series allowing aspiring actors a chance to work in a professional production."/>
        <s v="They have launched a Kickstarter."/>
        <s v="We are three students that want to make a short PokÃ©mon movie as a school project!"/>
        <s v="This is the story about dreams of the kindly clown who indulge in reverie to be a ballet dancer! Every act is a funny sentimental story"/>
        <s v="COAS is an organization that does community outreach programs to encourage and educate children and adults on Astronomy related subject"/>
        <s v="Funding will allow free participation for 20 schools, grades 4-12, (thousands of students) anywhere in the nation."/>
        <s v="I want to help people who have trouble remembering the simple things in life, like what day it is and what they need to do today."/>
        <s v="Teach your native language online or study a foreign language with native speaking teachers. Social Web service and apps."/>
        <s v="CrÃ©ation d'un thÃ©Ã¢tre de marionnettes automatisÃ©es et informatisÃ©es portant sur la nature et l'Ã©cologie._x000a_&quot;La symphonie du monde&quot;"/>
        <s v="Build a Christian Network Platform to connect and collaborate projects, events, missions and support online to fulfill the call."/>
        <s v="Hi. I'm looking to raise some funds to get some microphones, some interfaces to hook XLR to my iPad/iPhone/iMac. Plus some other stuff."/>
        <s v="Land development network for an eco-conscious collective. Community portal features ideas on lean design, green building, urban ecology"/>
        <s v="Humanity's future in the Galaxy"/>
        <s v="An aspiring pilot decides to take his Dad's ship for a joyride, and learns it was the biggest mistake of his life in this Sci-Fi comedy"/>
        <s v="Spend an evening in the afterlife with some of the greatest women who ever lived. LITTLE NELL's,by Jill Hughes, Los Angeles- June, 2016"/>
        <s v="A caravan heist goes horribly wrong. When the rogues meet up to discuss the matter, they suspect one of them is the King's guard."/>
        <s v="A small sweet shop featuring the cupcake variety offered by Cupcake Chaos, candy, cotton candy, shakes and malts, located in Dalhart,TX"/>
        <s v="I am a photographer who is inspired by the original Jules Verne story. I will make a thousands of photo and video materials for You."/>
        <s v="A collection of 365 color photographs of sunsets in 2014, beautifully presented in a hardcover book."/>
        <s v="WeÂ  areÂ  aÂ  newÂ  productionÂ  companyÂ  andÂ  willÂ  beÂ  touringÂ  withÂ  ourÂ  production,  FOLLOW  YOUR  DREAMS  debuting  June  2016."/>
        <s v="Almost done with doctorate degree but need funding of $35,000 to complete research of project."/>
        <s v="Hearing loops will be installed in theaters to give hearing loss sufferers with cochlear implants and hearing aids much needed access."/>
        <s v="Goal The FunBunch characters animated on TV: Fun entertainment for kids just like other authors before us (ex.Arthur,Clifford,Dr Seuss)"/>
        <s v="Jack Barlow's wife and daughter shot in cold blood at a gun confiscation station in Texas, he sets out to save his family &amp; neighbors."/>
        <s v="A tower defense game that is played anywhere on the earth's surface!  This project is to expand it to be multiplayer and mod support."/>
        <s v="A truly multicultural experience - Hip Hop, Bollywood, Classical Dancers #liveband #Revoultionary Script 19th July@NationalTheatre"/>
        <s v="Amen is an important jarring story about the repercussions of reporting the war from the front lines and the war that follows them home"/>
        <s v="Watch and Make FREE 3D Videos &amp; Pics - No Viewer needed. To Help Learn we have Training and Instant 3D viewers."/>
        <s v="Little Lamb Kidz is a first of its kind set of multi-faith children's characters that will come to life in this 21 minute animated DVD."/>
        <s v="Take control of the Void and bend it to your will as you perfect your strategy and amass your deck. The light gathers, your power grows"/>
        <s v="We send care packages to incarcerated individuals throughout the country that include specific items hand picked by the sender."/>
        <s v="Kid's Connect is a brand new social media website that is built specifically for kids to connect with other kids sick just like them."/>
        <s v="We want to create the &quot;Facebook&quot; for Writers. We are working on a new world for people who like to write. Check out more wriyon.com"/>
        <s v="Help five college students as they journey to bring their groundbreaking new musical &quot;Our Modern Lives&quot; to Broadway!"/>
        <s v="A dark and twisted game with physiological madness and corruption as a man becomes the ultimate bio weapon."/>
        <s v="Solar Powered, Recycled Fryer Oil for Truck Fuel, Locally Grown Organic &amp; Hormone Free Foods, Pop-up Bands, Private Party and Functions"/>
        <s v="The age of a race to the finish between the higher &amp; lower dimensional realms, A fight for consciousness &amp; freedom,THE NEW HUMAN"/>
        <s v="Encouraging young males to engage in vocational development in the art of musical theater and related dance classes."/>
        <s v="A Great New local Food Truck serving up ethnic fusion inspired eats in Ottawa."/>
        <s v="We need a permanent home for the theater!"/>
        <s v="I want to launch a rocket to the moon, I plan on having this lunar rocket carry a small payload of solar internet connected cameras"/>
        <s v="I wish to start a new podcast called Voices of Texas, and I want to interview interesting people of Texas each week."/>
        <s v="Hey all I'm building out my Christian Recording studio in a new building. I have the building but lack the funds to build it out!!!"/>
        <s v="A mix of PokemonGo, Game of War- Fire Age, DragonSoul, &amp; Throwdown. Join a clan, collect meme, upgrade features, fight, &amp; compete."/>
        <s v="We are a married couple who have started a child photography business from home. We need help to put together equipment to grow."/>
        <s v="Lead your team to victory in this fast-paced, action, sports game! Use Power-ups and avoid attacks as you fight for victory!"/>
        <s v="Imagine a world where you can swap a video game you're tired of playing for a video game you actually want to play for just $1.50!"/>
        <s v="An Information center downTOWN Buffalo...find directions to places of interest, events, eateries, lodging, maps, postcards and books."/>
        <s v="Rabbly is action-adventure game. Is about a scientist going on an adventure, to find rare materials in another galaxy."/>
        <s v="Next time you want a beer, put down your keys and pick up your phone. We prevent drunk driving by delivering alcohol to you at home."/>
        <s v="Better than your mom's, better than Cracker Barrel, only at Kelli's Kitchen (all from scratch)."/>
        <s v="Different strains of marijuana leafs battling to the death to see which one is the top strain."/>
        <s v="A family dramedy about a grandfather  and grandson who are both on their path to redemption."/>
        <s v="The D-Pro is a lightweight, moisture-wicking headband with a padded carbon fiber insert that reduces the risk of head injury in sports."/>
        <s v="We are bringing a new gaming experience to the field. One that will connect a community of people and servers from around the world."/>
        <s v="Welcome to Bee Bay Canada, your commission free microjobs website.  Sell at any price and keep 100% of what you earn!"/>
        <s v="I would like to start a Acting Company that supports and includes LGBTQ youth and young adults in very conservative North Texas"/>
        <s v="A castle themed events center with large and small spaces to support a variety of arts i.e. performing, visual, music, theater, dance"/>
        <s v="Cat People Unite! It's time we get a space of our own to relax, socialize and learn! Join the Catmunity!"/>
        <s v="This is a play that will have each and everyone that sees it thinking about the dreams they had growing up. It's a dramady"/>
        <s v="Set in Southern America â€œThe Divideâ€ is a stage play that touches on the issues that are forefront in America and the world."/>
        <s v="A sci-fi platformer game inspired by a certain blue hedgehog and Italian plumber. Jump, fight, dodge and sprint your way to victory."/>
        <s v="A sustainable vegan food truck. Locally and solar powered. Mission: hydroponic farms &amp; non profit eateries in impoverished lands by'30."/>
        <s v="A medieval, post apocolyptic, Online, MMORPG. Class morphing, character customization game."/>
        <s v="Play about Tracey a gay man trapped in his room by his Bible thumping mother. He finds love but the room can not keep the love alive."/>
        <s v="I am raising money to leave a legacy for the DC Gospel Stars and preserve this art form for music lovers of this style."/>
        <s v="NAVY SEALS sent on a Area 51 Top-Secret rescue mission where they are shrunken and injected into an ET body, the immune system mutated."/>
        <s v="I Want To Create A Website That Helps Young Inventors Of Today Broadcast Their Talents &amp; Help Get The Reconigition They Deserve"/>
        <s v="My Goal is to travel across Panama with my team and capture the beauty and wildlife throughout the canal."/>
        <s v="&quot;He will not be a wise man who does not study human hearts!&quot;_x000a_Hope in natural art, creation!"/>
        <s v="Please help fund my second Prophetic Guitar album. Be a part of a pioneering and groundbreaking sound released from Heaven."/>
        <s v="Smells Like Money, Drips Like Honey, Taste Like Mocha, Better Run AWAY"/>
        <s v="The Jeremy Kyle Show offers so much subject matter to create an opera with.  Along with his brilliant put downs it could be excellent!"/>
        <s v="Time travel the light Mr. Fantastic!  Spin the dimensions toward other continuums and worlds.  Hold onto your panties."/>
        <s v="We present digitaibook,com site which can become a free electronic library with your help,"/>
        <s v="Listen to sounds by feeling an array of vibrational patterns against your body."/>
        <s v="A play that will cover 4000 years of black history."/>
        <s v="I have the chance to take my Food Cart Business on the road. This is a major opportunity for a lot of people to learn and prosper."/>
        <s v="A 7 minute broadcast-quality web pilot (in 3D animation) of Jamboni Brothers Pizza {the ultimate goal being a cartoon TV series}."/>
        <s v="A satire gift, the stress cube has original artwork, comes on a custom mahogany stand and has a funny exercise booklet."/>
        <s v="A dose of One-woman &quot;Dramedy&quot; to cure those daily blues is just what the doctor ordered!"/>
        <s v="ex school bus redesigned into pickup truck complete with giant meat smoker in &quot;bed&quot; of truck and kitchen in the &quot;cab&quot; of the truck."/>
        <s v="This is a Kickstarter to help with the start up costs for Illusionist, Chris Lengyel's Summer 2016 Tour!"/>
        <s v="A play about something, or maybe nothing. Four actors depicting all 9 seasons of Seinfeld in 90 minutes."/>
        <s v="Chef David J Alvarez worked for Guy Fieri &amp; Anthony Bourdain. Chef David wants to bring his food to the Streets &amp; assault your senses!"/>
        <s v="Charge furniture, making it simple and comfortable to charge your USB devices without leaving the comfort of your couch or armchair"/>
        <s v="Conversion of a long dormant synagogue into a Performing and Visual Arts Center, revitalizing Rochester's inner city."/>
        <s v="This is a double venture project. I have finished a new manuscript and currently working on creating a Christian rap CD."/>
        <s v="The words most comprehensive platform for creatives &amp; artists. Develop &amp; showcase user talent &amp; link them to business &amp; brands globally"/>
        <s v="I am creating a website that will make it easier for people to promote or find rummage sales utilizing the power of Google Maps"/>
        <s v="Social Network - your new digital social life without ads, monitoring and analyses. Freed from the feeling that every step is followed"/>
        <s v="We help companies to explain what they do in simple, grandma-would-understand terms."/>
        <s v="New professional gaming organization with a tournament winning Dota 2 team, &amp; divisions in all eSports games looking to re brand/expand"/>
        <s v="I want to start my food truck business."/>
        <s v="Home cooked meals made by Nana. Indiana's famous tenderloin sandwiches, Nana's homemade cole slaw and so much more."/>
        <s v="A LIVE history infused, frightening magic and mind reading show in the heart of the Halloween capital of the world, Salem, MA!!"/>
        <s v="Thought-provoking drama about one who gets so caught up in churchwork, loses the true meaning of serving God, &amp; has TROUBLE AT THE GATE"/>
        <s v="&quot;The Hostages&quot; is about a bank robbery gone wrong, as we learn more about each characters, we question who are the actually hostages..."/>
        <s v="Sustainable, fire-proof, carbon-negative, and all-season recreation of the Globe Theater made famous by Shakespeare, with gardens."/>
        <s v="&quot;A Cry for Help is Riveting, Inspiring, and Mesmerizing. You will laugh, cry, and be thinking about your own Cry for Help&quot;"/>
        <s v="Finishing your last job before you retire until a disaster strikes the cargo ship can you survive The Creature?"/>
        <s v="revolutonary ultra-slim 2-in-1 Smart  2-in-1 I-PHONE handle/WALLETtm with 360 rotatiion"/>
        <s v="10 tracks have been professionally recorded by CGI supergroup, The Fat Rich Bastards. Funding required for 10 animated music videos."/>
        <s v="Let's translate this book! A fundamental guide to existential workspaces: how to recover efficiency generating environmental well-being"/>
        <s v="help me start Merrill's first hot dog cart in this empty lot"/>
        <s v="Help me honor and bring &quot;The American Soprano&quot; Leontyne Price back to the stage one more time."/>
        <s v="Restoration of a theatre to make an educational center for youngs and a place to socialize for everybody through the power of art."/>
        <s v="Crosswalk Theatre Company - Network Directory promotes all stage talent. Increasing your odds to connect to the right hiring person."/>
        <s v="PATH to Reading (PATH) is a patented break-through technology  that dramatically and permanently improves attention, reading, memory"/>
        <s v="This film is a fictional crime drama following the events of a heist that ended in bloodshed."/>
        <s v="I'm creating a dictionary of multiple Indian languages."/>
        <s v="Now, you can chat with people from the history, by our sport cam with the time machine. However, the girl had some trouble to use it."/>
        <s v="Looking to start competition cooking and need start-up help.  Offering brisket tasting to all contributors."/>
        <s v="FREE Shakespeare In the Park in Bergen County, NJ on July 24, 25, 31, and August 1. We need your support to help keep our show FREE"/>
        <s v="Wavegarden is the worldâ€™s longest man-made wave that creates ideal conditions for surfing. Help us and let's open one in Malaga!!"/>
        <s v="A trip to fulfill a dream of capturing the wonders and history of ancient Italy in person."/>
        <s v="Services closer than you think..."/>
        <s v="Aerial Photographs of Historical Structures and Landmarks across the US. Experience the Antique structures from the most Unique Angles!"/>
        <s v="FBTR is a Texas-style, North Carolina based, homemade BBQ company looking to bring good meat to the masses."/>
        <s v="The hit immersive theatre experience of England comes to Corpus Christi!"/>
        <s v="Tabla Alpha-Num AEIOU Universal Remote &amp; Keyboard + Control. Multi platform wireless use anywhere wearable invisibles development kit."/>
        <s v="Support new organic, gluten free cartoon! You'll enjoy this funny story about fruits &amp; vegies and will be able to see new episodes!"/>
        <s v="In the future the possibility exists that the internet it's self could be felled, we have world seed banks, it's time for a net bank,.."/>
        <s v="An action packed, side scrolling, platform jumping, laser shooting ADVENTURE that will be fun for everyone."/>
        <s v="weBuy trade built on technology and Crowd Sourced Power"/>
        <s v="HackersArchive.com will help rid the web of viruses and scams found everywhere else you look!"/>
        <s v="CONVERSATIONS WITH AN AVERAGE JOE tells our stories exposing those in charge of our lives and tells how to take control of country back"/>
        <s v="Modern Literal Translation of the Torah in English and Russian with sub-linear and interlinear layout."/>
        <s v="Step 1 (script editing) to produce a dramatic film about the air/sea battle of WWII that turned the tide of victory for the US."/>
        <s v="A young man experiences a tragedy and has the opportunity to go back and learn from his mistakes and find out his true self."/>
        <s v="A Brazilian-inspired food truck in one of the busiest spots in Copenhagen, delicious pancakes made by the healthy tapiÃ³ca flour"/>
        <s v="Wij willen Tropicana het subtropisch zwemparadijs van Rotterdam op een nieuwe locatie gaan bouwen."/>
        <s v="Crowdfunding the Gamers Way. An online game with real world consequences.Do you dare to play? Can you turn the world around?"/>
        <s v="&quot;Today's Toys Build Tomorrow&quot;  A feature film backed major toy project. Children learn about life while they play and have fun."/>
        <s v="O0"/>
        <s v="Audience tell stories from their life chooses the improv actors to re-enact the story on the spot via song, dance and theatrics."/>
        <s v="A screenplay based upon the true story of a man with Asperger Syndrome who falls through the cracks of the criminal justice system."/>
        <s v="Network used for building technology development teams."/>
        <s v="Bringing the best tacos to the streets of Chicago!"/>
        <s v="The Great Dark is a journey through the unimaginable...and un foreseeable..."/>
        <s v="The Museum of Perfume in Milan has been publishing its own magazine since 1998 in Italian. We would like to translate it English."/>
        <s v="There are so many dilemmas in life- what to do, where to go? _x000a_Let us solve it - search our preference based entertainment calendar"/>
        <s v="Hi, Thella's is an idea of a local inexpensive burrito truck, where we want take the delicious burritos and tacos to whole new level"/>
        <s v="After 25 years apart, a father and son's reunion is less magical and more explosive as the revelations come out and the gloves come off"/>
        <s v="Producing &amp; directing Jake's Women by Neil Simon opening July 9 and running through July 26 for Sonoma Arts Live"/>
        <s v="Olive and Betty have cheating boyfriends. The solution: Gus and Tor, two Norwegian hit men who specialize in solving such problems."/>
        <s v="I can do all things through christ jesus"/>
        <s v="While a shadow of peace was on the horizon,humankind was being threatened by its past.Whispers of threat was being heard from the North"/>
        <s v="I am seeking to turn my collection of urban poetry into a stage play. My desire is to inspire victims to heal."/>
        <s v="We want to create a safe marketplace for buying and selling bicycles."/>
        <s v="Mirlins Sushi!_x000a_Find us on Facebook!_x000a_(Gives backers a voice, and a direct link to us! No kickstarter disappearing act here!)"/>
        <s v="Plateforme de troc gratuit et d'Ã©changes en tous genres par nature. Mieux s'entraider, Ã©changer, de donner, louer ou vendre Ã  distance."/>
        <s v="I have been in the Surfing business since 1962 have a collection of surfing memorabilia I would like to open a surfing museum"/>
        <s v="The Space Opera is an action packed reenactment of Xenu's story, a sacred teaching thats considered a secret of the Scientology church"/>
        <s v="Part Psychological Thriller - Part Heartbreaking Drama - Part Spectacular Farce - 100% New American Musical Theatre"/>
        <s v="Have you ever dreamed of having a pet duckling, but concerned about all the pooping, here is a a solution to help solve that issue."/>
        <s v="We are creating a new Mario Bro's style game called KFK:Original. It's challenging, fun and totally awesome!!!"/>
        <s v="Hercules must complete four challenges in order to meet the father he never knew"/>
        <s v="Ovations wants to buy property to open a variety club to become the 1st minority owned club in Cincy, focusing on artists on the rise."/>
        <s v="POE is a tragicomic musical about the life and works of Edgar Poe, with Death as his therapist helping him find peace in the beyond."/>
        <s v="This game is an alternative to the boring morning jogs This game will make you excited to workout Following elite footballer movements!"/>
        <s v="We're ready to officially launch our website with a collectable dvd and comic package. Three shows and a double comic."/>
        <s v="Gourmet taco truck infusing savory smoky flavors into your tacos, so when you open your container the aroma and actual smoke  flows out"/>
        <s v="Free drama, dance and singing workshops for disadvantaged young people to inspire, create and help them follow their dreams."/>
        <s v="A place where kids/ teens' dreams come true, and one finds there home without sparkly red shoes!"/>
        <s v="From Moo 2 You! We want to offer premium burgers to a taco flooded environment."/>
        <s v="I am creating a high quality, local product only, concession trailer for local and remote events. Dearborn Brand, Winter's Brand, more."/>
        <s v="Be a part of the Planet Earth Superheroes legacy by supporting the project. Mike and friends gain powers to save endangered animals."/>
        <s v="Love, Robots... and Time Travel._x000a_Rosette: A Sci-Fi/Action/Adventure Feature Film, set to cast three A-list Hollywood actors."/>
        <s v="Team Mayhem, a local small town gang of gamers who are enlisted   to save the world from the new great evil known as Prowler."/>
        <s v="Fast and simple lunches for those on the go.  All (lunch) deals $10 or less."/>
        <s v="Go to Colorado and run a food truck with homemade food of all kinds."/>
        <s v="An extremely unique musical play with an exciting, fun filled, dramatic twist. You will discover what lies ahead on the Road to Kingdom"/>
        <s v="&quot;Sounds By The River&quot; tells the story of a Detroit composer through_x000a_his music, poetry, and dance."/>
        <s v="This Eminem Tell All details the good times, hardships, drug abuse, domestic violence, scandals, sex, near-death experiences and murder"/>
        <s v="The movie is about the adventures of Ethan, Danna, The mysterious inventor and more."/>
        <s v="Future Belt comes in just 3 sizes, but yet, is designed to fit waists ranging from 25-55 inches. No batteries, no gimmicks."/>
        <s v="UthTopia Is a social media organization that believes in positive online usage, youth mentorship, and youth empowerment."/>
        <s v="New, small home business, looking to take some Granny's old recipes along with some of my own creations to the streets!"/>
        <s v="The place where chicken meets liquor for the first time!"/>
        <s v="A book of pickle recipes narrated by a mama grizzly speaking in incomplete and run-on sentences and her orangutan friend. #Artofthedill"/>
        <s v="Show your fidelity by wearing the Trustee rings! Show where you are (at)!"/>
        <s v="The platform to record visual, audio and text memory of the common man - as we experienced history when it brushed us by"/>
        <s v="Introducing a high class environmentally friendly, vegan, adult cabaret theater in Chicago with unique on, and off stage entertainment."/>
        <s v="Development of a Safe and Educational Social Media site for kids."/>
        <s v="Big Data Sets for researchers interested in improving the quality of life."/>
        <s v="My ambition for this knows no bounds.  Seeing Sephoria in a live-action is a dream of mine."/>
        <s v="An artificial man and woman discover love under the unsuspecting eyes of the four renowned artists who created them.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Invasion from outer space sights, to weird to imagine destruction too monstrous to escape"/>
        <s v="steampunk  remake of &quot;a Christmas carol&quot;"/>
        <s v="An unofficial sequel to the independent 2015 fan film Predator: Dark ages. Set in 2141 we follow the crew of the cargoship Centurion"/>
        <s v="A Gladiator fights for his freedom to be reunited with his Family, he's one fight away, when Rome is infected with a Zombie Virus"/>
        <s v="A young woman learns she is one of few women left bred like cattle in order to control a deadly disease and the world populace"/>
        <s v="Film makers catch live footage beyond their wildest dreams."/>
        <s v="ITD a is thriller about a female college student house sitting for her boss &amp; encountering a dark evil force that dwells in the shadows"/>
        <s v="The title might seem cheesy, but my father says that to my mother every time they say I love you.     This story is dedicated to them."/>
        <s v="Over 2.5 million Black men registered for the draft in World War II. _x000a_This will be the most comprehensive portrayal EVER of US. THEN."/>
        <s v="A teacher. A boy. The beach and a heatwave that drove them all insane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I'm seeking funding to finish my short film, Silent Monster, to bring awareness to teenage bullying as well as teenage violence."/>
        <s v="El viaje de LucÃ­a es un largometraje de ficciÃ³n con temÃ¡tica sobre el cÃ¡ncer infantil."/>
        <s v="I'm Faraz, and I am raising money for my feature film called ABU. This one is for our parents, and our responsibilities towards them."/>
        <s v="My film is about a boy who discovers the truth about his fathers dissapearance through the dark secrets of his mothers past."/>
        <s v="Mariano Messini, an aspiring musician, indebted to the mafia must put his life on the line to escape their grasp and pursue his dream."/>
        <s v="I am in need of a new PC for my Media Production course so i can pursue my dream of creating CGI based sci-fi productions for everyone"/>
        <s v="A film project based on my auto-biography, a military conflict with no media attention, this story depicts war and its aftermath."/>
        <s v="We're filming a feature film that we can put in numerous film festivals across the country. My dream is to compete in every single one."/>
        <s v="new web series created by jonney terry"/>
        <s v="A love story featuring adoption,struggle,dysfunction,grace, healing, and restoration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Film about Schizophrenia with Surreal Twists!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Farewell to Freedom the screenplay portrays  a vulnerable divorce'  who falls for a hard-luck cowboy she meets in Las Vegas."/>
        <s v="â€œArea 4â€ revolves around Frank Hammond, a counselor at a high school, who discovers the scandals that took place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A film to stop society from judging others and get along. Life is not about discrimination! Donate for this Thrilling Drama Series!!!!"/>
        <s v="Iâ€™m raising funds to produce a professional Hard Times Charles animated video book, including hiring animators and voice-over talent."/>
        <s v="THE FUTURE is a short animated film created entirely by autistic and developmentally disabled artists from the L.A.N.D. program in Brooklyn, New York."/>
        <s v="A 3D Animation._x000a_3 Main characters: Josh, Jessie, and Rosa._x000a_Genre: Action/eerie/adventure/suspense_x000a_Setting: Desert ruins/Deep Dungeon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Hi everyone, I'm trying to begin a cartoon series. It's a show about space bounty hunters and their adventures as they travel around."/>
        <s v="A group of specialist clones called Wolf Squad are the only clones left after order 66 and are searching the galaxy for survivors!"/>
        <s v="This comedy follows two devils who discover a magical boombox to become musicians after an 80s rapture enchants earth with fairy-tales."/>
        <s v="from my photo work, pyro techniques, aqua technitque and more , i will take the pricipale personnage to the lost land of phenix where 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After the devastation of a massive Hurricane, main character that has strong's ties to the city returns to find everything in ruins. As"/>
        <s v="Create a personalised animation film using your child's name and photo."/>
        <s v="Tropiki-Meet the Tikis-childrens animated/cartoon series.Fun  cartoon shorts with quirky humor and a positive uplifting message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two friends set out to conquer and reach the level cap of the quest watch, how will they do it when they're 2 teenage idiots"/>
        <s v="Based on the invention portfolio of a patented inventor World War Four is a look into the future of warfare and humanity as a whole"/>
        <s v="A mile below the Franco-Swiss border Dean manages to break the Large Hadron Collider and triggers the end of the world."/>
        <s v="A big brother style comedy animation series starring famous seafarers"/>
        <s v="The community of Somorrah is peaceful and unblemished until &quot;The Boss&quot; power and money starts to diminish &amp; plans to gain it all back!"/>
        <s v="We are looking to build a secure email / document sharing system for companies needing to send sensitive information to clients."/>
        <s v="Axoral is a 3d interactive social media interface, with the potential to be so much more, but we need your help!"/>
        <s v="Show-Skill.net helps to promote young football talents for free. It's the best place to show what you've got! Just post your videos :)"/>
        <s v="A community website with news, classifieds, photo albums, business reviews and a calendar for the local community to share."/>
        <s v="i would like to develop an international free platform for domestic and international students to find accomodation in all countries"/>
        <s v="Our objective is to provide a platform which helps teachers to provide courses to leaners in wide range of locations including Africa."/>
        <s v="UnimeTV's goal to revolutionize the way anime lovers interact with one another. Connect with others around the globe like never before!"/>
        <s v="FairwayJockey.com is a web platform to make high quality custom tour golf equipment available at a lower cost to the consumer.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SAVE UP TO 40% WHEN YOU SPEND!_x000a__x000a_PRE-ORDER YOUR LINK CARD TODAY"/>
        <s v="A &quot;CarFax&quot; type of report for Doctors. We have the right to make informed decisions about who we choose to be our doctor!"/>
        <s v="Bad news is our business. We deliver the news you don't want to and soften the blow with custom designed gifts and personalized verse."/>
        <s v="Gritty, upfront reality going the distance hard with a proven track record of insatiable artist. Broadcasted live on the Web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With the cost of education seemingly always on the rise, Y2Y aims to ensure that no student will be left behind through peer tutoring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Funding of website design &amp; materials for education about firearms, firearm safety &amp; firearm related apparel"/>
        <s v="Our goal is to create a system, students can find universities that best match their interests."/>
        <s v="It will enable deprived children to make artistic work for selling online/illustrating their work in our exhibitions around the world."/>
        <s v="La tua giornata sportiva monitorata nel tuo polso??!!!_x000a_Rendiamolo possibile... VIVI DI CUORE --- All MADE in ITALY"/>
        <s v="Driver Alert System es un sistema de seguridad para el conductor, que le avisa en caso de perder la posicion vertical mientras conduce."/>
        <s v="Shirts, so technologically advanced, they connect mentally to their audience upon sight."/>
        <s v="I am publishing my 5th book, I am looking to publish a book of short stories, all based on random thoughts that flash through my mind."/>
        <s v="An original-well-done eBook. Mainly about fiction, action, adventure, and mystery. A story that you've never read!"/>
        <s v="[JOE]KES is a book full of over 200 original, sometimes funny, pun-ish Joekes. If you hate the book, use it as a coster!"/>
        <s v="I am writing about my nonna's life in Southern Italy and what it was like to grow up in a Fascist regime before immigrating to Canada."/>
        <s v="Haunted by a wrong decision and hunted by a Tall Dark Stranger, a misguided teen struggles to find her way home ..or will she make it?"/>
        <s v="Daniel was an ordinary boy, until unordinary events began to occur. Danny had never been exposed to supernatural activity until now..."/>
        <s v="IJD coincides with the Columbus Day. The musicians are Italian-American and they'll showcase music from the Italian American songbook."/>
        <s v="Mortimer Nova is attempting to raise enough money to record their new album, Terrible the Fish has Drowned, to release it to the public"/>
        <s v="Park XXVII is putting together an album of up and coming Georgia bands. We need money to fund the recording/production costs of this cd"/>
        <s v="Getting together a bunch of &quot;friends and family&quot; great  players to record my sophomore album.  Original &quot;smooth jazz&quot; and &quot;modern jazz&quot; performances .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Promoting an &quot;over the top&quot; all inclusive jazz experience featuring top notch performers in a luxurious Latin setting in Lima, Peru."/>
        <s v="This project is for the making of a music video. All funds will go towards production costs for this event only."/>
        <s v="Our next audio recording projects are scheduled for November 1 to 3, 2010 here in Kansas City, Missouri! "/>
        <s v="Miami club band records powerhouse fusion album. You don't have to be a musician to understand the sound of jazz."/>
        <s v="we are an ambitious collective of brooklynites striving to fuse a concept album/fim into a multimedia musical theate.Inspired by the 2012shif"/>
        <s v="Studio CD/DVD Solo project of Pianist &amp; Keyboardist Jetro da Silva"/>
        <s v="I am searching for monetary funding to go into a good recording studio and record experimental intuitive improv jazz."/>
        <s v="A CD of a live Jazz concert featuring Marti Mendenhall, George Mitchell, Scott Steed and Todd Strait."/>
        <s v="The CCP Pack is a bag that charges your smartphones and tablets on the go! Also holds small important items. &quot;Never Without Power&quot;."/>
        <s v="Itâ€™s original, fashion and unique, Ohyear is the first cover for your earphones that wears your style._x000a_Designed and made in Italy"/>
        <s v="I am trying to document what it is like to plunge head first into the music/audio industry as an intern."/>
        <s v="All Things Horses is slowly becoming the greatest podcast on the internet and we are looking to upgrade the studio and software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T.O., Adi &amp; Mercedes discuss their point of views, women's issues &amp; Hollywood Hotties."/>
        <s v="Now on audiobook! The truth about Benghazi is revealed with this historical epic courtroom drama performed by professional voice actors"/>
        <s v="I'm making a game where you choose how you want to kill the DJ, so you yourself can decide what music will be played at the party."/>
        <s v="I want to start my own channel for gaming"/>
        <s v="Idle gamers are the group of gamers worth watching play video games. We have a back log of video ideas and want to entertain you."/>
        <s v="Enjoy video games, online surfing, and communications in privacy with Kid Cade, from Crestview, Florida. Our company has created a comp"/>
        <s v="Planet Ninjahwah is a highly anticipated futuristic action adventure game that will blow your mind!!"/>
        <s v="Mobile game featuring lots of funny little monsters on the run from their mad creator. Lots of gameplay elements will keep user bussy."/>
        <s v="Ultimate Supremacy will be the ultimate in mobile gaming, if you love fighting and strategy games, you will love Ultimate Supremacy."/>
        <s v="Don't drop it like it's hot..Hot Potato is a battle between friends. Compete to keep Mr Potato off the ground. Who will drop him first?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We need your help to finish our food truck. We are building a BBQ Food Truck to serve competition style BBQ."/>
        <s v="amazing gourmet baked potato truck with variable options for everyone, its always been my dream, help me make it come true :)."/>
        <s v="Basically home style foods as huge sandwiches, burgers, and apps. Limitited to NOTHING. Irish,Mexican, cajÃ£n, southern bqq even veggies"/>
        <s v="A Food Truck featuring Deep Fried Natural Casing Beef/Pork mix Hot Dogs, New York Style Rippers. Also serving Fresh Cut Fries."/>
        <s v="Skewed Up food truck is my dream and need help getting it started, presenting some to the bank for my loan, spice up logo, etc."/>
        <s v="Amazing delicious pizza a real hit a true niche that has not been explored ground floor opportunity in food trucks done by a real chef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Bringing YOUR favorite dog recipes to the streets."/>
        <s v="Its CRAZY the UK is still in the dark about funnel cakes! We want to convert a trailer and show the country what they've been missing!"/>
        <s v="After winning the iStandard Phoenix Producer Showcase (6/25/14)  I have been invited to Beast of the Beats VIII in New York Nov. 6-9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We have been offered shows all over the world, to reach places and people with our music, for the experience of just doing it!"/>
        <s v="Raising money to give the musicians their due."/>
        <s v="We have the songs, concept, need to add songs and mix/package for shows in Hawaii, book dates outside of Maui and advance his message"/>
        <s v="Please consider helping us with our new CD and Riverdance Tour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I would like to make nicer, more stylish looking frames for the Google Glass using 3D printing technology."/>
        <s v="Modern Literal Translation of the 1st Book of the Torah in English and Russian with sub-linear and interlinear layout."/>
        <s v="glenn's  book of quotes is designed to give the readers a thought for the day , lighten the mood  and put a smile  on their fac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A guy in his 30's tries to live his &quot;American Dream&quot;, but quickly it turns into a nightmare. (A Novel)"/>
        <s v="THE HOLY BIB-EL Translated By Leon Cook. The Creation: CHAPTER 1.  1* In the beginning Gods created The Heavens and The Planet Earth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I am gathering rare, out-of-print Judo books for preservation, translation and sharing."/>
        <s v="The ambitious translation of one of the most important books in the history of medicine by Charles Estienne, the classmate of Vesalius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The mussings of an old wizard"/>
        <s v="A lover becomes an enemy when a line has been crossed. Torn between memories and reality, his mask of sanity is slipping."/>
        <s v="My project is a novel, QUIET ENJOYMENT. It is a funny and serious story of one friend helping another deal with AIDS."/>
        <s v="Help illustrate the sequel to the bestselling _x000a_The Transylvania Flying Squad of Detectives"/>
        <s v="The Adventures of Penelope Hawthorne. Part One: The Spellbook of Dracone."/>
        <s v="Capturing the awe-inspiring magic of the likes of LoTR, Tainted Steel tells the story of one mans' struggle against Destiny."/>
        <s v="My name is Travis LaFee, I live in beautiful McCall, Idaho. I wish to display the beauty of valley county by taking pics outdoors."/>
        <s v="I have produced a limited number (100) of five 8x10 prints of mixed photography I would like to share with you."/>
        <s v="I can do it but help can't hurt. Sweet Montana photos like never seen before. Be a part of Randy Hoffman Photography and our activities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My project is writing and illustrating a childrens book using my little Red Vespa to be able to obtain..yes a red scooter. The world calls to me!!"/>
        <s v="to be removed"/>
        <s v="Creating my 2nd book depicting the people and places in Brevard County w/current images + traveling to obtain new ones."/>
        <s v="25 Kansas State Parks in the next year. What a great adventure to take together. Join me. Together we can photo this beautiful state."/>
        <s v="Show the world the beauty that is in all of our back yards!"/>
        <s v="Southeast Texas as seen through the lens of a cell phone camera"/>
        <s v="I want to be able to have my own photography inside a canvas and have it be displayed everywhere."/>
        <s v="A portfolio collage of beautiful pictures of authentic Pittsburgh locations and scenery."/>
        <s v="We're starting up a new an improved way to do vacation rental management, but we need some funding to kick start it!"/>
        <s v="A London photographer trekking 5,895m up Africa's Mount Kilimanjaro to pursue and enrich a career."/>
        <s v="Christian singer-wongerwriter searching for funding to record CD of original Christian music."/>
        <s v="I was dying. No will to live. Angel spoke to me. Changed my life. Help me to Share the message with the world. My life changing story."/>
        <s v="This Music is a Powerful Tool / Ministry to the mindset_x000a_of Global Christianity in an Artistic &amp; innovative Musical_x000a_Format_ Album &amp; Tour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A debut album for the New Gate Church's praise team; making a cd filled with original songs from a team of misfits with 1 goal in mind"/>
        <s v="Recording/equipment for MCM - a team of musicians who will help your local musicians to hold your own Cowboy Church with Gospel Music"/>
        <s v="Heavens calling is an album for people all over the world in need of a healing for the soul, positive mindset and total prosperity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I recently recorded a new single. With your help I can return to the studio. Would you like to be part of my next worship project?"/>
        <s v="I want to create a beautiful book which documents the Melbourne music scene."/>
        <s v="This project aims to document, Libyan photographic history; through both print and artisan mediums ."/>
        <s v="Photographic roadtrip from Dallas/Ft Worth, Texas to Florida's beaches. A summer photography roadtrip project to include 5 states."/>
        <s v="We are all different, this is a way to honor and celebrate the authenticity in being different."/>
        <s v="A game for Apple &amp; Android devices that sees you get your own spacecraft, take on the competition, mine asteroids &amp; fight to survive."/>
        <s v="CCRPG will be a 2D Pixel Art Game based on similar elements to the SNES game &quot;Zelda: A Link to the Past&quot; with RPG elements added in.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Express a very dark place in my childhood. Release my emotions through photography in a form of Art.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A place where people can test out the latest video games, for an hourly fee. It's cheaper than wasting money on a $60 game that sucked"/>
        <s v="Project Gert is a sequel to the Android game Project Gert, for Xbox Live.  One character embodying two personality's, and sets of abilities.  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My team and I are creating a social media website for pet lovers across the world! Fashion, animal shows, adoptions, and more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A website for email/sms alerts of your personal selection, comparison of prices,consolidated database, best deals around for clothing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A website that lets local businesses offer deals to customers and be found online. They pay a small yearly fee and keep %100 of profit."/>
        <s v="ProjectPetal.com is an all in one website for all Makers to share projects and ideas. A Facebook(R) Twitter(R) &amp; Github(R) all in one."/>
        <s v="Slice Trade is a new way to trade in your old phones. We buy back phones in any condition and pay you cash or give you a new one free!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Realjobmatch is not just a job search site but a matching site , matching the right jobseekers with the best jobs."/>
        <s v="A SaaS solution for Businesses to align their strategies with customer value, using realtime strategic roadmaps &amp; visualisations."/>
        <s v="I am asking for $4,200 to launch a unique website serving professionals in any and all industries seeking additional income in Oregon."/>
        <s v="I am making a social website where people can anonymously or openly vent, All walks of life all over the world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We would love another Donut Food Truck for your famous Square Donuts.  We have one successful truck and retail store open already!"/>
        <s v="Websters grill truck the best slow cooked meats on hot coals_x000a_Beef bisket, roast Lamb, roast chicken, Ribs, burgers, sliders,"/>
        <s v="Fini les burgers ou les sandwichs : Ã  votre pause dÃ©jeuner, repartez avec votre barquette de grillade de bÅ“uf, canard ou poulet !"/>
        <s v="I have been working on a recipe for 20 years now and need to perfect it!  Also want to do a gluten free version, then open a food truck"/>
        <s v="Farm to table, gourmet hippy hot dogs made from scratch with free range meats and organic produce: mind expanding recipes: TasteBudTrip"/>
        <s v="Aspiring to create a food truck with many delicious low calorie meals to encourage healthy eating while enjoying every bite."/>
        <s v="I want to create an amazing menu that no one eals has.I have great ideas like a non-traditional pb&amp;j thats wraped in an eggroll &amp; fried"/>
        <s v="Homemade Gumbo, Stews and Curry to be served hot and fresh everyday at any festival or concert we can attend."/>
        <s v="Expand cotton candy concession to include other foods and purchase a trailer to haul._x000a_Purchase unstuffed pets to fill with cotton candy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Unique dishes for a unique city!."/>
        <s v="I make Amazing homemade fudge available in 18 flavors. I want to open my own business to be able to let my area eat my incredible fudge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Hi, everyone my name is Alex, and i want to create not just a cafe spot, but a place that gives everyone a nice warm homey feeling."/>
        <s v="I am traveling the backroads of Southern California, to discover the best out-of-the-way eateries the area has to offer"/>
        <s v="Aurora restaurant/night club, a Star Wars/Star Trek Science fiction community gathering place and club in the Tulsa/Oklahoma city area."/>
        <s v="Ever had chicken fingers smothered in bearnaise sauce, resting on a bed of your favorite rice? We need these meals on wheels."/>
        <s v="Michigan based bubble tea and specialty ice cream food truck"/>
        <s v="We want to bring the wonderful flavors of the Jersey Shore, my home, to my new home in Winnipeg, the center of Canada."/>
        <s v="You can skip the hotdog cart and enjoy fresh, hot, delicious, handmade pizza when Mamma B's takes her show on the road!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Bringing quality food to the masses using local premium ingredients, but at a food truck price!"/>
        <s v="First in Perth self-contained eco-friendly coffee car based on Ford Fiesta. In the end of the projrct I need your help to make it real!"/>
        <s v="What could be better than satisfying your hunger with ice cream or a taco (or both) from a 1970's mural van blastin disco music!"/>
        <s v="Innovatives MAschinenbau projekt mit verarbeitende Metalle vom Mars_x000a_Stehe mit Mars one einer hollÃ¤ndischen space company in cooperatio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Hi, I want make my first bakery. Food truck was great, but I not have a car licence. So, help me to be my dream!"/>
        <s v="One Christmas every child was naughty, and Santa's son _x000a_St. Nick Jr sacrifices all his gifts over his whole life, for the children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I have been a writer all my life. But until recently never a parent. I want to write a children book for my children, and yours!"/>
        <s v="A fantastic Doggie Adventure filled with laughter, tears and heroics. Lets get a fresh New Edition of Bosley published for all to enjoy"/>
        <s v="I am writing an illustrated book for children ages 3 to 7 that meshes technology in everyday life storie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Turn the World with my kids, and then write a book with the advice for traveling with baby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Much has been written by women on breast cancer. Yet, there is little that has been written for the theatre on this by men. I have!"/>
        <s v="Een Gay Party in het centrum van Amersfoort. _x000a_Een geweldige avond uit, met een show, optredens en DJ's."/>
        <s v="Prepare to be Swept Away. Three short plays from three master playwrights; LANDFALL, SNIPER and DANGERS of TOBACCO!"/>
        <s v="Local Theatre group in Loudoun County, Virginia. Looking for funds to start producing shows!"/>
        <s v="Charlotte NC playwright looking to showcase a series of three stage plays.  Plays are funny, completed and ready to run!"/>
        <s v="&quot;The struggles of Alzheimer's  &amp; Alcoholism. &quot;Courage is the quiet voice at the end of the day, saying, I will try again tomorrow.&quot;"/>
        <s v="We're dedicated to writing &amp; producing plays, infusing inspirational, universal principles that aren't commonly displayed in America."/>
        <s v="This Is A Story About A Woman A Man And A Woman"/>
        <s v="Sex, intrigue, lust, &amp; love; follow the lives of two individuals as their romance turns from innocent online flirting to something more"/>
        <s v="Building a Resource Network and Funding Capacity to support, empower and promote Afrocentric Arts in Metro Columbus"/>
        <s v="Where people that enjoy theater, or just something new can go to have fun and experience varying types of theater in Albuquerque."/>
        <s v="Help www.KidZoneMuseum.org grow to serve children 1-18 with science, engineering, arts and PLAY especially low-income families."/>
        <s v="Independent film theater, studio and tech lab with storefront, open space for creative people to grow their dream into a profit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A &quot;haunted house&quot; that benefits the community by helping local college students with volunteer hours and helping out local charities.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Save a historic Local theater."/>
        <s v="Help expand the time of everyones favorite magic store!  It currently limited to 3 days a week. If not for you, then the children!"/>
        <s v="A scary place to bring your friends. Interactive so that the people that were scared before get to scare others later. A diner on site."/>
        <s v="N/A"/>
        <s v="Our goal - create a venue &amp; stage where comedic &amp; music artists hone their talents &amp; fan base. First minority owned like it in Cincy."/>
        <s v="A UWE Drama Society adaptation of Timberlake Wertenbaker's play. Funding needed for costumes/props to make the show a success. Thanks."/>
        <s v="THE POIGNANT EXPLORATION OF WHAT IT MEANS TO SAY GOODBYE._x000a_Stripped Raw brings Liam Borrett's debut play 'This is Living' to Wiltshire."/>
        <s v="Dominion Theatre Company is the first community dinner theatre  to be established in Arlington TX."/>
        <s v="Call It A Day Productions is putting on their first full production in December and every little bit helps!"/>
        <s v="P.A.C.K (Performing Arts Camp for Kids) Musical Theater, Instrumental Music, Vocal Music, Dance, Visual Arts, and Physical Education!"/>
        <s v="Based on the hit game, Trip and Grace's marriage is falling apart. It's up to the audience to determine the fate of their relationship."/>
        <s v="PTYA is a non-profit musical theater group for kids ages 7-18 that teaches the importance of self expression through the arts."/>
        <s v="I am asking for public funding to help put together a musical tribute titled &quot;Blast From The Past&quot; reenacting famous HipHop, RnB acts."/>
        <s v="The Brotherâ€™s of B-block is a musical play. A new take on &quot;OZ&quot; _x000a_The Wizard of OZ meets HBO's OZ."/>
        <s v="See Pryor from his teenage years to his last breath featuring his past wives, closest friends. &amp; his fan favorite character Mudbone."/>
        <s v="It feels like the first time. Like the very first time everyone's coming-of-age comes to the stage. Think 'Wicked', with bad acne."/>
        <s v="want to donate tickets to residents who live in the community that cant afford the 35.00 price of ticket"/>
        <s v="A small community with a love for theater would like to continue. Help the children of this community continue."/>
        <s v="I'm taking the Adventures of Huckleberry Finn puppet show down the Mississippi River!"/>
        <s v="This summer, The Spotlight Players are celebrating Christmas in July with a presentation of Ken Ludwig's side splitting comedy."/>
        <s v="As a non profit graduate student at Penn,my passion is the arts, we need support to fund our new CHILDREN's DINNER THEATRE"/>
        <s v="Spin! is an original musical comedy-drama presented by Blue Palm Productions."/>
        <s v="A musical about how Shakespeare was inspired to write only his own plays after the co-authored play Henry VI was taken."/>
        <s v="Basement Theatrics is producing Spring Awakening July 22-31, 2016 at 12th Ave Arts in Seattle, WA! Help make this the best it can be!"/>
        <s v="Umma Yemaya is  a play that examines the challenges of unconventional love. The Lady  and the Artist create their own world for love.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Theatre â€˜Portableâ€™ Royal is a portable, fully working, 40 seater theatre which will tour the UK and beyond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Saloon owner Gertude Blum mistrusts all men and scorns love, but sailor Harry Bales' romantic dreams force her to face her tragic past."/>
        <s v="Based on the novel â€œKnow Thy Lawâ€, this powerful play gives the insight and understanding of the power of knowing the law of the land."/>
        <s v="We're a small group of University students who need a little help making our final exam production the best product possible."/>
        <s v="CLTC are crowdfunding for our latest production - Joe Calarco's brilliant adaptation of Shakespeare's most loved tragedy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This stage play is a true story about one woman's fight against breast cancer while still having to deal with the adversities of life."/>
        <s v="In the 30's, two brothers, Benny and Phil, who go to the Arizona desert to be extras in a huge Biblical epic. Riotous comedy!"/>
        <s v="My project is to finish writing all 38 of Shakespeare's Plays into shortened 15-20 minute Shortened versions and publish them in 1 year"/>
        <s v="A group of 12 friends, separated by time, space, state borders and oceans want to head to London for the adventure of a lifetime.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This saucy stage play chronicles the highs and lows of my life involving gangs, drugs and prison. The story is a transforming ministry."/>
        <s v="les effets de censeur sur l'immigration.Ã§a c'est une piÃ¨ce de l'histoire de la rÃ©volution en Iran jusqu'Ã  des meurtres en sÃ©rie en 1999"/>
        <s v="Four homeless Key West men are to be given a boat, but fates twist until only the moon and mangroves witness their earthly demise."/>
        <s v="I love to write. I have written and published my first book and everyone that read it enjoyed it. My dream is to one day write movies"/>
        <s v="We aim to produce a Professional Published Play for two days in October 2015 on Fri 30th &amp; Sat 31st with three performances in total."/>
        <s v="LEELA IS A 14 YEAR OLD GIRL. JONAH IS A 56 YEAR OLD MAN. IT'S BEEN GOING ON FOR 3 YEARS. HERE COMES THE NIGHT OF VIOLENT RECKONING."/>
        <s v="I am trying to put together a ministry theater company for junior / high schoolers that which puts on free shows in the SoCal area."/>
        <s v="An original gospel stage play that explores the pain and hurt caused by those who struggle to forgive others!"/>
        <s v="This is a play that voices that stories of the black experience in America using spoken word, song and dance."/>
        <s v="A theater complex that educates as we entertain.  We will provide shows that inspire and theater classes that motivate."/>
        <s v="HeARTistry's contemporary production of As You Like It epitomizes the wit and eloquence of William Shakespeare for a modern audience."/>
        <s v="This could be my last play, need to bring my son out to see it before it's over.  Need to fly him here from BC"/>
        <s v="It is a heart-breaking life story of Wu family who tries to preserve the gem of Chinese Kun Opera through generations."/>
        <s v="I love you,he said,then he kissed her as her tears fell down.It was my fault but make up will fix it&quot;she replied,then he hit her again!"/>
        <s v="SKYLAR'S SYNDROME is a tremendous psychodrama by master playwright Gavin Kayner!"/>
        <s v="ExÃ¡men final de alumnos del Centro de CapacitaciÃ³n de la ANDA. Son extractos de obras: El JardÃ­n de los CerezoS, Madre Coraje y Casa"/>
        <s v="A play to raise awareness about the effects of mental illness on a military family in the Cold War area."/>
        <s v="Theatre Memoire are a High Wycombe based theatre company. Performing plays about multi-culturalism and interconectedness."/>
        <s v="&quot;Uncommonnotion&quot;. is a collections of short humors stories, I want to develop into plays, interest has been shown in this idea."/>
        <s v="Comedy Stage Play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How does war change a family?  A peek into one family's kitchen as their soldier fights in Iraq."/>
        <s v="This is a Comedic Story about a young boy who saw the image of the perfect woman and from that point searched for someone similar"/>
        <s v="Jack the Lad - a new play that explores how far the boundaries of friendship will stretch when morality and loyalties clash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arage Donation" numFmtId="0">
      <sharedItems containsMixedTypes="1" containsNumber="1" minValue="1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airany Garcia" refreshedDate="43611.524842708335" createdVersion="6" refreshedVersion="6" minRefreshableVersion="3" recordCount="4115" xr:uid="{49537B95-434E-4331-AE69-3BA4F639B87B}">
  <cacheSource type="worksheet">
    <worksheetSource ref="A1:T1048576" sheet="Main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arage Donation" numFmtId="0">
      <sharedItems containsBlank="1" containsMixedTypes="1" containsNumber="1" minValue="1" maxValue="3304"/>
    </cacheField>
    <cacheField name="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19:55:13" maxDate="2017-03-15T07:30:07" count="4115">
        <d v="2016-09-13T08:03:12"/>
        <d v="2017-03-06T10:01:30"/>
        <d v="2014-08-04T10:48:27"/>
        <d v="2016-12-10T02:34:12"/>
        <d v="2013-02-18T21:08:59"/>
        <d v="2016-03-03T08:50:29"/>
        <d v="2016-11-30T00:03:34"/>
        <d v="2016-08-22T09:32:01"/>
        <d v="2014-01-21T09:00:17"/>
        <d v="2016-11-28T11:18:56"/>
        <d v="2013-02-14T00:23:59"/>
        <d v="2017-02-10T08:54:23"/>
        <d v="2016-06-26T22:28:36"/>
        <d v="2013-06-25T08:21:28"/>
        <d v="2013-08-07T05:03:18"/>
        <d v="2015-07-14T07:37:54"/>
        <d v="2013-02-21T15:42:41"/>
        <d v="2012-08-23T02:07:02"/>
        <d v="2013-10-22T05:48:53"/>
        <d v="2015-11-07T08:47:16"/>
        <d v="2016-03-30T08:39:10"/>
        <d v="2013-05-29T13:51:41"/>
        <d v="2013-04-30T12:55:13"/>
        <d v="2015-07-16T22:40:36"/>
        <d v="2016-12-06T11:47:27"/>
        <d v="2013-02-18T20:38:21"/>
        <d v="2012-08-26T20:40:17"/>
        <d v="2016-11-17T12:25:44"/>
        <d v="2012-05-09T21:24:52"/>
        <d v="2015-03-04T21:01:06"/>
        <d v="2013-02-10T18:54:10"/>
        <d v="2016-11-02T16:07:53"/>
        <d v="2016-10-15T11:26:48"/>
        <d v="2015-01-29T06:00:59"/>
        <d v="2014-08-22T11:00:15"/>
        <d v="2013-02-07T13:08:19"/>
        <d v="2016-02-10T15:34:05"/>
        <d v="2014-09-20T12:59:11"/>
        <d v="2015-12-09T00:36:13"/>
        <d v="2012-06-08T18:07:27"/>
        <d v="2017-01-31T11:51:40"/>
        <d v="2016-04-13T06:30:09"/>
        <d v="2014-04-01T06:01:30"/>
        <d v="2014-04-30T14:09:16"/>
        <d v="2017-01-24T09:23:40"/>
        <d v="2016-12-21T12:51:53"/>
        <d v="2012-10-02T12:22:48"/>
        <d v="2016-01-25T05:56:16"/>
        <d v="2012-10-18T16:17:24"/>
        <d v="2011-08-10T17:00:22"/>
        <d v="2012-08-29T13:39:09"/>
        <d v="2015-10-27T11:54:21"/>
        <d v="2016-05-15T14:28:49"/>
        <d v="2012-07-09T15:12:24"/>
        <d v="2016-07-06T11:01:08"/>
        <d v="2017-01-06T08:25:39"/>
        <d v="2014-06-13T13:08:09"/>
        <d v="2015-06-08T07:01:08"/>
        <d v="2016-02-25T10:11:30"/>
        <d v="2016-01-02T06:48:43"/>
        <d v="2014-07-22T14:00:40"/>
        <d v="2014-08-28T13:37:05"/>
        <d v="2014-01-27T14:11:35"/>
        <d v="2015-10-12T14:58:20"/>
        <d v="2016-10-17T20:14:37"/>
        <d v="2016-04-07T10:55:00"/>
        <d v="2013-05-05T15:54:34"/>
        <d v="2014-06-16T11:03:28"/>
        <d v="2016-05-09T15:03:34"/>
        <d v="2015-07-13T08:14:23"/>
        <d v="2017-01-10T00:46:17"/>
        <d v="2016-08-23T09:00:21"/>
        <d v="2016-01-22T03:24:25"/>
        <d v="2015-04-20T17:42:58"/>
        <d v="2017-01-17T07:32:48"/>
        <d v="2014-09-03T03:29:32"/>
        <d v="2012-02-20T09:37:32"/>
        <d v="2016-10-21T01:44:32"/>
        <d v="2013-02-19T11:03:35"/>
        <d v="2016-10-11T03:16:33"/>
        <d v="2015-05-17T10:18:26"/>
        <d v="2013-05-29T22:30:21"/>
        <d v="2015-08-05T08:11:02"/>
        <d v="2016-09-20T06:04:01"/>
        <d v="2014-11-22T06:47:59"/>
        <d v="2015-06-29T12:59:32"/>
        <d v="2015-08-18T06:59:51"/>
        <d v="2015-11-02T21:12:20"/>
        <d v="2012-04-20T22:31:21"/>
        <d v="2012-03-28T19:28:37"/>
        <d v="2015-03-12T19:07:13"/>
        <d v="2013-01-30T11:59:48"/>
        <d v="2014-03-21T13:18:37"/>
        <d v="2013-01-02T12:19:25"/>
        <d v="2015-05-11T21:01:56"/>
        <d v="2014-11-25T11:54:57"/>
        <d v="2016-06-01T10:57:19"/>
        <d v="2016-10-04T11:39:06"/>
        <d v="2013-06-20T00:01:09"/>
        <d v="2014-04-01T07:55:29"/>
        <d v="2014-07-27T16:31:21"/>
        <d v="2016-02-23T05:01:02"/>
        <d v="2014-01-28T11:45:32"/>
        <d v="2016-01-05T18:00:53"/>
        <d v="2014-10-02T16:04:43"/>
        <d v="2015-09-23T22:02:51"/>
        <d v="2013-04-27T10:47:23"/>
        <d v="2011-01-21T16:46:49"/>
        <d v="2015-06-01T22:02:38"/>
        <d v="2013-06-13T13:35:25"/>
        <d v="2016-08-29T03:35:49"/>
        <d v="2016-04-01T19:22:51"/>
        <d v="2011-03-30T19:42:17"/>
        <d v="2015-11-23T01:05:39"/>
        <d v="2016-04-27T07:02:53"/>
        <d v="2014-02-24T16:24:10"/>
        <d v="2014-10-03T09:56:08"/>
        <d v="2015-03-09T03:42:59"/>
        <d v="2016-04-09T12:59:52"/>
        <d v="2016-07-19T15:54:51"/>
        <d v="2016-06-13T13:29:42"/>
        <d v="2016-05-29T07:45:23"/>
        <d v="2013-11-01T09:37:20"/>
        <d v="2016-04-19T02:22:30"/>
        <d v="2010-06-17T19:00:52"/>
        <d v="2014-06-12T10:58:06"/>
        <d v="2012-01-17T17:08:55"/>
        <d v="2010-10-29T00:43:25"/>
        <d v="2016-10-17T23:45:43"/>
        <d v="2016-11-15T05:34:34"/>
        <d v="2012-06-14T21:42:31"/>
        <d v="2016-04-13T11:04:23"/>
        <d v="2014-05-02T04:13:33"/>
        <d v="2013-10-30T21:02:33"/>
        <d v="2014-09-16T07:58:59"/>
        <d v="2014-06-19T19:24:46"/>
        <d v="2016-11-15T12:28:27"/>
        <d v="2015-07-13T23:50:59"/>
        <d v="2011-02-12T18:03:10"/>
        <d v="2016-11-18T11:11:49"/>
        <d v="2015-03-04T14:10:05"/>
        <d v="2013-02-28T12:05:33"/>
        <d v="2014-01-07T11:00:48"/>
        <d v="2017-01-12T04:09:38"/>
        <d v="2016-05-30T22:59:46"/>
        <d v="2015-05-26T09:03:13"/>
        <d v="2016-03-21T18:18:02"/>
        <d v="2016-04-07T14:50:51"/>
        <d v="2015-10-05T10:29:08"/>
        <d v="2016-11-02T06:05:15"/>
        <d v="2016-01-11T08:34:01"/>
        <d v="2013-02-24T16:55:51"/>
        <d v="2016-11-09T16:00:04"/>
        <d v="2017-01-01T09:35:22"/>
        <d v="2014-08-09T17:41:37"/>
        <d v="2016-08-17T22:41:24"/>
        <d v="2016-03-01T09:17:27"/>
        <d v="2016-07-12T16:37:54"/>
        <d v="2014-05-13T07:47:04"/>
        <d v="2016-07-21T23:52:18"/>
        <d v="2012-11-15T14:11:50"/>
        <d v="2015-11-30T09:01:07"/>
        <d v="2016-03-23T11:49:04"/>
        <d v="2015-11-18T11:38:59"/>
        <d v="2015-06-08T14:58:33"/>
        <d v="2016-11-20T22:11:20"/>
        <d v="2012-03-23T08:59:36"/>
        <d v="2012-01-31T12:06:15"/>
        <d v="2016-01-18T01:33:48"/>
        <d v="2013-10-14T04:01:01"/>
        <d v="2013-01-28T17:03:23"/>
        <d v="2011-12-20T18:08:30"/>
        <d v="2015-11-25T06:51:26"/>
        <d v="2016-09-13T22:04:42"/>
        <d v="2016-03-22T22:32:52"/>
        <d v="2016-06-28T09:21:04"/>
        <d v="2012-08-23T09:01:40"/>
        <d v="2015-05-15T10:45:37"/>
        <d v="2015-05-08T14:36:12"/>
        <d v="2014-11-08T10:55:53"/>
        <d v="2016-05-13T07:57:14"/>
        <d v="2016-11-30T12:34:13"/>
        <d v="2016-11-03T08:03:26"/>
        <d v="2016-08-14T07:28:22"/>
        <d v="2015-07-28T11:15:10"/>
        <d v="2016-07-13T16:13:06"/>
        <d v="2013-10-31T14:15:03"/>
        <d v="2014-10-29T04:00:45"/>
        <d v="2013-04-01T06:42:50"/>
        <d v="2012-09-06T15:51:15"/>
        <d v="2013-12-03T14:01:27"/>
        <d v="2016-10-01T08:01:15"/>
        <d v="2015-04-13T06:54:16"/>
        <d v="2016-07-08T10:38:29"/>
        <d v="2011-08-17T12:22:12"/>
        <d v="2011-01-11T21:57:08"/>
        <d v="2015-01-28T09:11:15"/>
        <d v="2012-11-21T17:18:34"/>
        <d v="2015-05-21T14:04:21"/>
        <d v="2015-01-06T11:44:01"/>
        <d v="2014-06-10T06:31:03"/>
        <d v="2012-03-28T07:31:34"/>
        <d v="2016-05-22T08:45:26"/>
        <d v="2012-07-23T18:16:37"/>
        <d v="2013-08-20T10:08:48"/>
        <d v="2015-02-10T12:13:02"/>
        <d v="2012-10-30T15:54:56"/>
        <d v="2012-02-01T20:47:45"/>
        <d v="2011-01-20T17:56:41"/>
        <d v="2016-05-13T09:46:51"/>
        <d v="2017-02-01T11:14:28"/>
        <d v="2014-07-10T05:05:48"/>
        <d v="2016-11-08T02:50:46"/>
        <d v="2015-04-12T17:37:17"/>
        <d v="2017-02-15T05:10:42"/>
        <d v="2011-01-26T16:37:10"/>
        <d v="2015-06-29T07:31:29"/>
        <d v="2014-07-24T10:31:23"/>
        <d v="2016-08-26T23:29:16"/>
        <d v="2015-02-20T18:11:57"/>
        <d v="2016-12-24T09:05:43"/>
        <d v="2010-03-17T02:48:29"/>
        <d v="2014-07-21T11:41:30"/>
        <d v="2015-07-15T08:14:18"/>
        <d v="2016-02-17T11:18:39"/>
        <d v="2010-07-19T13:26:13"/>
        <d v="2013-08-01T06:40:12"/>
        <d v="2016-10-08T02:05:37"/>
        <d v="2016-12-02T17:47:58"/>
        <d v="2014-05-08T07:36:30"/>
        <d v="2013-02-15T09:13:09"/>
        <d v="2015-11-03T07:00:07"/>
        <d v="2014-06-18T15:48:24"/>
        <d v="2015-04-10T22:25:11"/>
        <d v="2015-05-23T09:31:06"/>
        <d v="2013-02-08T10:07:31"/>
        <d v="2017-01-21T04:01:30"/>
        <d v="2014-07-15T04:58:18"/>
        <d v="2014-04-25T18:49:19"/>
        <d v="2015-05-02T17:40:09"/>
        <d v="2014-05-01T11:40:52"/>
        <d v="2016-09-01T09:19:42"/>
        <d v="2015-11-08T23:58:55"/>
        <d v="2012-05-29T16:09:48"/>
        <d v="2016-07-17T10:13:30"/>
        <d v="2012-11-13T07:33:57"/>
        <d v="2014-07-16T07:00:22"/>
        <d v="2013-11-01T12:17:32"/>
        <d v="2016-01-27T03:52:12"/>
        <d v="2015-06-24T13:33:48"/>
        <d v="2015-08-04T11:04:37"/>
        <d v="2015-11-25T06:23:54"/>
        <d v="2016-07-18T06:31:46"/>
        <d v="2016-03-25T12:05:04"/>
        <d v="2015-05-11T20:25:46"/>
        <d v="2011-03-21T20:21:13"/>
        <d v="2013-01-31T11:25:29"/>
        <d v="2014-07-23T07:25:31"/>
        <d v="2015-04-15T11:49:39"/>
        <d v="2015-05-27T22:55:54"/>
        <d v="2013-11-25T00:00:29"/>
        <d v="2010-11-05T06:54:46"/>
        <d v="2013-09-09T06:33:35"/>
        <d v="2012-07-09T19:48:47"/>
        <d v="2014-05-24T07:25:50"/>
        <d v="2014-03-18T10:50:25"/>
        <d v="2010-10-05T14:54:16"/>
        <d v="2015-01-22T19:18:58"/>
        <d v="2014-09-23T08:25:52"/>
        <d v="2014-04-13T10:43:56"/>
        <d v="2014-04-07T18:20:24"/>
        <d v="2014-06-30T20:56:07"/>
        <d v="2013-04-25T00:45:23"/>
        <d v="2011-05-18T17:14:26"/>
        <d v="2014-08-11T11:16:26"/>
        <d v="2014-08-01T04:39:12"/>
        <d v="2016-02-23T19:53:08"/>
        <d v="2014-11-17T09:21:03"/>
        <d v="2012-11-20T03:58:45"/>
        <d v="2015-09-26T13:13:24"/>
        <d v="2016-09-23T06:45:14"/>
        <d v="2012-05-29T18:51:21"/>
        <d v="2015-11-05T08:53:37"/>
        <d v="2016-06-30T17:09:38"/>
        <d v="2014-08-10T04:35:46"/>
        <d v="2015-11-14T20:11:26"/>
        <d v="2011-05-23T22:51:37"/>
        <d v="2016-02-17T07:00:04"/>
        <d v="2010-03-29T07:54:18"/>
        <d v="2015-05-16T09:05:44"/>
        <d v="2016-01-14T11:02:06"/>
        <d v="2015-01-28T08:37:59"/>
        <d v="2013-06-04T16:56:00"/>
        <d v="2016-03-23T10:45:50"/>
        <d v="2016-10-11T04:37:07"/>
        <d v="2014-02-03T17:30:50"/>
        <d v="2017-01-26T15:03:59"/>
        <d v="2015-07-13T10:00:22"/>
        <d v="2013-01-29T06:15:15"/>
        <d v="2014-10-11T00:30:16"/>
        <d v="2012-08-24T09:15:48"/>
        <d v="2016-05-06T05:58:34"/>
        <d v="2015-04-03T21:11:23"/>
        <d v="2016-04-17T09:30:53"/>
        <d v="2016-06-30T23:33:47"/>
        <d v="2015-02-20T15:20:52"/>
        <d v="2013-04-03T05:44:05"/>
        <d v="2010-10-17T21:24:20"/>
        <d v="2014-03-26T17:58:38"/>
        <d v="2010-02-26T13:36:31"/>
        <d v="2015-11-28T16:29:22"/>
        <d v="2012-10-01T22:40:18"/>
        <d v="2014-10-29T11:15:26"/>
        <d v="2012-04-03T15:00:26"/>
        <d v="2016-05-02T21:15:42"/>
        <d v="2011-06-28T17:39:05"/>
        <d v="2014-09-07T10:26:15"/>
        <d v="2014-12-30T14:45:44"/>
        <d v="2015-12-03T11:38:28"/>
        <d v="2016-03-11T01:59:46"/>
        <d v="2011-03-24T12:01:36"/>
        <d v="2016-07-19T08:52:18"/>
        <d v="2015-03-14T21:19:57"/>
        <d v="2013-06-07T16:26:21"/>
        <d v="2012-07-05T13:37:00"/>
        <d v="2012-03-19T15:26:58"/>
        <d v="2015-08-26T20:33:41"/>
        <d v="2015-02-07T19:39:49"/>
        <d v="2014-08-27T19:08:27"/>
        <d v="2015-10-01T07:53:20"/>
        <d v="2015-03-27T13:54:00"/>
        <d v="2014-12-08T19:26:10"/>
        <d v="2014-06-16T06:31:15"/>
        <d v="2016-02-25T09:32:10"/>
        <d v="2016-03-23T13:59:44"/>
        <d v="2012-06-28T08:35:45"/>
        <d v="2016-12-15T17:35:19"/>
        <d v="2013-07-29T07:56:31"/>
        <d v="2011-05-07T04:10:33"/>
        <d v="2015-09-28T06:07:45"/>
        <d v="2015-10-06T12:44:40"/>
        <d v="2013-11-27T12:50:34"/>
        <d v="2016-06-10T17:15:38"/>
        <d v="2017-02-02T02:12:32"/>
        <d v="2013-03-18T04:59:35"/>
        <d v="2015-09-14T04:00:21"/>
        <d v="2015-01-15T15:02:10"/>
        <d v="2010-07-19T21:32:35"/>
        <d v="2016-03-24T03:56:04"/>
        <d v="2014-08-30T00:40:20"/>
        <d v="2013-03-03T08:52:45"/>
        <d v="2015-01-22T00:53:50"/>
        <d v="2016-07-15T22:20:25"/>
        <d v="2016-10-27T06:27:51"/>
        <d v="2012-09-26T18:21:53"/>
        <d v="2016-05-08T00:11:13"/>
        <d v="2014-11-03T08:10:43"/>
        <d v="2010-12-03T18:06:11"/>
        <d v="2015-04-03T23:00:14"/>
        <d v="2013-09-30T07:54:43"/>
        <d v="2014-12-02T13:37:42"/>
        <d v="2015-06-08T06:00:23"/>
        <d v="2016-09-26T05:11:15"/>
        <d v="2010-04-30T21:45:32"/>
        <d v="2016-02-05T08:08:33"/>
        <d v="2014-06-01T09:07:05"/>
        <d v="2015-01-20T12:45:48"/>
        <d v="2015-11-03T09:05:15"/>
        <d v="2013-01-17T07:52:38"/>
        <d v="2011-04-10T19:49:20"/>
        <d v="2011-12-29T10:54:07"/>
        <d v="2015-04-03T10:52:33"/>
        <d v="2015-07-18T02:22:16"/>
        <d v="2013-07-03T12:49:47"/>
        <d v="2014-11-05T05:35:53"/>
        <d v="2015-05-12T02:05:53"/>
        <d v="2015-03-11T20:06:32"/>
        <d v="2016-03-17T14:39:07"/>
        <d v="2013-02-25T22:04:33"/>
        <d v="2016-12-07T08:49:00"/>
        <d v="2014-10-28T08:35:53"/>
        <d v="2013-07-31T02:11:01"/>
        <d v="2016-03-31T14:36:48"/>
        <d v="2012-06-20T15:02:45"/>
        <d v="2016-05-18T08:15:09"/>
        <d v="2014-06-03T08:03:01"/>
        <d v="2016-09-15T07:36:18"/>
        <d v="2015-08-19T10:20:39"/>
        <d v="2016-09-20T03:05:13"/>
        <d v="2014-07-09T04:03:49"/>
        <d v="2015-04-26T21:59:44"/>
        <d v="2014-12-23T11:58:39"/>
        <d v="2016-06-02T18:31:52"/>
        <d v="2013-10-14T11:22:35"/>
        <d v="2017-01-23T21:51:36"/>
        <d v="2016-02-14T22:04:57"/>
        <d v="2012-05-08T05:14:17"/>
        <d v="2015-05-22T12:04:09"/>
        <d v="2014-08-20T12:17:40"/>
        <d v="2014-10-18T15:24:52"/>
        <d v="2010-12-01T18:34:58"/>
        <d v="2012-02-19T09:12:52"/>
        <d v="2015-08-27T07:00:23"/>
        <d v="2014-04-15T06:10:35"/>
        <d v="2012-03-01T13:53:49"/>
        <d v="2012-09-12T12:37:41"/>
        <d v="2015-12-22T13:18:29"/>
        <d v="2012-07-30T13:11:21"/>
        <d v="2012-07-22T20:46:47"/>
        <d v="2012-12-03T16:29:09"/>
        <d v="2012-08-14T08:47:33"/>
        <d v="2016-02-23T09:01:04"/>
        <d v="2014-07-08T04:22:24"/>
        <d v="2015-05-02T13:00:01"/>
        <d v="2016-03-23T11:51:57"/>
        <d v="2015-07-24T05:37:40"/>
        <d v="2014-12-15T06:48:36"/>
        <d v="2012-07-26T08:33:45"/>
        <d v="2014-05-27T05:19:26"/>
        <d v="2013-02-06T11:11:18"/>
        <d v="2017-01-03T08:36:49"/>
        <d v="2015-04-30T23:59:47"/>
        <d v="2015-10-07T04:00:09"/>
        <d v="2014-10-14T06:02:38"/>
        <d v="2013-11-22T04:55:40"/>
        <d v="2014-07-07T21:30:28"/>
        <d v="2015-01-16T11:21:39"/>
        <d v="2015-05-09T20:07:47"/>
        <d v="2013-03-18T10:15:42"/>
        <d v="2016-05-22T18:39:32"/>
        <d v="2011-10-28T08:35:58"/>
        <d v="2015-11-20T09:27:05"/>
        <d v="2016-02-29T15:48:05"/>
        <d v="2015-02-26T16:31:51"/>
        <d v="2014-06-30T07:20:26"/>
        <d v="2017-02-06T16:07:33"/>
        <d v="2015-01-30T14:16:41"/>
        <d v="2011-04-04T12:47:50"/>
        <d v="2015-03-24T08:01:58"/>
        <d v="2014-08-12T02:24:14"/>
        <d v="2012-05-02T11:43:09"/>
        <d v="2015-02-01T08:54:31"/>
        <d v="2013-01-07T16:25:52"/>
        <d v="2014-05-08T07:45:53"/>
        <d v="2014-04-03T03:30:44"/>
        <d v="2016-06-27T07:19:29"/>
        <d v="2012-09-11T16:58:59"/>
        <d v="2014-06-16T07:17:46"/>
        <d v="2016-02-16T08:35:59"/>
        <d v="2016-06-07T16:31:42"/>
        <d v="2014-02-18T19:36:01"/>
        <d v="2012-01-19T09:33:46"/>
        <d v="2016-03-14T15:44:14"/>
        <d v="2016-03-04T10:17:07"/>
        <d v="2013-04-23T07:38:11"/>
        <d v="2013-05-15T11:32:37"/>
        <d v="2012-03-19T10:34:09"/>
        <d v="2016-10-24T20:14:27"/>
        <d v="2016-04-12T09:35:01"/>
        <d v="2012-03-22T09:01:25"/>
        <d v="2016-09-06T19:26:44"/>
        <d v="2015-10-12T17:25:49"/>
        <d v="2013-02-21T13:52:18"/>
        <d v="2012-02-27T17:57:54"/>
        <d v="2013-05-27T17:49:11"/>
        <d v="2017-01-22T20:43:42"/>
        <d v="2015-09-15T01:59:58"/>
        <d v="2015-02-10T14:58:32"/>
        <d v="2014-10-21T12:06:58"/>
        <d v="2014-09-12T07:10:36"/>
        <d v="2016-07-18T18:38:45"/>
        <d v="2015-05-12T10:01:27"/>
        <d v="2014-07-02T05:48:03"/>
        <d v="2012-10-10T10:07:07"/>
        <d v="2012-12-21T09:21:20"/>
        <d v="2016-05-03T12:34:12"/>
        <d v="2015-04-21T09:56:28"/>
        <d v="2013-09-29T07:56:28"/>
        <d v="2015-08-31T06:47:37"/>
        <d v="2015-03-01T07:39:51"/>
        <d v="2010-01-26T20:11:47"/>
        <d v="2011-12-18T13:33:05"/>
        <d v="2016-07-14T03:32:37"/>
        <d v="2016-02-17T21:33:43"/>
        <d v="2015-06-20T11:35:34"/>
        <d v="2016-03-13T16:02:57"/>
        <d v="2012-05-24T11:24:11"/>
        <d v="2012-11-15T10:52:08"/>
        <d v="2017-01-10T09:52:15"/>
        <d v="2015-12-27T20:37:53"/>
        <d v="2014-05-30T09:26:51"/>
        <d v="2013-01-01T17:08:59"/>
        <d v="2014-07-18T16:08:10"/>
        <d v="2016-11-09T02:05:15"/>
        <d v="2015-11-01T10:09:32"/>
        <d v="2015-03-16T09:53:38"/>
        <d v="2015-05-15T11:36:15"/>
        <d v="2012-01-01T07:34:51"/>
        <d v="2015-09-03T20:00:42"/>
        <d v="2015-12-23T06:27:34"/>
        <d v="2017-02-17T03:01:32"/>
        <d v="2015-06-05T07:38:37"/>
        <d v="2014-09-04T18:40:21"/>
        <d v="2012-03-06T11:00:20"/>
        <d v="2011-02-02T04:57:07"/>
        <d v="2012-03-14T17:20:34"/>
        <d v="2015-06-15T23:37:07"/>
        <d v="2017-01-31T06:24:43"/>
        <d v="2014-06-27T06:17:25"/>
        <d v="2015-03-04T23:22:05"/>
        <d v="2014-11-28T07:20:26"/>
        <d v="2015-10-15T04:56:57"/>
        <d v="2015-07-03T03:13:12"/>
        <d v="2013-09-09T02:27:17"/>
        <d v="2015-12-29T09:16:32"/>
        <d v="2015-07-14T06:50:40"/>
        <d v="2016-07-13T13:08:45"/>
        <d v="2016-02-22T17:12:53"/>
        <d v="2015-03-09T05:49:48"/>
        <d v="2012-01-28T08:17:03"/>
        <d v="2011-07-29T10:12:08"/>
        <d v="2012-01-10T09:44:04"/>
        <d v="2015-01-12T08:57:37"/>
        <d v="2015-02-23T13:41:52"/>
        <d v="2014-11-01T12:08:08"/>
        <d v="2015-03-25T13:52:21"/>
        <d v="2016-05-03T06:19:42"/>
        <d v="2014-08-26T13:53:33"/>
        <d v="2016-04-01T13:14:36"/>
        <d v="2014-05-13T08:26:58"/>
        <d v="2013-02-14T10:27:47"/>
        <d v="2015-08-02T20:19:46"/>
        <d v="2016-09-30T07:11:19"/>
        <d v="2014-09-17T11:55:39"/>
        <d v="2013-09-16T05:01:43"/>
        <d v="2016-03-09T08:00:35"/>
        <d v="2016-12-19T07:16:37"/>
        <d v="2015-06-30T04:30:22"/>
        <d v="2015-11-04T12:59:25"/>
        <d v="2011-04-05T11:52:20"/>
        <d v="2014-06-06T10:31:06"/>
        <d v="2015-05-12T08:12:17"/>
        <d v="2016-11-11T15:22:34"/>
        <d v="2016-02-04T18:10:02"/>
        <d v="2012-11-15T07:36:17"/>
        <d v="2013-09-26T15:42:49"/>
        <d v="2016-02-09T16:24:46"/>
        <d v="2012-05-02T17:42:26"/>
        <d v="2011-09-16T09:35:40"/>
        <d v="2017-02-08T06:55:16"/>
        <d v="2014-04-25T09:53:09"/>
        <d v="2012-01-17T06:23:31"/>
        <d v="2016-05-03T17:28:59"/>
        <d v="2015-06-21T16:10:11"/>
        <d v="2016-06-22T12:42:24"/>
        <d v="2012-06-13T21:19:03"/>
        <d v="2012-06-14T12:02:21"/>
        <d v="2015-05-02T14:06:35"/>
        <d v="2011-05-08T07:18:01"/>
        <d v="2015-02-22T21:38:49"/>
        <d v="2016-04-01T08:33:14"/>
        <d v="2016-11-01T02:32:05"/>
        <d v="2015-04-08T09:51:02"/>
        <d v="2015-07-15T05:52:46"/>
        <d v="2011-04-05T12:50:48"/>
        <d v="2016-02-01T06:39:49"/>
        <d v="2015-03-09T00:53:21"/>
        <d v="2016-12-01T14:03:39"/>
        <d v="2010-06-24T18:46:20"/>
        <d v="2012-10-22T20:45:35"/>
        <d v="2014-08-01T07:58:45"/>
        <d v="2015-10-21T00:20:53"/>
        <d v="2016-04-23T08:12:18"/>
        <d v="2012-01-17T23:39:27"/>
        <d v="2015-09-28T10:24:55"/>
        <d v="2016-09-21T06:45:17"/>
        <d v="2016-01-05T13:52:10"/>
        <d v="2011-06-24T12:08:56"/>
        <d v="2014-07-26T00:17:57"/>
        <d v="2010-03-12T21:48:38"/>
        <d v="2010-09-09T06:30:14"/>
        <d v="2014-05-09T12:12:22"/>
        <d v="2013-04-09T08:33:59"/>
        <d v="2013-05-21T19:31:36"/>
        <d v="2013-02-03T18:49:48"/>
        <d v="2015-11-30T12:15:00"/>
        <d v="2014-03-06T09:39:45"/>
        <d v="2011-12-06T17:36:01"/>
        <d v="2014-01-16T09:01:24"/>
        <d v="2016-06-17T09:39:36"/>
        <d v="2012-07-17T09:26:34"/>
        <d v="2015-11-09T16:36:01"/>
        <d v="2014-08-24T20:28:06"/>
        <d v="2015-02-23T14:36:06"/>
        <d v="2014-06-13T02:58:33"/>
        <d v="2014-09-17T21:50:09"/>
        <d v="2013-05-08T16:01:14"/>
        <d v="2013-09-01T16:06:49"/>
        <d v="2017-01-23T00:50:02"/>
        <d v="2014-11-05T05:16:06"/>
        <d v="2015-10-15T04:20:00"/>
        <d v="2013-02-06T23:28:39"/>
        <d v="2014-07-22T19:44:15"/>
        <d v="2016-02-02T16:51:13"/>
        <d v="2016-04-24T11:53:51"/>
        <d v="2015-06-18T09:54:44"/>
        <d v="2012-11-09T21:19:27"/>
        <d v="2015-04-17T13:35:20"/>
        <d v="2011-11-07T09:53:11"/>
        <d v="2012-03-09T11:19:38"/>
        <d v="2015-06-22T10:16:58"/>
        <d v="2015-03-09T09:42:49"/>
        <d v="2014-07-12T12:27:47"/>
        <d v="2011-08-23T10:28:49"/>
        <d v="2015-04-10T12:10:05"/>
        <d v="2014-04-09T12:45:19"/>
        <d v="2014-05-26T02:51:39"/>
        <d v="2015-02-18T08:54:11"/>
        <d v="2012-01-26T16:07:21"/>
        <d v="2013-06-06T17:29:20"/>
        <d v="2015-05-12T04:52:02"/>
        <d v="2016-11-18T10:30:57"/>
        <d v="2016-04-03T11:31:57"/>
        <d v="2016-11-15T09:50:16"/>
        <d v="2014-09-09T07:58:04"/>
        <d v="2013-05-28T11:44:52"/>
        <d v="2014-04-24T17:07:48"/>
        <d v="2014-06-16T08:03:49"/>
        <d v="2013-10-10T14:47:33"/>
        <d v="2011-08-02T13:20:31"/>
        <d v="2012-07-20T20:27:41"/>
        <d v="2014-12-01T09:50:08"/>
        <d v="2014-07-20T23:43:21"/>
        <d v="2016-06-01T13:07:33"/>
        <d v="2016-12-20T16:44:54"/>
        <d v="2013-11-25T16:32:17"/>
        <d v="2012-02-09T07:07:29"/>
        <d v="2016-07-15T06:30:57"/>
        <d v="2016-07-15T02:35:20"/>
        <d v="2016-05-12T11:22:59"/>
        <d v="2016-07-03T20:00:04"/>
        <d v="2015-01-19T07:14:22"/>
        <d v="2014-10-03T02:29:35"/>
        <d v="2015-02-17T18:32:48"/>
        <d v="2015-02-18T09:35:38"/>
        <d v="2016-10-18T16:31:01"/>
        <d v="2015-03-30T10:53:03"/>
        <d v="2016-09-15T12:22:44"/>
        <d v="2015-08-03T14:49:03"/>
        <d v="2016-03-16T12:48:27"/>
        <d v="2013-04-29T17:47:14"/>
        <d v="2014-10-10T07:22:27"/>
        <d v="2015-10-31T20:35:29"/>
        <d v="2015-11-10T14:48:15"/>
        <d v="2014-08-26T13:16:44"/>
        <d v="2016-05-06T15:15:16"/>
        <d v="2015-08-09T05:25:56"/>
        <d v="2016-02-19T19:22:00"/>
        <d v="2014-08-25T11:34:44"/>
        <d v="2013-03-14T20:02:20"/>
        <d v="2016-07-20T02:05:40"/>
        <d v="2015-12-02T15:19:51"/>
        <d v="2016-06-14T15:29:16"/>
        <d v="2015-04-19T15:33:17"/>
        <d v="2016-11-17T18:37:26"/>
        <d v="2015-02-04T13:04:52"/>
        <d v="2015-05-20T05:46:17"/>
        <d v="2013-10-25T15:00:14"/>
        <d v="2015-07-11T14:17:17"/>
        <d v="2015-01-15T06:09:51"/>
        <d v="2011-12-16T15:49:52"/>
        <d v="2014-09-30T07:37:03"/>
        <d v="2015-09-06T08:30:47"/>
        <d v="2016-08-08T13:42:08"/>
        <d v="2016-05-31T07:42:14"/>
        <d v="2015-01-16T08:48:49"/>
        <d v="2015-06-02T17:34:36"/>
        <d v="2014-05-22T12:31:20"/>
        <d v="2016-08-08T03:20:40"/>
        <d v="2017-02-23T03:05:54"/>
        <d v="2010-11-22T19:08:53"/>
        <d v="2015-05-25T14:34:12"/>
        <d v="2015-04-14T04:55:22"/>
        <d v="2016-11-19T09:49:21"/>
        <d v="2012-05-07T14:42:55"/>
        <d v="2012-12-14T14:48:33"/>
        <d v="2016-03-14T11:15:24"/>
        <d v="2015-05-01T07:32:27"/>
        <d v="2016-02-27T15:09:14"/>
        <d v="2014-08-20T10:08:12"/>
        <d v="2011-05-16T09:50:01"/>
        <d v="2014-12-15T11:55:07"/>
        <d v="2011-07-06T13:30:45"/>
        <d v="2015-08-11T17:04:19"/>
        <d v="2014-01-24T05:39:51"/>
        <d v="2014-06-09T08:27:42"/>
        <d v="2016-02-19T16:27:30"/>
        <d v="2014-03-26T10:38:13"/>
        <d v="2013-05-08T05:24:42"/>
        <d v="2016-02-01T14:41:07"/>
        <d v="2013-08-09T08:37:23"/>
        <d v="2014-08-12T02:18:54"/>
        <d v="2015-04-21T12:29:36"/>
        <d v="2014-02-11T17:41:38"/>
        <d v="2012-07-09T09:49:38"/>
        <d v="2014-09-09T08:38:28"/>
        <d v="2013-07-11T10:50:44"/>
        <d v="2016-05-13T04:57:34"/>
        <d v="2014-10-12T15:54:23"/>
        <d v="2016-04-29T06:52:07"/>
        <d v="2014-07-09T11:05:51"/>
        <d v="2016-04-20T03:31:00"/>
        <d v="2015-10-12T10:16:07"/>
        <d v="2010-02-06T14:03:26"/>
        <d v="2016-06-27T17:49:40"/>
        <d v="2014-09-06T16:06:13"/>
        <d v="2012-07-17T12:22:46"/>
        <d v="2014-04-14T22:58:51"/>
        <d v="2015-04-02T07:11:49"/>
        <d v="2011-12-02T11:05:47"/>
        <d v="2015-05-30T12:57:18"/>
        <d v="2014-09-09T15:09:39"/>
        <d v="2016-03-17T18:29:04"/>
        <d v="2014-05-22T09:12:52"/>
        <d v="2014-03-26T13:08:47"/>
        <d v="2015-02-17T08:00:28"/>
        <d v="2016-08-09T17:36:22"/>
        <d v="2016-08-26T00:46:48"/>
        <d v="2012-04-14T14:28:39"/>
        <d v="2015-11-23T12:17:52"/>
        <d v="2015-03-26T03:27:36"/>
        <d v="2016-03-01T23:14:53"/>
        <d v="2012-04-14T10:54:06"/>
        <d v="2015-04-07T19:57:00"/>
        <d v="2011-08-23T19:00:37"/>
        <d v="2014-01-17T10:18:12"/>
        <d v="2016-02-25T05:50:44"/>
        <d v="2013-01-30T15:05:37"/>
        <d v="2016-05-12T12:51:01"/>
        <d v="2011-02-18T08:54:42"/>
        <d v="2015-01-27T07:09:41"/>
        <d v="2012-12-27T14:54:16"/>
        <d v="2016-03-08T07:16:31"/>
        <d v="2015-03-15T11:02:06"/>
        <d v="2016-05-12T05:39:32"/>
        <d v="2012-12-07T11:51:03"/>
        <d v="2013-05-14T16:00:32"/>
        <d v="2015-11-10T16:51:36"/>
        <d v="2012-02-21T17:22:35"/>
        <d v="2016-12-04T19:14:05"/>
        <d v="2017-02-06T08:03:27"/>
        <d v="2014-06-09T11:32:39"/>
        <d v="2012-04-25T15:39:48"/>
        <d v="2015-02-09T10:22:59"/>
        <d v="2016-12-18T13:10:36"/>
        <d v="2014-11-21T10:01:56"/>
        <d v="2015-09-23T05:58:17"/>
        <d v="2015-02-17T14:47:44"/>
        <d v="2012-08-25T11:46:52"/>
        <d v="2016-08-02T12:19:26"/>
        <d v="2015-01-06T20:51:43"/>
        <d v="2014-05-12T18:32:33"/>
        <d v="2014-07-16T21:03:11"/>
        <d v="2015-06-05T09:38:42"/>
        <d v="2011-01-21T15:52:34"/>
        <d v="2015-06-14T11:32:39"/>
        <d v="2012-06-12T09:45:32"/>
        <d v="2015-03-03T16:16:46"/>
        <d v="2012-03-13T09:02:45"/>
        <d v="2012-03-28T22:30:57"/>
        <d v="2013-09-18T11:30:18"/>
        <d v="2015-11-26T03:15:16"/>
        <d v="2017-01-16T04:48:05"/>
        <d v="2011-11-18T12:48:41"/>
        <d v="2013-11-08T03:24:15"/>
        <d v="2016-06-23T11:32:38"/>
        <d v="2012-06-15T12:03:07"/>
        <d v="2015-11-23T08:59:34"/>
        <d v="2017-01-23T15:25:21"/>
        <d v="2016-07-05T04:06:28"/>
        <d v="2014-06-22T08:09:28"/>
        <d v="2015-04-20T14:39:50"/>
        <d v="2011-05-02T14:47:58"/>
        <d v="2016-04-12T16:10:08"/>
        <d v="2015-03-20T13:29:34"/>
        <d v="2016-11-22T23:42:46"/>
        <d v="2016-05-26T16:04:51"/>
        <d v="2015-11-19T12:01:19"/>
        <d v="2014-03-24T07:59:33"/>
        <d v="2012-08-06T11:29:43"/>
        <d v="2015-04-30T17:52:43"/>
        <d v="2012-10-30T22:06:45"/>
        <d v="2012-01-31T10:16:58"/>
        <d v="2014-01-27T22:36:27"/>
        <d v="2016-03-23T13:02:45"/>
        <d v="2013-04-05T23:00:55"/>
        <d v="2017-01-16T19:28:46"/>
        <d v="2014-06-17T05:43:27"/>
        <d v="2012-02-06T12:17:15"/>
        <d v="2014-09-30T12:36:53"/>
        <d v="2016-12-07T11:05:00"/>
        <d v="2014-02-24T01:24:15"/>
        <d v="2015-10-01T02:53:17"/>
        <d v="2015-05-28T04:05:02"/>
        <d v="2014-04-01T15:57:42"/>
        <d v="2015-01-31T21:51:46"/>
        <d v="2016-08-23T10:22:09"/>
        <d v="2015-02-19T12:22:38"/>
        <d v="2016-10-11T15:22:08"/>
        <d v="2015-08-02T16:28:25"/>
        <d v="2017-01-10T06:24:21"/>
        <d v="2012-04-23T21:27:56"/>
        <d v="2012-05-29T20:27:23"/>
        <d v="2014-08-28T13:55:49"/>
        <d v="2014-04-29T12:00:20"/>
        <d v="2012-04-04T06:33:35"/>
        <d v="2017-02-09T04:21:31"/>
        <d v="2015-03-24T10:26:00"/>
        <d v="2014-08-31T06:03:20"/>
        <d v="2013-04-22T20:07:24"/>
        <d v="2009-08-25T07:26:54"/>
        <d v="2015-03-30T21:40:32"/>
        <d v="2012-05-08T13:25:09"/>
        <d v="2015-08-21T19:11:16"/>
        <d v="2009-05-16T19:55:13"/>
        <d v="2012-01-30T16:28:50"/>
        <d v="2012-01-31T15:30:39"/>
        <d v="2016-07-21T10:41:02"/>
        <d v="2015-10-05T10:26:31"/>
        <d v="2014-09-06T08:11:45"/>
        <d v="2013-11-20T02:04:52"/>
        <d v="2011-01-11T23:44:38"/>
        <d v="2016-08-24T21:26:27"/>
        <d v="2013-06-27T17:49:54"/>
        <d v="2016-07-26T20:56:36"/>
        <d v="2014-12-01T23:54:13"/>
        <d v="2015-11-30T22:37:27"/>
        <d v="2015-07-12T10:31:40"/>
        <d v="2014-05-15T06:23:54"/>
        <d v="2016-05-04T08:24:26"/>
        <d v="2014-07-22T06:34:56"/>
        <d v="2015-02-13T11:31:59"/>
        <d v="2014-01-09T01:30:31"/>
        <d v="2013-10-28T04:39:23"/>
        <d v="2014-10-22T13:57:29"/>
        <d v="2013-04-12T10:27:26"/>
        <d v="2016-03-28T06:58:27"/>
        <d v="2011-03-17T01:39:24"/>
        <d v="2011-03-10T08:41:06"/>
        <d v="2014-01-18T15:38:31"/>
        <d v="2015-09-05T10:56:01"/>
        <d v="2012-08-31T17:35:37"/>
        <d v="2015-01-22T14:11:58"/>
        <d v="2014-07-08T09:41:10"/>
        <d v="2014-10-28T06:21:23"/>
        <d v="2014-06-18T13:08:57"/>
        <d v="2015-06-10T21:16:25"/>
        <d v="2015-09-07T23:59:53"/>
        <d v="2014-06-02T08:01:00"/>
        <d v="2012-03-19T13:22:40"/>
        <d v="2015-02-15T19:34:24"/>
        <d v="2012-03-05T10:33:23"/>
        <d v="2014-10-27T05:40:40"/>
        <d v="2014-05-21T01:54:09"/>
        <d v="2014-07-14T06:04:40"/>
        <d v="2017-02-02T12:00:27"/>
        <d v="2014-06-17T20:45:52"/>
        <d v="2016-08-18T10:08:42"/>
        <d v="2014-01-24T04:00:57"/>
        <d v="2015-03-26T01:54:05"/>
        <d v="2011-01-21T07:35:13"/>
        <d v="2016-04-24T05:14:14"/>
        <d v="2014-05-19T07:17:38"/>
        <d v="2011-08-16T14:00:03"/>
        <d v="2014-06-17T08:33:43"/>
        <d v="2012-09-05T14:44:10"/>
        <d v="2015-04-07T02:09:54"/>
        <d v="2015-07-14T05:40:48"/>
        <d v="2010-10-14T07:43:35"/>
        <d v="2014-11-21T09:11:30"/>
        <d v="2014-02-21T18:01:10"/>
        <d v="2014-10-08T10:54:03"/>
        <d v="2014-09-02T06:23:47"/>
        <d v="2012-08-13T10:02:14"/>
        <d v="2017-02-13T06:38:49"/>
        <d v="2017-02-14T09:46:00"/>
        <d v="2017-01-31T11:19:15"/>
        <d v="2014-12-15T21:56:28"/>
        <d v="2013-02-07T09:42:15"/>
        <d v="2012-08-13T03:24:43"/>
        <d v="2015-07-07T14:24:54"/>
        <d v="2014-11-08T08:41:46"/>
        <d v="2016-01-01T05:56:03"/>
        <d v="2016-06-18T12:23:40"/>
        <d v="2015-04-03T10:41:41"/>
        <d v="2011-06-19T07:07:55"/>
        <d v="2012-04-26T12:58:51"/>
        <d v="2015-02-14T16:12:03"/>
        <d v="2015-01-22T06:31:17"/>
        <d v="2014-04-15T09:53:06"/>
        <d v="2014-01-23T12:31:11"/>
        <d v="2014-05-21T18:18:32"/>
        <d v="2011-09-09T16:01:49"/>
        <d v="2015-05-17T04:59:14"/>
        <d v="2015-05-23T11:50:39"/>
        <d v="2015-06-24T00:16:47"/>
        <d v="2013-04-25T11:23:48"/>
        <d v="2016-11-27T21:05:46"/>
        <d v="2012-04-11T06:53:15"/>
        <d v="2016-10-12T03:10:53"/>
        <d v="2012-08-28T14:54:54"/>
        <d v="2014-12-15T15:08:15"/>
        <d v="2012-11-30T00:48:55"/>
        <d v="2012-01-13T14:03:51"/>
        <d v="2014-11-21T00:42:21"/>
        <d v="2014-10-26T16:10:16"/>
        <d v="2014-06-25T05:39:40"/>
        <d v="2016-11-16T00:01:25"/>
        <d v="2011-02-16T10:24:19"/>
        <d v="2014-09-27T15:15:55"/>
        <d v="2014-06-12T10:11:07"/>
        <d v="2014-05-22T08:00:09"/>
        <d v="2017-01-20T07:03:25"/>
        <d v="2012-04-06T02:59:18"/>
        <d v="2014-12-16T13:52:20"/>
        <d v="2015-01-20T08:52:10"/>
        <d v="2011-08-06T06:30:22"/>
        <d v="2013-07-09T14:24:59"/>
        <d v="2011-10-21T17:02:29"/>
        <d v="2012-10-23T08:58:09"/>
        <d v="2015-03-18T10:30:52"/>
        <d v="2015-09-16T14:51:50"/>
        <d v="2015-05-11T22:29:56"/>
        <d v="2015-06-11T16:33:25"/>
        <d v="2014-11-04T10:18:08"/>
        <d v="2016-02-26T14:47:59"/>
        <d v="2015-10-14T06:18:38"/>
        <d v="2014-07-16T23:45:08"/>
        <d v="2015-02-14T16:28:17"/>
        <d v="2013-08-21T12:17:27"/>
        <d v="2014-11-20T12:56:12"/>
        <d v="2016-05-16T22:21:10"/>
        <d v="2012-08-23T10:19:16"/>
        <d v="2014-09-07T20:01:08"/>
        <d v="2011-11-05T13:21:10"/>
        <d v="2016-09-16T07:43:16"/>
        <d v="2012-07-08T18:15:10"/>
        <d v="2014-07-15T07:59:33"/>
        <d v="2015-06-18T11:16:38"/>
        <d v="2014-10-30T23:03:14"/>
        <d v="2012-06-15T06:00:04"/>
        <d v="2013-03-07T18:40:25"/>
        <d v="2014-06-17T08:50:46"/>
        <d v="2015-09-14T14:01:03"/>
        <d v="2014-07-18T20:13:01"/>
        <d v="2017-01-11T21:16:10"/>
        <d v="2012-03-19T08:31:12"/>
        <d v="2016-01-12T21:51:57"/>
        <d v="2016-10-17T06:51:09"/>
        <d v="2016-10-05T05:06:24"/>
        <d v="2016-12-29T11:51:23"/>
        <d v="2013-07-08T18:32:46"/>
        <d v="2013-05-31T22:13:51"/>
        <d v="2015-02-21T07:38:04"/>
        <d v="2012-09-24T08:26:16"/>
        <d v="2011-05-05T11:33:10"/>
        <d v="2015-08-24T12:27:39"/>
        <d v="2010-06-18T12:06:26"/>
        <d v="2015-05-31T14:05:07"/>
        <d v="2013-11-11T22:08:27"/>
        <d v="2015-01-10T11:58:33"/>
        <d v="2010-08-05T09:09:12"/>
        <d v="2015-04-08T17:01:16"/>
        <d v="2014-06-05T04:40:28"/>
        <d v="2015-06-12T23:35:44"/>
        <d v="2017-02-13T13:48:10"/>
        <d v="2013-03-23T21:01:12"/>
        <d v="2012-03-05T09:25:47"/>
        <d v="2015-05-04T09:40:43"/>
        <d v="2014-09-10T23:47:50"/>
        <d v="2015-10-17T11:23:42"/>
        <d v="2013-03-08T12:54:03"/>
        <d v="2012-01-25T11:14:45"/>
        <d v="2013-05-08T10:03:12"/>
        <d v="2013-01-25T01:09:15"/>
        <d v="2017-02-06T10:37:33"/>
        <d v="2014-08-30T02:53:10"/>
        <d v="2012-01-15T09:31:08"/>
        <d v="2016-06-10T15:32:12"/>
        <d v="2016-02-23T01:11:38"/>
        <d v="2015-10-13T03:02:26"/>
        <d v="2015-04-17T07:31:17"/>
        <d v="2014-08-31T06:09:47"/>
        <d v="2013-07-22T14:20:31"/>
        <d v="2016-08-03T17:35:09"/>
        <d v="2012-01-25T12:34:02"/>
        <d v="2014-10-26T09:01:34"/>
        <d v="2016-05-15T14:56:32"/>
        <d v="2010-05-26T07:54:01"/>
        <d v="2016-02-29T16:58:45"/>
        <d v="2015-08-01T20:03:47"/>
        <d v="2012-04-04T19:45:55"/>
        <d v="2015-07-26T15:52:09"/>
        <d v="2012-01-12T13:43:03"/>
        <d v="2015-04-09T04:50:46"/>
        <d v="2016-05-04T05:31:22"/>
        <d v="2016-04-19T17:53:21"/>
        <d v="2014-11-02T16:42:26"/>
        <d v="2015-10-14T22:01:08"/>
        <d v="2013-12-18T10:15:55"/>
        <d v="2013-10-01T09:56:17"/>
        <d v="2014-12-02T23:58:03"/>
        <d v="2016-03-01T18:27:39"/>
        <d v="2011-05-12T09:02:24"/>
        <d v="2015-10-14T16:04:10"/>
        <d v="2016-05-16T10:14:59"/>
        <d v="2012-12-18T10:25:39"/>
        <d v="2013-10-02T07:03:46"/>
        <d v="2013-04-11T08:51:11"/>
        <d v="2011-10-28T17:13:16"/>
        <d v="2016-11-15T22:13:58"/>
        <d v="2015-07-07T06:12:24"/>
        <d v="2016-11-17T22:09:26"/>
        <d v="2013-06-22T12:09:12"/>
        <d v="2015-08-16T08:51:40"/>
        <d v="2014-05-20T09:22:53"/>
        <d v="2015-02-06T20:44:52"/>
        <d v="2015-01-21T20:13:42"/>
        <d v="2016-09-27T14:01:50"/>
        <d v="2016-11-01T03:41:42"/>
        <d v="2014-11-07T14:09:57"/>
        <d v="2010-02-03T23:45:59"/>
        <d v="2012-03-02T10:00:03"/>
        <d v="2014-01-27T12:13:40"/>
        <d v="2011-01-14T02:18:49"/>
        <d v="2011-02-21T03:55:55"/>
        <d v="2016-07-30T01:32:28"/>
        <d v="2016-01-31T19:43:06"/>
        <d v="2015-08-17T09:43:32"/>
        <d v="2014-10-01T23:04:57"/>
        <d v="2014-04-02T04:30:10"/>
        <d v="2015-01-22T13:08:54"/>
        <d v="2013-12-04T13:53:33"/>
        <d v="2011-11-15T03:49:50"/>
        <d v="2014-08-14T16:36:30"/>
        <d v="2014-06-30T10:38:02"/>
        <d v="2015-01-11T17:12:39"/>
        <d v="2016-03-29T07:24:05"/>
        <d v="2012-05-05T09:19:55"/>
        <d v="2012-05-24T10:32:55"/>
        <d v="2014-10-06T13:08:24"/>
        <d v="2015-02-19T09:51:38"/>
        <d v="2011-12-14T19:35:14"/>
        <d v="2014-10-07T18:58:00"/>
        <d v="2011-06-28T17:17:16"/>
        <d v="2013-01-24T04:14:21"/>
        <d v="2015-09-16T08:19:37"/>
        <d v="2011-08-10T13:02:43"/>
        <d v="2013-02-16T00:09:00"/>
        <d v="2016-10-17T19:10:26"/>
        <d v="2016-09-06T11:15:35"/>
        <d v="2014-11-09T18:11:14"/>
        <d v="2012-05-05T07:45:30"/>
        <d v="2015-12-22T03:41:35"/>
        <d v="2017-02-08T23:33:26"/>
        <d v="2012-03-02T13:00:58"/>
        <d v="2010-06-03T14:10:20"/>
        <d v="2012-03-31T07:30:08"/>
        <d v="2015-02-18T14:00:22"/>
        <d v="2016-04-22T16:22:36"/>
        <d v="2014-10-16T13:08:44"/>
        <d v="2013-11-18T13:55:21"/>
        <d v="2011-07-06T13:05:38"/>
        <d v="2016-09-14T02:53:54"/>
        <d v="2014-04-24T07:15:31"/>
        <d v="2015-10-19T07:09:07"/>
        <d v="2009-11-06T12:07:09"/>
        <d v="2014-11-06T08:45:04"/>
        <d v="2016-10-01T04:50:55"/>
        <d v="2015-03-01T10:51:17"/>
        <d v="2016-07-02T14:14:12"/>
        <d v="2014-10-19T16:53:04"/>
        <d v="2012-12-06T02:46:30"/>
        <d v="2015-06-01T04:14:58"/>
        <d v="2014-04-16T07:15:47"/>
        <d v="2014-09-16T23:04:43"/>
        <d v="2013-08-14T09:28:12"/>
        <d v="2014-06-23T10:23:11"/>
        <d v="2014-05-29T17:55:44"/>
        <d v="2015-10-07T04:23:08"/>
        <d v="2016-10-10T20:15:09"/>
        <d v="2014-12-07T10:45:47"/>
        <d v="2017-01-27T14:37:06"/>
        <d v="2015-06-29T22:24:50"/>
        <d v="2015-05-04T07:04:29"/>
        <d v="2016-01-09T03:28:49"/>
        <d v="2016-07-21T06:48:13"/>
        <d v="2015-09-10T13:11:08"/>
        <d v="2016-01-05T07:38:10"/>
        <d v="2016-02-17T11:38:02"/>
        <d v="2016-12-15T13:48:01"/>
        <d v="2013-03-15T13:03:52"/>
        <d v="2015-10-19T06:00:04"/>
        <d v="2012-02-24T06:42:46"/>
        <d v="2016-01-01T05:43:28"/>
        <d v="2015-02-09T09:05:07"/>
        <d v="2014-10-16T19:57:13"/>
        <d v="2013-09-07T12:36:19"/>
        <d v="2016-06-03T10:47:00"/>
        <d v="2016-09-26T02:06:57"/>
        <d v="2011-05-26T05:42:03"/>
        <d v="2016-02-16T01:46:16"/>
        <d v="2015-05-06T03:47:56"/>
        <d v="2015-10-15T03:53:29"/>
        <d v="2011-06-01T11:05:20"/>
        <d v="2014-08-01T21:45:54"/>
        <d v="2012-02-16T17:35:10"/>
        <d v="2016-11-06T03:24:48"/>
        <d v="2011-09-22T19:39:38"/>
        <d v="2014-06-24T10:51:44"/>
        <d v="2013-01-08T14:40:01"/>
        <d v="2011-10-24T06:46:44"/>
        <d v="2011-10-13T12:58:04"/>
        <d v="2015-08-14T03:20:00"/>
        <d v="2016-01-12T08:07:27"/>
        <d v="2015-11-15T11:12:12"/>
        <d v="2014-05-16T10:05:25"/>
        <d v="2010-03-29T21:53:50"/>
        <d v="2015-09-01T13:36:37"/>
        <d v="2012-09-04T17:01:49"/>
        <d v="2014-10-23T16:01:46"/>
        <d v="2014-10-29T10:02:56"/>
        <d v="2014-08-18T09:46:34"/>
        <d v="2016-03-18T13:31:12"/>
        <d v="2016-04-26T16:54:35"/>
        <d v="2011-08-30T20:30:25"/>
        <d v="2010-12-01T10:10:54"/>
        <d v="2016-09-19T18:48:16"/>
        <d v="2015-04-26T07:04:31"/>
        <d v="2013-09-04T06:49:00"/>
        <d v="2014-02-11T18:22:50"/>
        <d v="2014-05-27T06:44:41"/>
        <d v="2016-05-09T07:06:59"/>
        <d v="2011-09-24T18:53:16"/>
        <d v="2015-05-22T09:32:46"/>
        <d v="2016-04-07T05:57:12"/>
        <d v="2014-02-19T14:01:52"/>
        <d v="2013-07-08T09:50:36"/>
        <d v="2012-06-28T20:28:16"/>
        <d v="2015-05-21T20:34:54"/>
        <d v="2013-02-08T15:38:28"/>
        <d v="2013-01-30T10:01:51"/>
        <d v="2016-01-11T14:13:36"/>
        <d v="2015-06-16T11:47:50"/>
        <d v="2014-05-27T07:22:23"/>
        <d v="2014-12-01T13:33:59"/>
        <d v="2012-06-05T12:35:37"/>
        <d v="2015-06-21T02:03:25"/>
        <d v="2015-03-04T13:02:33"/>
        <d v="2016-02-01T11:21:27"/>
        <d v="2015-12-21T12:50:48"/>
        <d v="2013-09-09T09:00:52"/>
        <d v="2017-02-14T06:24:46"/>
        <d v="2016-03-04T08:32:01"/>
        <d v="2016-09-13T23:22:31"/>
        <d v="2015-04-23T13:23:39"/>
        <d v="2014-11-10T15:11:07"/>
        <d v="2013-09-18T13:38:08"/>
        <d v="2015-06-26T18:35:53"/>
        <d v="2015-07-08T07:36:58"/>
        <d v="2014-07-13T02:48:23"/>
        <d v="2014-09-18T22:46:07"/>
        <d v="2016-11-08T06:48:26"/>
        <d v="2016-05-05T12:55:18"/>
        <d v="2014-05-21T12:37:52"/>
        <d v="2011-12-16T05:14:29"/>
        <d v="2016-07-08T10:08:10"/>
        <d v="2014-08-15T11:10:22"/>
        <d v="2014-05-27T10:16:21"/>
        <d v="2014-03-28T09:06:22"/>
        <d v="2014-09-11T10:48:19"/>
        <d v="2013-04-10T17:22:24"/>
        <d v="2015-11-21T12:06:57"/>
        <d v="2015-03-19T17:41:39"/>
        <d v="2015-09-09T10:20:28"/>
        <d v="2012-12-03T12:59:44"/>
        <d v="2011-06-02T07:34:15"/>
        <d v="2015-07-28T04:07:53"/>
        <d v="2016-04-05T23:17:21"/>
        <d v="2015-02-18T16:35:10"/>
        <d v="2015-01-16T12:19:12"/>
        <d v="2015-02-14T12:00:37"/>
        <d v="2014-09-15T20:02:06"/>
        <d v="2015-09-16T23:00:10"/>
        <d v="2016-07-12T14:23:27"/>
        <d v="2015-10-13T06:50:43"/>
        <d v="2014-11-16T18:51:29"/>
        <d v="2016-09-06T14:27:24"/>
        <d v="2016-06-05T12:58:54"/>
        <d v="2014-10-20T09:00:47"/>
        <d v="2016-08-01T06:45:43"/>
        <d v="2014-08-14T13:11:25"/>
        <d v="2016-01-11T05:56:54"/>
        <d v="2014-03-21T05:10:45"/>
        <d v="2015-02-25T21:05:59"/>
        <d v="2010-12-19T13:17:07"/>
        <d v="2015-08-25T12:38:02"/>
        <d v="2015-04-15T10:01:48"/>
        <d v="2015-05-18T04:20:11"/>
        <d v="2016-04-01T09:55:58"/>
        <d v="2015-07-21T12:02:56"/>
        <d v="2012-09-22T17:26:00"/>
        <d v="2015-09-22T15:13:41"/>
        <d v="2016-07-25T08:44:30"/>
        <d v="2013-01-02T20:28:00"/>
        <d v="2015-06-29T11:35:49"/>
        <d v="2016-06-01T21:58:09"/>
        <d v="2012-09-08T12:55:31"/>
        <d v="2011-11-02T18:39:56"/>
        <d v="2016-01-18T09:26:38"/>
        <d v="2015-10-26T08:08:38"/>
        <d v="2015-08-03T13:58:50"/>
        <d v="2014-07-09T10:53:24"/>
        <d v="2016-06-03T04:54:44"/>
        <d v="2015-03-01T17:16:51"/>
        <d v="2013-02-08T11:35:24"/>
        <d v="2014-08-27T07:03:09"/>
        <d v="2017-02-17T11:34:01"/>
        <d v="2015-03-24T11:16:46"/>
        <d v="2013-07-09T14:25:31"/>
        <d v="2015-11-15T05:29:36"/>
        <d v="2016-02-19T06:29:20"/>
        <d v="2015-05-19T02:41:07"/>
        <d v="2015-06-07T09:30:33"/>
        <d v="2014-05-19T23:26:27"/>
        <d v="2013-08-05T11:04:29"/>
        <d v="2014-03-11T03:07:28"/>
        <d v="2013-04-17T18:18:30"/>
        <d v="2015-03-30T12:38:26"/>
        <d v="2016-02-17T16:44:54"/>
        <d v="2016-04-06T06:35:58"/>
        <d v="2015-08-13T11:41:03"/>
        <d v="2015-05-11T11:27:24"/>
        <d v="2013-04-04T05:26:49"/>
        <d v="2013-12-11T15:57:34"/>
        <d v="2016-12-06T13:02:50"/>
        <d v="2011-10-16T20:48:41"/>
        <d v="2013-12-02T11:03:58"/>
        <d v="2016-05-21T09:48:24"/>
        <d v="2016-05-02T09:12:49"/>
        <d v="2014-02-26T11:36:40"/>
        <d v="2016-09-06T03:11:32"/>
        <d v="2016-03-16T11:45:12"/>
        <d v="2015-10-20T11:00:19"/>
        <d v="2017-02-14T11:49:01"/>
        <d v="2016-04-25T10:06:31"/>
        <d v="2014-10-19T08:23:26"/>
        <d v="2015-03-23T06:45:31"/>
        <d v="2014-06-30T14:41:41"/>
        <d v="2013-03-11T07:54:31"/>
        <d v="2014-11-11T12:25:15"/>
        <d v="2012-11-26T12:04:12"/>
        <d v="2016-05-09T16:59:50"/>
        <d v="2016-02-18T02:13:25"/>
        <d v="2016-05-24T08:00:25"/>
        <d v="2016-01-12T11:10:22"/>
        <d v="2015-04-21T13:21:06"/>
        <d v="2013-01-16T06:21:49"/>
        <d v="2012-10-25T16:14:41"/>
        <d v="2014-05-14T14:22:51"/>
        <d v="2012-10-10T16:46:06"/>
        <d v="2015-02-04T01:13:47"/>
        <d v="2014-04-02T11:59:42"/>
        <d v="2015-09-20T19:03:53"/>
        <d v="2014-05-26T08:59:06"/>
        <d v="2011-04-04T18:13:53"/>
        <d v="2012-08-30T08:59:59"/>
        <d v="2015-05-14T08:25:14"/>
        <d v="2014-04-29T19:21:04"/>
        <d v="2015-01-12T11:58:45"/>
        <d v="2016-10-12T16:07:27"/>
        <d v="2014-09-01T17:21:43"/>
        <d v="2016-03-23T08:00:09"/>
        <d v="2015-03-30T10:14:28"/>
        <d v="2012-03-22T13:49:20"/>
        <d v="2015-01-01T16:31:47"/>
        <d v="2016-02-20T09:59:28"/>
        <d v="2014-10-30T19:25:15"/>
        <d v="2014-05-16T07:16:04"/>
        <d v="2017-02-22T05:33:54"/>
        <d v="2014-12-17T06:03:06"/>
        <d v="2016-04-19T03:10:48"/>
        <d v="2016-07-20T07:01:43"/>
        <d v="2015-01-29T04:24:20"/>
        <d v="2016-12-01T10:20:54"/>
        <d v="2016-04-13T05:40:48"/>
        <d v="2016-08-24T00:20:01"/>
        <d v="2015-07-01T19:00:54"/>
        <d v="2015-12-01T20:07:46"/>
        <d v="2014-03-18T07:11:18"/>
        <d v="2014-10-20T22:59:58"/>
        <d v="2013-02-20T04:37:05"/>
        <d v="2016-02-02T13:20:12"/>
        <d v="2015-06-02T06:11:08"/>
        <d v="2016-06-08T15:29:55"/>
        <d v="2017-01-10T22:16:58"/>
        <d v="2011-06-03T03:57:46"/>
        <d v="2015-06-15T16:50:12"/>
        <d v="2014-11-14T10:09:51"/>
        <d v="2015-04-09T01:35:15"/>
        <d v="2014-10-22T09:03:13"/>
        <d v="2014-08-05T09:09:42"/>
        <d v="2011-04-04T19:53:57"/>
        <d v="2013-11-14T17:58:05"/>
        <d v="2014-02-03T18:02:19"/>
        <d v="2014-05-13T09:28:10"/>
        <d v="2015-01-12T07:23:40"/>
        <d v="2014-08-07T00:31:46"/>
        <d v="2013-03-21T09:00:11"/>
        <d v="2014-10-20T11:40:07"/>
        <d v="2015-06-27T21:32:39"/>
        <d v="2016-06-24T03:28:48"/>
        <d v="2015-02-08T22:32:54"/>
        <d v="2012-03-28T15:51:28"/>
        <d v="2014-07-15T11:42:34"/>
        <d v="2016-05-05T15:49:38"/>
        <d v="2016-08-24T23:35:13"/>
        <d v="2015-06-22T11:00:21"/>
        <d v="2016-04-29T19:12:47"/>
        <d v="2016-05-18T04:59:50"/>
        <d v="2016-04-25T09:23:40"/>
        <d v="2012-04-18T13:15:04"/>
        <d v="2015-06-06T19:31:22"/>
        <d v="2015-11-16T10:20:10"/>
        <d v="2013-10-24T15:57:40"/>
        <d v="2016-08-29T11:14:02"/>
        <d v="2014-10-01T18:24:25"/>
        <d v="2011-05-28T10:54:48"/>
        <d v="2012-04-27T07:43:13"/>
        <d v="2012-08-13T20:13:00"/>
        <d v="2015-01-14T15:58:02"/>
        <d v="2015-05-25T05:10:24"/>
        <d v="2012-03-19T08:44:36"/>
        <d v="2013-11-04T18:00:56"/>
        <d v="2015-10-07T08:43:36"/>
        <d v="2015-08-01T12:01:43"/>
        <d v="2014-12-09T10:33:38"/>
        <d v="2012-09-21T19:42:01"/>
        <d v="2016-11-14T13:01:18"/>
        <d v="2014-06-01T15:50:31"/>
        <d v="2015-10-02T08:04:28"/>
        <d v="2016-11-28T21:08:45"/>
        <d v="2014-06-06T02:08:09"/>
        <d v="2015-04-07T10:12:22"/>
        <d v="2016-02-16T10:25:49"/>
        <d v="2012-12-26T21:09:34"/>
        <d v="2013-07-28T02:46:58"/>
        <d v="2014-10-02T14:01:43"/>
        <d v="2012-06-12T17:13:02"/>
        <d v="2012-01-03T11:26:13"/>
        <d v="2014-10-03T10:18:29"/>
        <d v="2015-06-02T03:17:04"/>
        <d v="2016-05-02T20:01:31"/>
        <d v="2016-11-13T13:01:07"/>
        <d v="2015-07-22T09:55:13"/>
        <d v="2015-11-10T06:14:56"/>
        <d v="2014-05-07T11:20:15"/>
        <d v="2012-02-08T20:02:09"/>
        <d v="2014-10-31T06:29:54"/>
        <d v="2015-04-29T12:43:15"/>
        <d v="2011-02-14T04:38:02"/>
        <d v="2016-04-19T07:02:42"/>
        <d v="2014-09-12T13:06:38"/>
        <d v="2014-06-24T00:49:38"/>
        <d v="2011-10-17T07:11:48"/>
        <d v="2015-08-17T09:56:11"/>
        <d v="2010-12-14T00:51:37"/>
        <d v="2016-04-14T17:22:19"/>
        <d v="2013-02-02T15:42:17"/>
        <d v="2012-06-18T13:53:18"/>
        <d v="2012-06-22T05:33:26"/>
        <d v="2015-05-14T16:20:55"/>
        <d v="2012-04-05T11:15:33"/>
        <d v="2017-01-25T03:58:28"/>
        <d v="2016-05-17T05:57:14"/>
        <d v="2015-09-09T01:24:18"/>
        <d v="2015-03-05T11:53:49"/>
        <d v="2013-01-25T11:02:26"/>
        <d v="2015-11-23T05:13:53"/>
        <d v="2015-09-28T09:33:36"/>
        <d v="2016-03-19T11:43:05"/>
        <d v="2015-06-05T09:00:17"/>
        <d v="2016-05-05T02:25:18"/>
        <d v="2011-06-08T20:43:45"/>
        <d v="2017-02-03T11:26:21"/>
        <d v="2014-06-03T17:44:10"/>
        <d v="2015-08-18T06:20:40"/>
        <d v="2015-10-14T05:20:45"/>
        <d v="2010-06-01T10:07:59"/>
        <d v="2015-06-28T21:01:44"/>
        <d v="2014-11-07T12:37:46"/>
        <d v="2014-08-18T05:00:56"/>
        <d v="2015-01-07T07:04:31"/>
        <d v="2016-02-19T14:03:58"/>
        <d v="2017-01-23T05:25:52"/>
        <d v="2015-07-10T16:41:20"/>
        <d v="2015-03-02T13:17:48"/>
        <d v="2011-06-11T19:14:42"/>
        <d v="2012-11-01T11:04:34"/>
        <d v="2017-01-10T17:22:14"/>
        <d v="2015-07-08T11:31:29"/>
        <d v="2011-02-11T11:07:25"/>
        <d v="2016-05-08T16:57:04"/>
        <d v="2016-09-01T10:15:45"/>
        <d v="2012-07-31T05:29:07"/>
        <d v="2014-10-14T14:37:28"/>
        <d v="2015-05-17T14:58:15"/>
        <d v="2015-09-03T06:21:26"/>
        <d v="2014-10-15T12:22:25"/>
        <d v="2016-08-30T07:45:21"/>
        <d v="2013-12-23T13:39:59"/>
        <d v="2014-06-10T02:09:11"/>
        <d v="2017-01-26T12:18:25"/>
        <d v="2010-04-06T09:52:59"/>
        <d v="2014-08-20T22:59:23"/>
        <d v="2016-08-03T04:34:20"/>
        <d v="2014-06-18T08:04:11"/>
        <d v="2016-04-04T20:02:40"/>
        <d v="2015-07-29T08:41:46"/>
        <d v="2015-06-15T13:50:44"/>
        <d v="2014-10-22T06:01:41"/>
        <d v="2016-07-25T02:51:56"/>
        <d v="2013-10-03T12:49:27"/>
        <d v="2016-02-22T15:27:29"/>
        <d v="2014-06-17T06:59:06"/>
        <d v="2015-09-30T18:08:13"/>
        <d v="2014-07-31T04:59:53"/>
        <d v="2015-06-12T02:25:12"/>
        <d v="2014-07-21T12:24:03"/>
        <d v="2017-01-02T13:50:36"/>
        <d v="2013-12-06T07:38:09"/>
        <d v="2015-04-06T07:24:35"/>
        <d v="2015-05-28T07:22:48"/>
        <d v="2014-10-11T14:07:10"/>
        <d v="2016-09-30T07:25:38"/>
        <d v="2016-03-23T05:55:11"/>
        <d v="2014-04-24T06:14:19"/>
        <d v="2015-07-09T10:02:25"/>
        <d v="2015-04-08T19:51:14"/>
        <d v="2015-01-13T15:13:07"/>
        <d v="2013-05-07T05:34:51"/>
        <d v="2011-01-24T08:40:10"/>
        <d v="2011-07-07T12:05:57"/>
        <d v="2016-12-29T14:35:30"/>
        <d v="2010-06-06T11:09:14"/>
        <d v="2014-06-10T01:07:49"/>
        <d v="2012-11-09T15:47:37"/>
        <d v="2015-10-14T03:12:07"/>
        <d v="2016-03-02T04:00:06"/>
        <d v="2015-05-07T16:52:05"/>
        <d v="2016-07-04T08:07:36"/>
        <d v="2011-05-31T07:19:23"/>
        <d v="2015-11-30T15:08:02"/>
        <d v="2015-05-06T12:45:49"/>
        <d v="2015-05-26T17:40:14"/>
        <d v="2016-03-01T12:08:44"/>
        <d v="2015-10-02T11:01:01"/>
        <d v="2016-11-19T18:38:40"/>
        <d v="2014-03-12T06:15:46"/>
        <d v="2015-01-12T14:31:43"/>
        <d v="2011-07-11T18:45:37"/>
        <d v="2015-01-14T14:35:54"/>
        <d v="2015-09-20T16:13:17"/>
        <d v="2011-06-23T23:27:21"/>
        <d v="2016-09-20T12:11:55"/>
        <d v="2014-06-18T18:57:08"/>
        <d v="2014-12-09T13:17:41"/>
        <d v="2016-12-16T20:46:23"/>
        <d v="2015-02-02T14:31:01"/>
        <d v="2014-02-12T11:20:30"/>
        <d v="2017-01-24T07:05:11"/>
        <d v="2014-09-15T04:52:02"/>
        <d v="2015-01-20T19:57:17"/>
        <d v="2012-06-19T13:03:31"/>
        <d v="2014-02-24T12:10:33"/>
        <d v="2013-01-27T07:42:15"/>
        <d v="2013-06-18T12:01:43"/>
        <d v="2014-12-16T11:39:40"/>
        <d v="2014-09-30T23:52:50"/>
        <d v="2016-11-30T14:50:33"/>
        <d v="2016-02-05T08:51:23"/>
        <d v="2011-05-27T11:45:12"/>
        <d v="2012-08-01T17:21:02"/>
        <d v="2013-01-14T08:29:28"/>
        <d v="2009-11-10T08:48:32"/>
        <d v="2014-11-03T07:28:26"/>
        <d v="2015-08-06T09:31:15"/>
        <d v="2016-03-28T19:03:08"/>
        <d v="2016-10-13T11:19:55"/>
        <d v="2016-12-20T07:57:51"/>
        <d v="2015-10-15T02:27:10"/>
        <d v="2017-01-06T06:23:31"/>
        <d v="2012-04-24T10:46:08"/>
        <d v="2016-06-24T10:34:50"/>
        <d v="2015-05-21T09:55:14"/>
        <d v="2014-08-19T12:46:16"/>
        <d v="2014-10-22T17:41:30"/>
        <d v="2013-10-03T02:57:14"/>
        <d v="2012-03-09T14:45:08"/>
        <d v="2015-05-15T04:36:49"/>
        <d v="2016-04-02T13:26:38"/>
        <d v="2016-01-10T09:51:38"/>
        <d v="2014-12-24T04:11:23"/>
        <d v="2010-06-27T21:28:14"/>
        <d v="2012-06-25T08:45:17"/>
        <d v="2012-05-10T01:49:37"/>
        <d v="2010-05-11T22:54:15"/>
        <d v="2010-10-07T11:34:30"/>
        <d v="2013-12-03T18:24:21"/>
        <d v="2016-07-06T20:32:47"/>
        <d v="2015-05-04T11:41:08"/>
        <d v="2015-09-23T11:27:50"/>
        <d v="2015-05-26T10:07:39"/>
        <d v="2016-01-05T18:45:35"/>
        <d v="2016-03-29T08:20:32"/>
        <d v="2016-10-02T18:13:39"/>
        <d v="2011-12-27T09:43:00"/>
        <d v="2010-05-24T04:56:43"/>
        <d v="2014-11-25T20:47:39"/>
        <d v="2015-08-06T06:56:47"/>
        <d v="2015-05-24T08:14:40"/>
        <d v="2011-07-14T17:39:46"/>
        <d v="2015-12-02T20:20:07"/>
        <d v="2015-09-01T08:44:46"/>
        <d v="2016-11-22T06:59:12"/>
        <d v="2015-06-10T15:50:06"/>
        <d v="2016-09-09T10:25:10"/>
        <d v="2015-06-23T19:51:29"/>
        <d v="2015-07-15T07:59:25"/>
        <d v="2012-06-07T09:46:51"/>
        <d v="2015-03-31T21:46:37"/>
        <d v="2011-08-08T08:35:39"/>
        <d v="2014-10-25T14:52:58"/>
        <d v="2015-10-25T08:50:11"/>
        <d v="2009-07-13T08:54:07"/>
        <d v="2016-05-01T14:08:57"/>
        <d v="2016-11-14T20:30:33"/>
        <d v="2013-04-06T11:12:16"/>
        <d v="2016-06-28T07:58:38"/>
        <d v="2014-12-17T15:58:02"/>
        <d v="2014-05-05T02:43:09"/>
        <d v="2013-09-09T06:13:03"/>
        <d v="2015-05-11T06:24:18"/>
        <d v="2014-08-21T04:37:02"/>
        <d v="2014-05-21T04:37:21"/>
        <d v="2012-02-08T17:56:15"/>
        <d v="2014-05-07T15:17:44"/>
        <d v="2012-03-29T17:13:43"/>
        <d v="2012-10-12T09:10:21"/>
        <d v="2015-04-06T14:16:07"/>
        <d v="2016-03-01T02:19:33"/>
        <d v="2015-11-15T15:09:34"/>
        <d v="2015-09-30T06:00:12"/>
        <d v="2011-10-04T20:23:43"/>
        <d v="2015-04-15T13:28:43"/>
        <d v="2015-02-08T06:32:02"/>
        <d v="2014-04-06T16:06:29"/>
        <d v="2011-11-20T21:16:32"/>
        <d v="2009-09-13T22:05:30"/>
        <d v="2015-11-25T16:18:54"/>
        <d v="2009-09-23T09:24:10"/>
        <d v="2014-03-18T09:13:42"/>
        <d v="2014-03-19T17:01:58"/>
        <d v="2011-04-03T08:10:25"/>
        <d v="2013-06-18T07:26:42"/>
        <d v="2016-05-14T11:14:00"/>
        <d v="2016-12-16T09:16:53"/>
        <d v="2016-03-01T08:51:11"/>
        <d v="2011-03-30T14:36:25"/>
        <d v="2010-01-14T05:00:49"/>
        <d v="2015-02-24T16:51:19"/>
        <d v="2012-11-12T16:25:00"/>
        <d v="2015-11-12T18:26:32"/>
        <d v="2014-10-08T22:43:10"/>
        <d v="2014-05-21T09:06:34"/>
        <d v="2014-07-08T07:30:42"/>
        <d v="2016-10-22T02:50:30"/>
        <d v="2016-02-25T09:39:00"/>
        <d v="2014-01-29T06:33:19"/>
        <d v="2016-02-09T10:37:33"/>
        <d v="2016-03-09T11:52:01"/>
        <d v="2010-07-20T10:38:04"/>
        <d v="2014-07-08T04:21:47"/>
        <d v="2016-11-15T16:59:40"/>
        <d v="2013-10-10T10:44:06"/>
        <d v="2015-03-10T14:58:54"/>
        <d v="2011-07-08T12:12:50"/>
        <d v="2013-03-22T11:48:43"/>
        <d v="2009-11-05T10:02:20"/>
        <d v="2011-08-28T16:18:17"/>
        <d v="2015-05-19T03:04:01"/>
        <d v="2013-12-20T12:00:30"/>
        <d v="2014-10-31T10:59:05"/>
        <d v="2015-07-26T07:05:12"/>
        <d v="2014-05-01T14:27:25"/>
        <d v="2012-12-06T09:58:41"/>
        <d v="2017-01-21T08:33:50"/>
        <d v="2015-01-22T14:05:25"/>
        <d v="2017-02-09T09:36:33"/>
        <d v="2012-07-16T17:16:25"/>
        <d v="2013-09-30T16:04:50"/>
        <d v="2014-01-06T12:48:53"/>
        <d v="2015-08-09T04:20:00"/>
        <d v="2015-10-01T14:43:08"/>
        <d v="2016-04-05T06:19:05"/>
        <d v="2015-01-14T08:14:44"/>
        <d v="2016-02-14T02:38:23"/>
        <d v="2013-08-23T02:14:17"/>
        <d v="2015-09-17T16:32:52"/>
        <d v="2011-04-29T18:04:48"/>
        <d v="2011-08-08T20:54:18"/>
        <d v="2016-01-26T08:57:16"/>
        <d v="2014-08-01T09:31:31"/>
        <d v="2014-07-07T06:31:17"/>
        <d v="2014-08-04T05:09:16"/>
        <d v="2016-11-01T11:58:45"/>
        <d v="2015-07-08T18:18:28"/>
        <d v="2015-06-30T05:20:52"/>
        <d v="2014-11-12T12:35:13"/>
        <d v="2014-06-02T05:01:54"/>
        <d v="2016-06-23T19:00:17"/>
        <d v="2015-11-04T16:36:37"/>
        <d v="2015-05-31T08:43:23"/>
        <d v="2011-08-30T08:12:01"/>
        <d v="2015-04-30T12:21:43"/>
        <d v="2016-11-07T00:26:16"/>
        <d v="2016-08-30T14:03:05"/>
        <d v="2014-05-23T09:48:03"/>
        <d v="2013-03-22T05:51:18"/>
        <d v="2015-05-04T11:46:40"/>
        <d v="2011-11-13T22:34:48"/>
        <d v="2012-01-19T03:21:47"/>
        <d v="2012-02-21T12:40:39"/>
        <d v="2015-02-09T16:45:52"/>
        <d v="2015-11-04T11:01:26"/>
        <d v="2014-03-03T13:38:37"/>
        <d v="2017-01-05T12:05:30"/>
        <d v="2011-09-07T15:57:59"/>
        <d v="2012-05-21T20:03:13"/>
        <d v="2016-06-01T00:20:51"/>
        <d v="2010-12-30T12:08:34"/>
        <d v="2015-04-09T05:21:50"/>
        <d v="2014-05-26T09:27:18"/>
        <d v="2015-06-18T15:16:59"/>
        <d v="2012-04-23T17:47:35"/>
        <d v="2015-09-01T07:21:50"/>
        <d v="2013-04-07T07:33:14"/>
        <d v="2014-09-22T16:49:07"/>
        <d v="2014-01-07T07:04:22"/>
        <d v="2016-05-17T12:38:41"/>
        <d v="2014-11-20T23:34:22"/>
        <d v="2014-05-18T20:38:49"/>
        <d v="2013-11-13T09:42:41"/>
        <d v="2015-07-22T06:05:16"/>
        <d v="2012-04-27T15:54:23"/>
        <d v="2015-04-27T08:13:06"/>
        <d v="2014-08-27T13:04:52"/>
        <d v="2015-01-12T11:12:18"/>
        <d v="2015-04-27T10:09:58"/>
        <d v="2015-07-15T07:01:12"/>
        <d v="2015-03-18T13:41:10"/>
        <d v="2014-10-19T23:27:59"/>
        <d v="2016-04-05T05:01:47"/>
        <d v="2014-09-02T06:48:56"/>
        <d v="2015-10-20T09:57:13"/>
        <d v="2016-11-01T08:39:42"/>
        <d v="2014-10-20T09:52:52"/>
        <d v="2014-06-12T05:46:58"/>
        <d v="2015-02-17T10:45:23"/>
        <d v="2013-09-25T15:00:10"/>
        <d v="2014-07-25T11:25:12"/>
        <d v="2016-11-14T09:34:40"/>
        <d v="2016-08-27T02:37:09"/>
        <d v="2014-05-27T07:48:51"/>
        <d v="2017-02-21T22:00:23"/>
        <d v="2013-09-11T17:31:05"/>
        <d v="2015-09-14T18:19:22"/>
        <d v="2016-07-19T20:01:09"/>
        <d v="2013-04-26T10:11:10"/>
        <d v="2014-10-09T01:00:46"/>
        <d v="2013-06-17T09:47:24"/>
        <d v="2015-04-07T09:41:55"/>
        <d v="2016-05-05T14:57:33"/>
        <d v="2015-07-10T09:59:38"/>
        <d v="2015-02-03T09:17:27"/>
        <d v="2012-02-21T22:03:05"/>
        <d v="2012-03-28T22:10:24"/>
        <d v="2014-06-04T15:32:49"/>
        <d v="2016-02-15T11:16:33"/>
        <d v="2015-05-01T10:32:51"/>
        <d v="2015-06-02T07:39:37"/>
        <d v="2016-10-04T02:43:06"/>
        <d v="2014-05-28T20:00:45"/>
        <d v="2016-03-15T20:39:48"/>
        <d v="2014-06-08T14:34:00"/>
        <d v="2011-10-31T20:45:36"/>
        <d v="2011-10-28T19:35:39"/>
        <d v="2016-05-25T09:13:34"/>
        <d v="2014-12-08T10:46:10"/>
        <d v="2014-05-19T05:09:12"/>
        <d v="2016-06-14T11:25:40"/>
        <d v="2010-05-15T14:19:59"/>
        <d v="2017-02-09T17:58:35"/>
        <d v="2012-04-05T09:25:43"/>
        <d v="2015-10-17T02:18:41"/>
        <d v="2016-02-17T06:03:10"/>
        <d v="2014-01-22T17:08:24"/>
        <d v="2013-01-25T13:04:32"/>
        <d v="2013-06-25T17:30:35"/>
        <d v="2015-02-01T15:53:39"/>
        <d v="2016-04-05T03:47:40"/>
        <d v="2015-12-05T15:57:11"/>
        <d v="2015-02-07T06:46:29"/>
        <d v="2016-12-07T05:05:05"/>
        <d v="2014-02-04T19:35:19"/>
        <d v="2016-04-06T11:49:42"/>
        <d v="2016-06-29T08:50:43"/>
        <d v="2016-08-09T13:35:59"/>
        <d v="2015-04-26T04:44:58"/>
        <d v="2011-04-02T15:34:47"/>
        <d v="2012-10-23T12:30:32"/>
        <d v="2014-02-10T06:00:06"/>
        <d v="2015-05-01T06:45:27"/>
        <d v="2014-08-12T06:01:08"/>
        <d v="2016-06-15T06:34:06"/>
        <d v="2016-03-29T19:48:24"/>
        <d v="2015-11-24T13:35:43"/>
        <d v="2016-03-22T03:55:25"/>
        <d v="2014-06-25T10:35:45"/>
        <d v="2015-07-18T08:19:38"/>
        <d v="2011-04-12T16:20:49"/>
        <d v="2016-07-02T08:22:03"/>
        <d v="2016-05-13T05:25:38"/>
        <d v="2015-04-24T05:21:07"/>
        <d v="2015-11-15T09:01:24"/>
        <d v="2014-04-18T03:18:58"/>
        <d v="2016-07-23T19:07:17"/>
        <d v="2012-11-13T14:58:23"/>
        <d v="2016-02-23T06:27:36"/>
        <d v="2016-06-21T04:38:03"/>
        <d v="2015-03-10T07:51:24"/>
        <d v="2014-05-12T05:44:03"/>
        <d v="2013-05-07T07:33:26"/>
        <d v="2016-02-07T07:18:05"/>
        <d v="2015-02-08T20:26:23"/>
        <d v="2015-07-14T00:46:49"/>
        <d v="2015-11-14T07:41:24"/>
        <d v="2014-07-09T06:23:42"/>
        <d v="2015-10-15T08:49:31"/>
        <d v="2016-12-27T10:08:20"/>
        <d v="2015-02-05T07:18:45"/>
        <d v="2014-08-17T14:10:38"/>
        <d v="2017-02-03T05:48:00"/>
        <d v="2014-09-22T12:26:42"/>
        <d v="2015-11-29T11:01:13"/>
        <d v="2013-09-29T10:01:31"/>
        <d v="2013-04-23T16:30:37"/>
        <d v="2015-11-10T08:51:01"/>
        <d v="2015-04-25T11:44:22"/>
        <d v="2014-11-27T16:03:06"/>
        <d v="2015-06-17T10:11:00"/>
        <d v="2015-05-28T10:22:38"/>
        <d v="2015-10-09T07:51:41"/>
        <d v="2015-04-17T15:18:14"/>
        <d v="2014-10-13T13:45:38"/>
        <d v="2014-04-25T05:32:38"/>
        <d v="2016-01-12T08:29:03"/>
        <d v="2014-10-15T20:05:31"/>
        <d v="2014-10-31T10:04:22"/>
        <d v="2016-11-23T12:25:13"/>
        <d v="2015-02-19T22:39:10"/>
        <d v="2014-10-14T09:42:25"/>
        <d v="2015-07-01T12:32:28"/>
        <d v="2010-09-08T12:04:28"/>
        <d v="2014-04-01T09:00:12"/>
        <d v="2014-08-28T17:27:51"/>
        <d v="2016-03-31T00:02:51"/>
        <d v="2015-08-07T01:27:53"/>
        <d v="2015-06-29T05:44:57"/>
        <d v="2014-10-06T08:04:58"/>
        <d v="2015-09-23T09:26:46"/>
        <d v="2014-05-29T23:55:39"/>
        <d v="2016-09-23T12:50:40"/>
        <d v="2013-04-19T06:31:17"/>
        <d v="2016-02-11T14:36:54"/>
        <d v="2015-03-26T11:59:22"/>
        <d v="2012-09-24T17:26:57"/>
        <d v="2014-11-20T04:08:53"/>
        <d v="2015-07-08T09:22:26"/>
        <d v="2016-09-05T07:00:37"/>
        <d v="2015-07-07T07:31:47"/>
        <d v="2014-04-24T04:22:50"/>
        <d v="2013-04-15T04:22:43"/>
        <d v="2016-08-20T05:50:28"/>
        <d v="2014-07-26T08:00:57"/>
        <d v="2012-04-27T14:52:24"/>
        <d v="2011-07-27T11:32:47"/>
        <d v="2013-06-24T06:02:38"/>
        <d v="2013-10-14T08:24:19"/>
        <d v="2016-07-16T12:09:42"/>
        <d v="2014-04-16T12:17:25"/>
        <d v="2016-06-25T12:41:37"/>
        <d v="2015-08-23T14:59:28"/>
        <d v="2014-12-16T13:54:55"/>
        <d v="2014-11-06T23:04:34"/>
        <d v="2011-03-24T15:02:18"/>
        <d v="2015-09-20T09:55:22"/>
        <d v="2014-03-20T13:04:35"/>
        <d v="2012-10-10T10:12:15"/>
        <d v="2015-06-12T04:47:45"/>
        <d v="2016-05-22T05:59:50"/>
        <d v="2015-02-26T23:06:50"/>
        <d v="2015-06-05T05:59:35"/>
        <d v="2011-07-26T00:10:54"/>
        <d v="2016-08-29T19:35:41"/>
        <d v="2015-06-29T07:01:48"/>
        <d v="2012-02-07T13:10:26"/>
        <d v="2014-11-18T11:22:37"/>
        <d v="2016-01-11T13:14:13"/>
        <d v="2014-08-29T10:19:33"/>
        <d v="2014-10-06T09:48:44"/>
        <d v="2011-09-20T12:54:10"/>
        <d v="2014-09-19T17:44:16"/>
        <d v="2014-01-25T08:25:07"/>
        <d v="2014-07-20T22:21:27"/>
        <d v="2014-08-27T14:43:04"/>
        <d v="2014-06-10T15:01:40"/>
        <d v="2016-05-30T16:14:56"/>
        <d v="2011-09-26T11:16:39"/>
        <d v="2012-06-21T17:40:02"/>
        <d v="2015-07-20T09:15:12"/>
        <d v="2015-05-13T01:29:57"/>
        <d v="2014-07-09T09:37:20"/>
        <d v="2016-05-15T09:42:46"/>
        <d v="2013-12-09T13:54:14"/>
        <d v="2012-03-04T16:55:30"/>
        <d v="2016-02-26T05:01:20"/>
        <d v="2014-07-30T20:48:13"/>
        <d v="2013-09-26T09:39:50"/>
        <d v="2015-08-14T07:54:20"/>
        <d v="2015-02-28T21:16:54"/>
        <d v="2017-02-07T18:54:44"/>
        <d v="2014-07-31T10:30:45"/>
        <d v="2013-03-12T17:01:27"/>
        <d v="2014-11-19T06:19:04"/>
        <d v="2011-05-03T15:21:54"/>
        <d v="2015-07-16T08:12:01"/>
        <d v="2014-12-20T11:47:03"/>
        <d v="2016-06-15T11:34:32"/>
        <d v="2014-03-21T08:01:54"/>
        <d v="2016-11-22T17:59:03"/>
        <d v="2015-06-08T13:33:00"/>
        <d v="2014-12-31T08:53:34"/>
        <d v="2015-02-06T09:08:25"/>
        <d v="2014-05-29T21:08:08"/>
        <d v="2013-08-16T13:11:25"/>
        <d v="2015-02-02T06:22:30"/>
        <d v="2010-03-18T09:52:16"/>
        <d v="2012-08-01T16:32:04"/>
        <d v="2011-11-23T10:35:09"/>
        <d v="2016-07-10T10:48:47"/>
        <d v="2016-01-31T08:54:32"/>
        <d v="2014-10-11T12:07:43"/>
        <d v="2015-06-06T10:30:00"/>
        <d v="2012-04-20T11:01:58"/>
        <d v="2014-07-31T15:06:36"/>
        <d v="2014-07-21T23:01:55"/>
        <d v="2011-08-08T08:58:52"/>
        <d v="2016-01-13T09:45:44"/>
        <d v="2015-02-23T18:03:29"/>
        <d v="2013-12-30T00:13:47"/>
        <d v="2013-11-29T11:56:26"/>
        <d v="2014-06-27T12:31:12"/>
        <d v="2012-06-14T09:26:56"/>
        <d v="2016-04-08T00:59:26"/>
        <d v="2014-06-10T04:38:27"/>
        <d v="2015-05-30T19:25:24"/>
        <d v="2012-07-23T10:32:14"/>
        <d v="2014-09-17T07:29:14"/>
        <d v="2015-03-25T09:22:07"/>
        <d v="2014-07-14T08:41:12"/>
        <d v="2016-05-25T17:07:47"/>
        <d v="2014-10-15T12:58:15"/>
        <d v="2015-10-22T10:38:33"/>
        <d v="2015-04-07T08:22:37"/>
        <d v="2010-01-16T14:04:52"/>
        <d v="2013-11-01T12:21:07"/>
        <d v="2015-02-11T19:05:08"/>
        <d v="2015-02-20T16:18:54"/>
        <d v="2016-01-29T12:22:56"/>
        <d v="2015-12-21T21:05:19"/>
        <d v="2016-12-29T04:01:58"/>
        <d v="2015-02-02T10:59:23"/>
        <d v="2014-05-30T13:31:24"/>
        <d v="2013-06-26T17:27:16"/>
        <d v="2014-08-11T12:45:08"/>
        <d v="2014-05-12T11:33:18"/>
        <d v="2016-05-25T12:47:41"/>
        <d v="2014-06-16T01:29:25"/>
        <d v="2013-06-28T08:31:29"/>
        <d v="2013-11-19T20:13:24"/>
        <d v="2015-02-18T09:34:59"/>
        <d v="2014-06-19T01:14:38"/>
        <d v="2015-10-26T06:49:11"/>
        <d v="2014-04-10T04:36:26"/>
        <d v="2012-08-22T11:38:14"/>
        <d v="2012-04-23T07:29:04"/>
        <d v="2010-12-23T18:40:38"/>
        <d v="2015-11-25T09:07:01"/>
        <d v="2016-12-07T21:38:02"/>
        <d v="2014-01-18T14:10:17"/>
        <d v="2010-10-26T22:20:03"/>
        <d v="2014-07-09T10:55:05"/>
        <d v="2016-05-22T17:05:57"/>
        <d v="2014-07-02T02:01:50"/>
        <d v="2015-07-20T09:03:40"/>
        <d v="2015-02-18T08:07:12"/>
        <d v="2016-06-20T04:02:11"/>
        <d v="2015-05-04T07:04:10"/>
        <d v="2016-05-06T22:37:01"/>
        <d v="2014-06-17T16:38:08"/>
        <d v="2013-09-06T17:21:58"/>
        <d v="2014-05-15T09:41:22"/>
        <d v="2015-04-07T06:01:04"/>
        <d v="2012-08-15T10:40:03"/>
        <d v="2011-08-08T09:12:51"/>
        <d v="2012-06-07T14:46:52"/>
        <d v="2016-07-02T06:00:08"/>
        <d v="2011-12-06T14:47:01"/>
        <d v="2013-11-13T15:08:56"/>
        <d v="2016-07-13T14:53:29"/>
        <d v="2014-04-23T12:01:47"/>
        <d v="2015-05-14T04:09:11"/>
        <d v="2014-06-30T07:04:27"/>
        <d v="2012-03-09T19:00:04"/>
        <d v="2017-01-17T20:56:06"/>
        <d v="2015-08-12T07:13:26"/>
        <d v="2017-02-03T20:50:08"/>
        <d v="2017-02-06T12:00:04"/>
        <d v="2015-04-22T09:03:29"/>
        <d v="2012-06-08T04:29:29"/>
        <d v="2013-11-11T08:14:43"/>
        <d v="2015-05-19T17:00:16"/>
        <d v="2014-09-15T06:26:56"/>
        <d v="2014-10-15T14:28:04"/>
        <d v="2015-03-05T13:19:17"/>
        <d v="2016-11-29T20:29:27"/>
        <d v="2015-09-05T03:23:04"/>
        <d v="2011-03-23T13:37:00"/>
        <d v="2012-07-16T19:07:25"/>
        <d v="2015-08-11T11:46:52"/>
        <d v="2015-04-08T12:47:29"/>
        <d v="2016-09-19T00:21:34"/>
        <d v="2016-07-08T02:20:56"/>
        <d v="2012-01-16T07:37:15"/>
        <d v="2014-05-21T09:53:10"/>
        <d v="2015-06-07T23:09:36"/>
        <d v="2014-07-01T08:45:59"/>
        <d v="2014-07-07T13:50:19"/>
        <d v="2010-11-20T11:34:51"/>
        <d v="2011-11-13T08:05:32"/>
        <d v="2011-07-22T16:18:33"/>
        <d v="2015-02-17T07:05:20"/>
        <d v="2016-07-02T05:03:34"/>
        <d v="2014-10-05T09:33:42"/>
        <d v="2013-10-25T03:49:53"/>
        <d v="2015-08-17T10:19:55"/>
        <d v="2014-05-16T12:36:20"/>
        <d v="2011-01-11T23:49:21"/>
        <d v="2016-09-13T10:00:27"/>
        <d v="2016-06-13T17:11:47"/>
        <d v="2015-03-26T09:28:21"/>
        <d v="2015-06-22T22:46:37"/>
        <d v="2009-10-16T14:02:00"/>
        <d v="2011-11-17T17:00:51"/>
        <d v="2011-11-22T08:12:15"/>
        <d v="2016-01-03T08:38:00"/>
        <d v="2012-02-08T17:00:49"/>
        <d v="2016-11-28T14:00:33"/>
        <d v="2014-04-08T08:25:55"/>
        <d v="2015-06-15T12:18:53"/>
        <d v="2015-07-24T06:14:55"/>
        <d v="2017-01-19T08:39:08"/>
        <d v="2014-06-12T06:54:06"/>
        <d v="2014-11-12T16:25:11"/>
        <d v="2014-05-20T17:37:59"/>
        <d v="2012-03-19T10:38:21"/>
        <d v="2011-04-24T20:33:21"/>
        <d v="2016-01-03T22:03:17"/>
        <d v="2015-08-20T06:57:29"/>
        <d v="2015-04-07T11:53:30"/>
        <d v="2015-07-06T00:43:27"/>
        <d v="2010-03-11T12:02:24"/>
        <d v="2014-12-09T08:31:36"/>
        <d v="2013-12-12T13:02:25"/>
        <d v="2016-11-01T08:34:10"/>
        <d v="2012-01-25T12:33:58"/>
        <d v="2015-06-16T09:24:36"/>
        <d v="2014-06-18T07:35:24"/>
        <d v="2016-07-09T19:42:43"/>
        <d v="2015-01-12T15:33:28"/>
        <d v="2013-10-08T12:58:03"/>
        <d v="2013-04-30T12:13:07"/>
        <d v="2012-10-03T23:21:24"/>
        <d v="2016-08-04T14:12:55"/>
        <d v="2014-07-14T14:53:34"/>
        <d v="2011-06-11T23:08:19"/>
        <d v="2015-07-23T08:19:14"/>
        <d v="2014-08-11T12:09:34"/>
        <d v="2015-03-12T11:22:39"/>
        <d v="2016-12-30T10:56:48"/>
        <d v="2014-09-04T23:00:45"/>
        <d v="2015-09-06T22:21:09"/>
        <d v="2016-03-30T10:44:25"/>
        <d v="2016-07-24T22:41:21"/>
        <d v="2015-08-03T07:57:51"/>
        <d v="2015-11-16T15:08:04"/>
        <d v="2015-11-13T07:01:52"/>
        <d v="2014-04-30T08:06:09"/>
        <d v="2012-11-13T14:17:32"/>
        <d v="2012-09-17T12:17:39"/>
        <d v="2012-02-06T18:43:55"/>
        <d v="2015-05-05T04:59:53"/>
        <d v="2012-05-29T12:16:11"/>
        <d v="2014-07-07T08:10:46"/>
        <d v="2011-05-23T16:31:06"/>
        <d v="2014-06-01T03:49:36"/>
        <d v="2016-01-21T12:07:47"/>
        <d v="2016-04-06T05:24:40"/>
        <d v="2015-06-12T04:50:06"/>
        <d v="2015-01-13T13:07:51"/>
        <d v="2015-01-24T03:55:03"/>
        <d v="2015-02-14T09:35:52"/>
        <d v="2016-05-15T10:35:15"/>
        <d v="2014-05-16T17:30:55"/>
        <d v="2014-07-11T12:19:26"/>
        <d v="2014-12-04T13:39:12"/>
        <d v="2015-06-24T12:30:40"/>
        <d v="2015-03-12T14:37:23"/>
        <d v="2013-03-27T15:17:40"/>
        <d v="2016-04-01T07:03:37"/>
        <d v="2014-05-27T21:14:15"/>
        <d v="2015-07-23T12:18:55"/>
        <d v="2014-05-01T11:06:51"/>
        <d v="2015-07-15T10:11:52"/>
        <d v="2016-04-22T02:26:05"/>
        <d v="2016-08-11T12:46:11"/>
        <d v="2015-07-26T14:49:51"/>
        <d v="2011-09-01T23:08:37"/>
        <d v="2014-04-07T13:35:30"/>
        <d v="2014-08-01T07:47:58"/>
        <d v="2011-09-02T10:52:37"/>
        <d v="2015-08-13T21:39:36"/>
        <d v="2014-10-29T08:24:46"/>
        <d v="2014-12-22T12:53:30"/>
        <d v="2016-05-11T22:01:07"/>
        <d v="2015-08-05T11:00:10"/>
        <d v="2015-06-16T10:19:19"/>
        <d v="2015-02-15T15:35:47"/>
        <d v="2012-06-07T11:51:29"/>
        <d v="2011-06-17T10:46:23"/>
        <d v="2015-02-04T14:49:34"/>
        <d v="2014-08-25T21:19:31"/>
        <d v="2014-07-06T12:54:35"/>
        <d v="2014-07-07T13:45:38"/>
        <d v="2015-09-06T14:17:05"/>
        <d v="2015-07-08T10:30:56"/>
        <d v="2013-12-18T13:59:27"/>
        <d v="2013-08-08T15:07:34"/>
        <d v="2014-09-20T00:00:34"/>
        <d v="2012-04-26T17:59:57"/>
        <d v="2015-06-10T03:06:11"/>
        <d v="2016-03-18T13:27:59"/>
        <d v="2016-04-08T14:40:12"/>
        <d v="2014-12-15T05:10:19"/>
        <d v="2016-10-21T11:25:46"/>
        <d v="2014-03-31T22:38:31"/>
        <d v="2011-11-28T20:04:19"/>
        <d v="2012-03-28T08:00:46"/>
        <d v="2016-03-31T09:36:17"/>
        <d v="2011-09-09T11:41:01"/>
        <d v="2015-02-24T08:49:54"/>
        <d v="2015-10-14T18:06:08"/>
        <d v="2016-02-26T01:46:56"/>
        <d v="2010-08-26T16:16:16"/>
        <d v="2015-07-21T22:14:17"/>
        <d v="2014-09-12T13:55:48"/>
        <d v="2016-01-07T11:00:34"/>
        <d v="2014-09-05T05:39:14"/>
        <d v="2014-08-22T18:22:17"/>
        <d v="2015-09-23T20:14:05"/>
        <d v="2014-12-22T10:04:18"/>
        <d v="2011-02-13T10:09:44"/>
        <d v="2011-04-15T10:11:26"/>
        <d v="2012-10-15T10:04:46"/>
        <d v="2012-12-31T10:38:30"/>
        <d v="2015-07-02T14:06:12"/>
        <d v="2010-06-13T18:01:34"/>
        <d v="2015-04-17T16:52:52"/>
        <d v="2014-07-30T01:37:21"/>
        <d v="2016-11-01T17:33:49"/>
        <d v="2012-07-26T10:11:42"/>
        <d v="2011-07-05T18:32:06"/>
        <d v="2014-11-18T18:24:46"/>
        <d v="2015-03-30T14:07:45"/>
        <d v="2015-06-10T11:09:36"/>
        <d v="2015-03-15T11:00:33"/>
        <d v="2015-01-17T11:58:29"/>
        <d v="2015-10-14T05:57:11"/>
        <d v="2016-10-31T17:23:31"/>
        <d v="2016-01-27T12:15:27"/>
        <d v="2011-12-19T13:12:36"/>
        <d v="2012-02-02T07:39:25"/>
        <d v="2011-05-24T16:35:27"/>
        <d v="2017-02-14T14:37:10"/>
        <d v="2013-12-26T11:07:42"/>
        <d v="2016-06-01T23:59:58"/>
        <d v="2014-08-13T10:26:53"/>
        <d v="2011-08-03T09:36:13"/>
        <d v="2011-10-02T06:02:15"/>
        <d v="2013-04-01T14:16:33"/>
        <d v="2017-02-27T08:49:11"/>
        <d v="2015-03-19T05:55:20"/>
        <d v="2013-10-16T20:39:33"/>
        <d v="2013-04-08T18:27:33"/>
        <d v="2012-10-11T09:57:49"/>
        <d v="2015-08-11T14:28:04"/>
        <d v="2013-02-22T15:54:52"/>
        <d v="2016-03-31T05:46:00"/>
        <d v="2015-03-18T12:45:05"/>
        <d v="2015-02-02T14:49:21"/>
        <d v="2014-08-24T14:08:55"/>
        <d v="2015-02-25T08:24:52"/>
        <d v="2014-04-29T12:09:08"/>
        <d v="2015-10-30T13:48:04"/>
        <d v="2015-04-03T12:58:47"/>
        <d v="2015-01-08T19:39:39"/>
        <d v="2016-02-03T15:57:26"/>
        <d v="2016-05-21T00:41:21"/>
        <d v="2015-12-03T05:47:00"/>
        <d v="2017-01-17T11:51:10"/>
        <d v="2016-08-15T13:10:47"/>
        <d v="2014-07-09T15:27:21"/>
        <d v="2015-11-03T10:00:28"/>
        <d v="2014-06-19T12:38:50"/>
        <d v="2016-03-08T01:34:06"/>
        <d v="2016-05-20T11:10:21"/>
        <d v="2014-05-06T06:39:33"/>
        <d v="2014-11-10T12:49:12"/>
        <d v="2016-03-17T12:17:35"/>
        <d v="2015-05-26T03:05:24"/>
        <d v="2014-08-28T15:01:02"/>
        <d v="2016-04-06T19:27:36"/>
        <d v="2014-06-02T07:29:12"/>
        <d v="2014-07-19T09:32:33"/>
        <d v="2015-04-30T12:11:12"/>
        <d v="2015-09-25T04:43:56"/>
        <d v="2015-02-27T12:01:36"/>
        <d v="2014-07-28T12:47:16"/>
        <d v="2016-11-14T21:09:35"/>
        <d v="2015-10-20T09:58:11"/>
        <d v="2015-02-22T04:53:12"/>
        <d v="2014-08-04T16:14:30"/>
        <d v="2014-06-04T11:37:14"/>
        <d v="2015-08-18T10:57:26"/>
        <d v="2016-03-13T06:57:37"/>
        <d v="2015-02-05T11:57:37"/>
        <d v="2014-05-29T06:05:24"/>
        <d v="2016-10-18T02:36:34"/>
        <d v="2015-05-22T05:41:22"/>
        <d v="2016-10-06T05:10:54"/>
        <d v="2016-03-01T10:17:36"/>
        <d v="2014-07-16T03:18:30"/>
        <d v="2016-05-16T09:01:30"/>
        <d v="2014-05-29T06:09:34"/>
        <d v="2016-03-31T09:48:07"/>
        <d v="2016-01-12T03:29:44"/>
        <d v="2014-11-28T13:08:45"/>
        <d v="2014-07-02T13:43:02"/>
        <d v="2016-07-05T12:57:09"/>
        <d v="2015-06-18T03:12:17"/>
        <d v="2015-03-02T10:00:26"/>
        <d v="2016-05-09T12:13:52"/>
        <d v="2016-03-16T06:21:19"/>
        <d v="2015-05-14T14:20:10"/>
        <d v="2015-03-24T11:00:55"/>
        <d v="2015-02-24T02:53:39"/>
        <d v="2014-11-01T04:39:47"/>
        <d v="2016-07-05T11:22:21"/>
        <d v="2015-03-21T13:09:25"/>
        <d v="2016-06-13T07:09:20"/>
        <d v="2014-11-12T12:43:48"/>
        <d v="2016-05-16T02:00:28"/>
        <d v="2013-10-16T03:39:08"/>
        <d v="2016-01-19T09:00:27"/>
        <d v="2016-12-03T13:29:28"/>
        <d v="2016-11-22T07:55:27"/>
        <d v="2016-04-09T08:25:10"/>
        <d v="2017-03-02T04:55:07"/>
        <d v="2015-09-29T06:59:43"/>
        <d v="2016-12-09T14:35:11"/>
        <d v="2015-09-14T18:30:53"/>
        <d v="2014-10-11T10:48:21"/>
        <d v="2015-02-17T17:11:06"/>
        <d v="2016-08-30T06:58:37"/>
        <d v="2014-01-24T10:43:38"/>
        <d v="2014-12-17T06:01:07"/>
        <d v="2015-09-21T07:01:14"/>
        <d v="2016-06-09T15:49:58"/>
        <d v="2013-11-19T10:56:00"/>
        <d v="2016-11-15T05:39:49"/>
        <d v="2015-05-19T14:01:33"/>
        <d v="2015-09-01T04:51:32"/>
        <d v="2014-11-04T02:58:54"/>
        <d v="2014-09-09T15:26:00"/>
        <d v="2015-01-16T19:21:13"/>
        <d v="2015-05-20T01:58:22"/>
        <d v="2015-04-13T08:53:35"/>
        <d v="2016-06-08T07:11:10"/>
        <d v="2014-07-18T01:04:10"/>
        <d v="2014-07-09T21:37:12"/>
        <d v="2015-07-03T16:44:42"/>
        <d v="2016-02-15T01:33:10"/>
        <d v="2015-08-18T18:49:10"/>
        <d v="2016-12-16T17:49:22"/>
        <d v="2015-10-28T08:06:07"/>
        <d v="2015-04-03T09:34:41"/>
        <d v="2014-11-25T14:32:09"/>
        <d v="2015-05-17T09:47:29"/>
        <d v="2014-07-14T15:31:52"/>
        <d v="2015-05-04T21:26:00"/>
        <d v="2015-01-13T06:15:42"/>
        <d v="2015-10-04T20:03:21"/>
        <d v="2015-01-19T11:38:49"/>
        <d v="2016-11-04T14:22:12"/>
        <d v="2016-11-01T08:01:37"/>
        <d v="2015-03-18T04:22:05"/>
        <d v="2015-02-26T15:07:06"/>
        <d v="2014-09-09T10:43:14"/>
        <d v="2016-01-25T23:25:01"/>
        <d v="2015-03-03T15:00:37"/>
        <d v="2015-10-16T12:29:06"/>
        <d v="2016-06-13T14:23:59"/>
        <d v="2016-01-03T06:58:48"/>
        <d v="2017-01-10T22:28:53"/>
        <d v="2016-12-01T07:53:27"/>
        <d v="2014-08-07T10:16:58"/>
        <d v="2015-03-09T10:58:47"/>
        <d v="2017-03-06T10:04:48"/>
        <d v="2015-09-03T08:27:25"/>
        <d v="2014-08-29T10:04:57"/>
        <d v="2014-10-11T12:06:20"/>
        <d v="2016-07-05T06:00:03"/>
        <d v="2016-04-22T06:59:34"/>
        <d v="2012-11-29T20:44:32"/>
        <d v="2015-12-31T16:11:11"/>
        <d v="2017-02-01T05:51:19"/>
        <d v="2014-09-10T08:31:48"/>
        <d v="2015-01-28T23:32:16"/>
        <d v="2016-10-20T03:14:02"/>
        <d v="2015-06-04T03:20:30"/>
        <d v="2017-03-13T10:07:27"/>
        <d v="2017-02-21T19:37:47"/>
        <d v="2014-07-10T12:36:01"/>
        <d v="2014-11-15T05:12:57"/>
        <d v="2015-04-19T13:00:49"/>
        <d v="2015-01-05T15:22:29"/>
        <d v="2014-06-14T14:29:24"/>
        <d v="2017-01-06T23:16:47"/>
        <d v="2016-11-28T10:29:51"/>
        <d v="2016-01-19T04:33:09"/>
        <d v="2015-02-21T22:40:07"/>
        <d v="2017-03-07T10:35:34"/>
        <d v="2017-01-31T07:02:35"/>
        <d v="2016-12-16T21:17:33"/>
        <d v="2014-10-17T21:14:52"/>
        <d v="2014-07-04T07:48:04"/>
        <d v="2016-06-03T19:40:24"/>
        <d v="2015-08-19T19:50:17"/>
        <d v="2016-11-02T06:00:23"/>
        <d v="2017-03-10T04:49:54"/>
        <d v="2015-08-05T07:45:46"/>
        <d v="2015-07-09T12:00:39"/>
        <d v="2015-09-23T13:01:01"/>
        <d v="2014-04-04T09:11:40"/>
        <d v="2016-05-24T08:06:23"/>
        <d v="2016-03-31T15:33:58"/>
        <d v="2015-01-30T07:21:16"/>
        <d v="2014-08-25T09:15:16"/>
        <d v="2017-01-05T08:38:55"/>
        <d v="2016-09-05T11:50:54"/>
        <d v="2015-09-12T05:01:38"/>
        <d v="2015-04-17T09:11:59"/>
        <d v="2013-09-23T18:33:58"/>
        <d v="2014-05-07T06:48:54"/>
        <d v="2017-01-07T08:20:30"/>
        <d v="2013-11-26T15:54:54"/>
        <d v="2016-03-09T11:31:22"/>
        <d v="2014-12-09T18:39:50"/>
        <d v="2012-03-05T09:46:15"/>
        <d v="2016-08-21T12:53:33"/>
        <d v="2013-01-02T03:55:27"/>
        <d v="2010-05-05T20:48:03"/>
        <d v="2015-10-01T03:57:28"/>
        <d v="2015-05-11T16:50:59"/>
        <d v="2016-01-02T14:27:15"/>
        <d v="2015-03-06T17:08:46"/>
        <d v="2015-08-02T12:57:06"/>
        <d v="2016-10-19T06:43:32"/>
        <d v="2014-12-30T07:44:00"/>
        <d v="2016-05-03T06:25:10"/>
        <d v="2017-01-11T20:40:05"/>
        <d v="2016-03-24T11:40:21"/>
        <d v="2014-12-11T08:37:32"/>
        <d v="2015-09-17T15:06:57"/>
        <d v="2015-01-20T13:19:43"/>
        <d v="2016-05-06T15:33:30"/>
        <d v="2017-03-04T22:15:01"/>
        <d v="2016-07-04T00:10:18"/>
        <d v="2015-08-24T12:10:01"/>
        <d v="2014-12-19T20:11:05"/>
        <d v="2016-09-14T22:55:41"/>
        <d v="2013-10-24T21:30:59"/>
        <d v="2016-04-20T07:41:12"/>
        <d v="2010-05-14T13:58:26"/>
        <d v="2014-12-29T11:37:11"/>
        <d v="2014-07-30T12:43:05"/>
        <d v="2014-05-06T14:11:30"/>
        <d v="2017-02-09T15:08:28"/>
        <d v="2014-08-14T13:05:16"/>
        <d v="2015-03-10T21:16:22"/>
        <d v="2014-10-27T11:29:37"/>
        <d v="2011-04-12T18:22:42"/>
        <d v="2014-09-21T13:11:27"/>
        <d v="2014-09-19T08:26:12"/>
        <d v="2015-05-18T10:27:06"/>
        <d v="2014-09-07T18:05:00"/>
        <d v="2016-03-21T13:11:16"/>
        <d v="2015-08-31T11:17:38"/>
        <d v="2015-04-20T11:39:16"/>
        <d v="2016-08-03T08:36:20"/>
        <d v="2014-09-19T05:01:24"/>
        <d v="2014-10-27T11:26:50"/>
        <d v="2015-10-02T10:41:08"/>
        <d v="2014-11-20T10:13:31"/>
        <d v="2015-03-31T11:23:47"/>
        <d v="2016-10-06T06:57:47"/>
        <d v="2015-10-05T08:16:44"/>
        <d v="2015-01-15T08:24:37"/>
        <d v="2014-04-18T12:52:36"/>
        <d v="2014-08-05T12:46:38"/>
        <d v="2015-12-01T12:00:56"/>
        <d v="2017-03-06T11:14:37"/>
        <d v="2015-01-18T07:52:36"/>
        <d v="2015-06-17T02:32:59"/>
        <d v="2014-11-04T16:03:01"/>
        <d v="2015-10-03T19:15:59"/>
        <d v="2016-11-04T03:01:08"/>
        <d v="2014-05-29T14:04:24"/>
        <d v="2016-01-22T14:36:37"/>
        <d v="2016-04-01T06:18:38"/>
        <d v="2016-11-15T05:58:35"/>
        <d v="2017-03-01T08:50:08"/>
        <d v="2015-03-04T15:47:23"/>
        <d v="2015-12-06T13:13:10"/>
        <d v="2014-09-22T01:47:15"/>
        <d v="2015-07-08T03:34:30"/>
        <d v="2015-02-11T17:50:01"/>
        <d v="2015-02-20T19:10:44"/>
        <d v="2014-06-26T14:48:32"/>
        <d v="2016-01-30T08:58:40"/>
        <d v="2016-10-26T11:15:19"/>
        <d v="2015-09-10T06:10:48"/>
        <d v="2016-05-03T05:07:28"/>
        <d v="2015-10-26T21:03:36"/>
        <d v="2015-04-08T16:23:53"/>
        <d v="2017-03-07T17:07:25"/>
        <d v="2015-05-19T21:33:24"/>
        <d v="2016-02-02T09:01:54"/>
        <d v="2011-10-30T20:06:16"/>
        <d v="2014-12-02T08:48:55"/>
        <d v="2013-09-03T05:27:54"/>
        <d v="2016-10-25T09:26:27"/>
        <d v="2015-01-13T17:43:02"/>
        <d v="2012-05-08T11:55:05"/>
        <d v="2014-11-11T16:03:35"/>
        <d v="2013-10-27T21:41:54"/>
        <d v="2014-04-04T09:41:24"/>
        <d v="2015-03-27T13:48:59"/>
        <d v="2014-11-30T12:21:04"/>
        <d v="2015-01-02T13:48:31"/>
        <d v="2015-11-17T08:25:14"/>
        <d v="2016-07-23T08:01:25"/>
        <d v="2015-12-14T20:00:11"/>
        <d v="2011-07-30T09:30:08"/>
        <d v="2016-05-16T09:02:00"/>
        <d v="2012-05-01T09:16:27"/>
        <d v="2016-03-04T09:25:41"/>
        <d v="2014-07-18T21:06:39"/>
        <d v="2015-02-10T04:07:43"/>
        <d v="2014-05-19T17:06:09"/>
        <d v="2016-05-22T07:02:31"/>
        <d v="2014-11-11T08:31:10"/>
        <d v="2016-01-04T09:05:53"/>
        <d v="2015-03-26T13:38:16"/>
        <d v="2014-11-05T10:30:29"/>
        <d v="2014-10-20T12:55:40"/>
        <d v="2016-11-20T15:33:03"/>
        <d v="2014-05-06T14:31:40"/>
        <d v="2015-12-18T10:01:01"/>
        <d v="2012-05-15T07:33:17"/>
        <d v="2014-11-28T12:47:52"/>
        <d v="2015-02-12T10:17:52"/>
        <d v="2014-09-30T04:59:59"/>
        <d v="2016-04-15T12:21:13"/>
        <d v="2015-10-06T06:13:09"/>
        <d v="2015-10-01T07:06:47"/>
        <d v="2017-01-27T05:05:58"/>
        <d v="2014-06-10T18:52:54"/>
        <d v="2014-07-21T07:38:18"/>
        <d v="2014-06-06T04:45:39"/>
        <d v="2015-02-23T11:01:10"/>
        <d v="2015-10-06T05:16:15"/>
        <d v="2014-07-30T10:45:11"/>
        <d v="2014-09-03T06:17:00"/>
        <d v="2014-06-23T07:54:40"/>
        <d v="2015-07-02T14:33:43"/>
        <d v="2014-06-16T18:50:38"/>
        <d v="2014-08-15T18:00:03"/>
        <d v="2017-03-01T17:43:10"/>
        <d v="2013-11-21T12:32:11"/>
        <d v="2016-06-22T07:58:28"/>
        <d v="2014-08-13T04:02:11"/>
        <d v="2016-08-15T06:49:05"/>
        <d v="2016-08-31T22:27:04"/>
        <d v="2016-05-14T01:41:35"/>
        <d v="2014-07-26T15:28:26"/>
        <d v="2015-11-19T03:46:41"/>
        <d v="2017-03-07T02:20:42"/>
        <d v="2015-03-19T05:48:48"/>
        <d v="2015-09-01T17:33:12"/>
        <d v="2016-10-09T15:09:28"/>
        <d v="2013-04-01T13:42:37"/>
        <d v="2014-07-23T19:00:10"/>
        <d v="2015-10-19T18:38:50"/>
        <d v="2015-08-26T15:43:42"/>
        <d v="2013-04-04T06:00:34"/>
        <d v="2014-08-29T10:55:56"/>
        <d v="2015-10-29T12:22:21"/>
        <d v="2014-10-09T10:29:26"/>
        <d v="2017-02-03T22:58:27"/>
        <d v="2009-10-01T18:31:46"/>
        <d v="2015-04-21T14:47:58"/>
        <d v="2017-01-09T01:59:05"/>
        <d v="2014-07-08T07:56:49"/>
        <d v="2016-06-07T05:01:23"/>
        <d v="2015-07-07T13:44:12"/>
        <d v="2015-03-26T19:53:02"/>
        <d v="2015-03-07T08:15:45"/>
        <d v="2014-06-09T04:34:56"/>
        <d v="2012-11-05T01:23:41"/>
        <d v="2015-10-12T08:12:15"/>
        <d v="2014-05-01T13:49:01"/>
        <d v="2016-08-13T06:02:55"/>
        <d v="2017-03-06T09:16:59"/>
        <d v="2016-05-31T22:38:29"/>
        <d v="2014-09-18T04:07:39"/>
        <d v="2017-01-02T05:05:19"/>
        <d v="2015-11-02T15:14:40"/>
        <d v="2014-07-15T05:56:40"/>
        <d v="2016-05-25T02:32:46"/>
        <d v="2014-10-16T08:33:48"/>
        <d v="2014-04-11T03:50:52"/>
        <d v="2013-04-17T04:08:19"/>
        <d v="2012-05-15T15:42:48"/>
        <d v="2015-08-28T21:37:27"/>
        <d v="2017-03-14T10:45:38"/>
        <d v="2015-12-15T10:16:56"/>
        <d v="2014-11-30T21:16:04"/>
        <d v="2012-08-14T08:18:54"/>
        <d v="2014-05-20T07:47:20"/>
        <d v="2016-06-06T07:00:58"/>
        <d v="2015-10-20T08:35:03"/>
        <d v="2016-09-26T22:40:34"/>
        <d v="2015-08-31T03:55:20"/>
        <d v="2014-09-23T15:30:40"/>
        <d v="2014-05-06T17:44:24"/>
        <d v="2016-06-28T14:00:04"/>
        <d v="2015-06-20T14:46:32"/>
        <d v="2014-10-01T10:58:01"/>
        <d v="2014-12-07T17:37:14"/>
        <d v="2015-05-23T09:48:15"/>
        <d v="2014-08-27T04:43:13"/>
        <d v="2016-01-12T12:47:27"/>
        <d v="2017-03-12T19:38:41"/>
        <d v="2016-11-27T13:48:41"/>
        <d v="2017-02-24T13:14:45"/>
        <d v="2014-06-01T21:08:50"/>
        <d v="2016-03-16T09:06:22"/>
        <d v="2016-09-10T06:32:50"/>
        <d v="2015-11-26T11:17:39"/>
        <d v="2016-11-02T09:13:22"/>
        <d v="2014-09-14T19:14:15"/>
        <d v="2017-03-10T16:47:28"/>
        <d v="2016-06-09T20:41:12"/>
        <d v="2011-08-04T12:39:10"/>
        <d v="2016-06-27T02:47:48"/>
        <d v="2016-03-01T05:36:20"/>
        <d v="2016-02-02T17:55:55"/>
        <d v="2014-11-03T14:29:09"/>
        <d v="2015-05-08T11:26:20"/>
        <d v="2015-05-01T07:28:02"/>
        <d v="2015-05-04T11:32:31"/>
        <d v="2015-11-05T14:28:22"/>
        <d v="2016-12-22T14:04:55"/>
        <d v="2016-02-03T15:19:28"/>
        <d v="2014-07-05T03:39:39"/>
        <d v="2016-09-17T14:08:58"/>
        <d v="2013-07-10T04:00:15"/>
        <d v="2015-03-30T06:07:06"/>
        <d v="2015-05-26T03:39:02"/>
        <d v="2016-01-01T13:40:37"/>
        <d v="2012-07-27T13:37:03"/>
        <d v="2016-06-30T14:17:33"/>
        <d v="2016-11-14T09:04:21"/>
        <d v="2015-01-23T12:09:13"/>
        <d v="2011-09-09T09:07:13"/>
        <d v="2015-01-21T07:18:38"/>
        <d v="2015-07-07T08:13:11"/>
        <d v="2013-10-23T03:35:13"/>
        <d v="2014-06-23T14:31:45"/>
        <d v="2014-06-05T06:22:27"/>
        <d v="2014-09-03T04:25:54"/>
        <d v="2014-07-12T18:09:15"/>
        <d v="2016-02-21T22:06:14"/>
        <d v="2011-07-07T06:38:56"/>
        <d v="2016-08-23T17:21:53"/>
        <d v="2014-07-13T07:51:50"/>
        <d v="2016-03-07T04:13:07"/>
        <d v="2016-02-28T23:50:25"/>
        <d v="2014-07-24T14:08:38"/>
        <d v="2014-05-20T07:33:51"/>
        <d v="2014-12-09T12:58:03"/>
        <d v="2014-06-02T16:42:23"/>
        <d v="2015-07-13T05:25:39"/>
        <d v="2015-06-26T16:12:06"/>
        <d v="2016-09-16T04:05:01"/>
        <d v="2016-01-28T20:42:12"/>
        <d v="2016-01-30T13:10:58"/>
        <d v="2015-06-16T10:12:24"/>
        <d v="2016-08-29T14:24:55"/>
        <d v="2016-04-04T15:00:50"/>
        <d v="2015-02-21T20:34:59"/>
        <d v="2014-11-06T22:24:24"/>
        <d v="2014-07-22T11:53:18"/>
        <d v="2015-01-27T08:00:20"/>
        <d v="2016-02-08T21:48:07"/>
        <d v="2015-09-18T11:36:29"/>
        <d v="2015-04-09T13:14:18"/>
        <d v="2015-09-01T07:10:22"/>
        <d v="2015-06-03T21:23:11"/>
        <d v="2017-02-14T09:01:01"/>
        <d v="2015-06-26T21:37:37"/>
        <d v="2016-01-05T07:43:19"/>
        <d v="2016-07-15T14:45:43"/>
        <d v="2015-01-11T18:53:41"/>
        <d v="2016-06-17T15:14:22"/>
        <d v="2015-02-06T05:57:05"/>
        <d v="2017-03-09T05:54:05"/>
        <d v="2014-05-07T09:13:56"/>
        <d v="2014-07-14T19:02:36"/>
        <d v="2016-07-05T08:00:50"/>
        <d v="2016-01-19T05:48:09"/>
        <d v="2016-07-05T08:41:49"/>
        <d v="2014-11-25T08:15:33"/>
        <d v="2014-08-15T14:20:45"/>
        <d v="2015-03-05T07:43:57"/>
        <d v="2014-12-11T17:02:52"/>
        <d v="2014-09-24T11:40:06"/>
        <d v="2014-05-27T15:02:02"/>
        <d v="2014-09-20T06:56:15"/>
        <d v="2014-12-04T20:43:58"/>
        <d v="2014-06-26T11:29:25"/>
        <d v="2015-08-10T07:38:43"/>
        <d v="2014-04-16T20:32:45"/>
        <d v="2014-06-02T20:07:58"/>
        <d v="2016-12-30T10:54:42"/>
        <d v="2014-10-16T13:42:02"/>
        <d v="2014-12-02T14:20:04"/>
        <d v="2014-09-10T16:41:35"/>
        <d v="2016-09-06T07:15:32"/>
        <d v="2015-06-04T07:35:24"/>
        <d v="2013-02-05T15:15:45"/>
        <d v="2016-12-01T18:46:11"/>
        <d v="2012-02-28T06:45:23"/>
        <d v="2013-02-05T19:02:08"/>
        <d v="2016-02-13T21:39:40"/>
        <d v="2014-03-25T11:11:07"/>
        <d v="2014-09-23T02:17:59"/>
        <d v="2014-11-14T12:00:34"/>
        <d v="2011-05-08T13:06:11"/>
        <d v="2016-01-27T15:22:17"/>
        <d v="2015-12-15T19:09:34"/>
        <d v="2016-12-05T15:51:20"/>
        <d v="2014-08-18T12:56:40"/>
        <d v="2016-07-01T07:41:45"/>
        <d v="2016-01-12T20:33:11"/>
        <d v="2015-11-13T07:51:08"/>
        <d v="2016-06-05T12:54:43"/>
        <d v="2014-11-18T17:29:45"/>
        <d v="2015-12-05T23:50:33"/>
        <d v="2015-01-21T00:34:13"/>
        <d v="2016-04-12T02:47:14"/>
        <d v="2014-05-29T01:09:57"/>
        <d v="2015-04-28T08:38:09"/>
        <d v="2016-03-15T06:00:50"/>
        <d v="2016-06-02T23:38:56"/>
        <d v="2014-05-13T23:04:10"/>
        <d v="2016-05-20T06:30:46"/>
        <d v="2014-06-25T11:33:40"/>
        <d v="2015-09-18T08:23:47"/>
        <d v="2015-01-27T10:28:38"/>
        <d v="2015-05-16T13:06:08"/>
        <d v="2013-10-09T16:18:59"/>
        <d v="2015-11-16T10:25:00"/>
        <d v="2014-12-17T04:09:11"/>
        <d v="2016-05-19T11:32:19"/>
        <d v="2016-03-11T11:41:12"/>
        <d v="2015-12-07T14:50:13"/>
        <d v="2016-05-16T23:11:02"/>
        <d v="2016-07-28T07:14:01"/>
        <d v="2015-04-24T00:18:52"/>
        <d v="2015-05-27T13:44:14"/>
        <d v="2017-01-24T21:51:40"/>
        <d v="2014-08-18T11:10:10"/>
        <d v="2015-03-12T15:31:11"/>
        <d v="2016-02-11T11:52:44"/>
        <d v="2015-06-16T01:12:17"/>
        <d v="2016-06-09T21:28:57"/>
        <d v="2014-11-27T07:22:29"/>
        <d v="2014-03-05T09:19:39"/>
        <d v="2013-03-09T12:17:37"/>
        <d v="2016-02-08T16:35:00"/>
        <d v="2014-05-22T11:21:54"/>
        <d v="2015-01-06T15:14:16"/>
        <d v="2017-03-06T16:45:14"/>
        <d v="2016-09-26T02:36:23"/>
        <d v="2012-01-31T14:46:14"/>
        <d v="2015-04-06T09:22:11"/>
        <d v="2015-04-30T06:58:23"/>
        <d v="2014-05-12T07:38:47"/>
        <d v="2016-01-18T04:04:39"/>
        <d v="2011-11-08T10:21:44"/>
        <d v="2015-01-05T03:50:18"/>
        <d v="2017-02-01T08:31:28"/>
        <d v="2016-05-06T17:41:55"/>
        <d v="2017-01-15T04:43:39"/>
        <d v="2016-08-29T06:43:32"/>
        <d v="2014-11-19T09:58:36"/>
        <d v="2015-03-19T11:16:03"/>
        <d v="2015-10-21T19:07:26"/>
        <d v="2014-12-10T10:04:06"/>
        <d v="2010-06-03T13:16:52"/>
        <d v="2015-01-07T05:13:42"/>
        <d v="2014-08-28T17:38:33"/>
        <d v="2016-07-08T11:32:25"/>
        <d v="2015-08-17T08:07:19"/>
        <d v="2013-01-14T14:37:49"/>
        <d v="2015-11-10T14:12:46"/>
        <d v="2012-09-28T12:41:53"/>
        <d v="2015-01-25T13:47:19"/>
        <d v="2016-10-29T14:55:24"/>
        <d v="2010-08-08T17:34:51"/>
        <d v="2014-12-17T06:42:04"/>
        <d v="2015-04-15T19:40:23"/>
        <d v="2016-02-10T10:34:47"/>
        <d v="2015-04-18T18:31:16"/>
        <d v="2014-12-02T07:25:53"/>
        <d v="2014-06-02T20:36:18"/>
        <d v="2015-10-17T07:04:58"/>
        <d v="2016-03-23T11:34:33"/>
        <d v="2017-02-07T13:59:18"/>
        <d v="2015-09-21T04:45:33"/>
        <d v="2014-07-12T08:08:40"/>
        <d v="2014-08-01T07:30:34"/>
        <d v="2014-10-09T12:13:23"/>
        <d v="2016-06-03T00:47:46"/>
        <d v="2017-03-02T08:22:46"/>
        <d v="2017-01-06T12:21:40"/>
        <d v="2013-12-12T13:36:41"/>
        <d v="2010-10-12T16:40:35"/>
        <d v="2014-02-16T08:55:30"/>
        <d v="2016-01-02T00:32:15"/>
        <d v="2014-10-28T07:48:27"/>
        <d v="2014-07-25T15:14:09"/>
        <d v="2015-11-09T14:54:35"/>
        <d v="2015-01-16T06:05:47"/>
        <d v="2016-09-19T00:57:43"/>
        <d v="2015-03-02T13:32:43"/>
        <d v="2010-01-20T02:11:47"/>
        <d v="2015-07-18T08:15:59"/>
        <d v="2014-07-11T08:45:02"/>
        <d v="2015-10-30T21:04:09"/>
        <d v="2014-06-30T12:53:59"/>
        <d v="2015-07-03T11:59:26"/>
        <d v="2015-05-18T10:24:38"/>
        <d v="2016-09-13T07:12:32"/>
        <d v="2015-02-17T11:15:30"/>
        <d v="2016-04-07T05:09:54"/>
        <d v="2016-02-27T09:18:15"/>
        <d v="2016-10-30T08:01:45"/>
        <d v="2014-09-23T11:30:07"/>
        <d v="2012-09-04T15:07:13"/>
        <d v="2009-08-18T13:29:28"/>
        <d v="2015-08-22T09:26:21"/>
        <d v="2014-09-05T10:49:03"/>
        <d v="2015-07-14T07:34:26"/>
        <d v="2015-10-18T22:15:58"/>
        <d v="2017-03-09T14:05:12"/>
        <d v="2015-07-19T20:06:16"/>
        <d v="2015-08-30T10:57:33"/>
        <d v="2014-04-10T19:18:53"/>
        <d v="2014-08-18T09:08:24"/>
        <d v="2015-03-17T10:10:33"/>
        <d v="2014-10-16T20:11:13"/>
        <d v="2013-05-22T21:28:23"/>
        <d v="2016-01-13T12:14:20"/>
        <d v="2015-03-04T09:20:13"/>
        <d v="2016-11-21T09:03:14"/>
        <d v="2016-03-22T08:45:46"/>
        <d v="2014-03-25T14:52:53"/>
        <d v="2014-05-21T10:51:27"/>
        <d v="2014-07-13T19:14:56"/>
        <d v="2016-09-07T13:51:48"/>
        <d v="2016-06-29T18:27:20"/>
        <d v="2015-10-09T13:10:20"/>
        <d v="2015-04-19T22:04:15"/>
        <d v="2014-12-02T08:13:36"/>
        <d v="2014-07-06T06:52:09"/>
        <d v="2015-08-09T23:31:09"/>
        <d v="2016-08-19T12:26:25"/>
        <d v="2014-12-18T09:07:23"/>
        <d v="2015-11-25T06:21:53"/>
        <d v="2014-09-22T07:36:50"/>
        <d v="2013-04-14T08:47:40"/>
        <d v="2015-01-16T10:26:50"/>
        <d v="2017-01-20T03:49:34"/>
        <d v="2014-11-18T11:31:28"/>
        <d v="2016-09-15T08:33:59"/>
        <d v="2017-02-27T16:32:11"/>
        <d v="2015-05-11T23:07:56"/>
        <d v="2015-04-01T14:02:41"/>
        <d v="2014-04-26T03:26:29"/>
        <d v="2015-05-26T20:32:55"/>
        <d v="2015-06-26T13:38:56"/>
        <d v="2014-10-13T23:11:30"/>
        <d v="2014-12-29T05:04:38"/>
        <d v="2014-10-11T12:34:49"/>
        <d v="2015-03-14T07:59:35"/>
        <d v="2015-07-15T05:00:52"/>
        <d v="2011-06-06T20:42:01"/>
        <d v="2016-10-30T05:51:39"/>
        <d v="2014-06-19T03:21:31"/>
        <d v="2016-08-19T12:30:46"/>
        <d v="2014-05-31T17:22:32"/>
        <d v="2015-02-01T18:00:20"/>
        <d v="2014-11-04T14:34:40"/>
        <d v="2015-02-05T20:55:12"/>
        <d v="2014-03-14T10:18:15"/>
        <d v="2011-07-27T10:04:45"/>
        <d v="2015-10-14T12:55:56"/>
        <d v="2017-02-02T15:18:01"/>
        <d v="2014-04-07T05:11:42"/>
        <d v="2016-09-09T02:56:59"/>
        <d v="2015-05-12T10:24:44"/>
        <d v="2015-06-12T13:26:26"/>
        <d v="2016-11-22T16:15:09"/>
        <d v="2016-01-25T13:36:40"/>
        <d v="2015-10-16T11:25:16"/>
        <d v="2012-01-26T01:01:39"/>
        <d v="2016-10-30T07:01:15"/>
        <d v="2014-09-23T14:57:51"/>
        <d v="2016-04-20T11:12:56"/>
        <d v="2014-10-24T07:31:55"/>
        <d v="2012-04-04T19:20:19"/>
        <d v="2015-02-05T11:55:01"/>
        <d v="2012-12-21T12:29:34"/>
        <d v="2015-03-01T18:01:30"/>
        <d v="2014-02-10T00:38:22"/>
        <d v="2015-02-18T08:08:52"/>
        <d v="2016-11-22T01:01:03"/>
        <d v="2015-08-06T18:36:46"/>
        <d v="2015-05-05T11:48:35"/>
        <d v="2014-08-04T10:40:11"/>
        <d v="2015-11-19T08:07:09"/>
        <d v="2014-06-30T16:29:40"/>
        <d v="2014-10-08T15:07:24"/>
        <d v="2013-12-04T20:09:05"/>
        <d v="2015-02-18T09:19:46"/>
        <d v="2015-12-01T15:13:30"/>
        <d v="2014-12-05T10:14:58"/>
        <d v="2012-09-10T08:08:09"/>
        <d v="2017-02-21T12:41:54"/>
        <d v="2014-03-12T20:03:29"/>
        <d v="2016-08-16T09:58:47"/>
        <d v="2015-06-22T15:08:27"/>
        <d v="2016-04-08T12:12:07"/>
        <d v="2014-12-03T16:57:52"/>
        <d v="2012-01-29T08:18:34"/>
        <d v="2016-05-29T21:39:06"/>
        <d v="2015-12-02T08:50:10"/>
        <d v="2015-04-15T09:01:52"/>
        <d v="2016-06-11T10:35:38"/>
        <d v="2016-08-22T17:17:45"/>
        <d v="2016-05-20T00:11:57"/>
        <d v="2016-08-03T23:05:00"/>
        <d v="2014-11-21T12:16:00"/>
        <d v="2014-05-19T10:24:05"/>
        <d v="2014-10-10T10:47:51"/>
        <d v="2016-12-07T14:49:09"/>
        <d v="2015-05-11T06:08:57"/>
        <d v="2016-07-19T13:52:19"/>
        <d v="2015-04-10T10:45:30"/>
        <d v="2016-12-05T05:06:20"/>
        <d v="2016-10-04T10:00:08"/>
        <d v="2016-12-18T12:16:26"/>
        <d v="2013-10-30T05:28:15"/>
        <d v="2015-10-12T14:34:19"/>
        <d v="2017-02-18T22:29:20"/>
        <d v="2015-05-11T18:13:11"/>
        <d v="2016-10-14T01:17:40"/>
        <d v="2015-09-28T09:17:07"/>
        <d v="2013-10-29T17:05:25"/>
        <d v="2012-01-29T17:29:58"/>
        <d v="2014-07-09T09:41:30"/>
        <d v="2014-06-03T18:59:56"/>
        <d v="2015-03-02T11:39:05"/>
        <d v="2014-06-09T09:24:25"/>
        <d v="2015-01-13T14:15:29"/>
        <d v="2015-09-25T18:10:40"/>
        <d v="2015-06-17T22:37:04"/>
        <d v="2013-07-31T04:53:40"/>
        <d v="2014-11-01T13:59:21"/>
        <d v="2015-08-23T02:35:38"/>
        <d v="2013-10-29T12:01:42"/>
        <d v="2011-12-17T13:46:01"/>
        <d v="2016-07-07T15:44:54"/>
        <d v="2015-12-22T02:29:30"/>
        <d v="2016-02-03T16:47:39"/>
        <d v="2015-06-11T20:58:11"/>
        <d v="2015-09-14T07:11:24"/>
        <d v="2014-10-28T15:13:51"/>
        <d v="2014-10-02T06:09:37"/>
        <d v="2017-01-20T16:26:39"/>
        <d v="2015-01-27T22:00:18"/>
        <d v="2015-05-26T21:42:16"/>
        <d v="2016-11-08T08:15:52"/>
        <d v="2015-01-06T08:11:18"/>
        <d v="2014-05-12T01:50:21"/>
        <d v="2015-11-20T10:42:05"/>
        <d v="2015-06-09T16:54:07"/>
        <d v="2014-07-21T05:31:54"/>
        <d v="2015-05-16T02:06:42"/>
        <d v="2015-04-28T09:34:48"/>
        <d v="2016-09-01T18:55:34"/>
        <d v="2014-01-03T10:02:06"/>
        <d v="2015-10-27T14:34:59"/>
        <d v="2014-12-01T09:43:33"/>
        <d v="2015-06-30T01:32:39"/>
        <d v="2014-06-21T05:19:52"/>
        <d v="2011-11-11T10:17:29"/>
        <d v="2015-09-11T07:30:58"/>
        <d v="2014-11-03T17:31:39"/>
        <d v="2015-03-27T11:57:02"/>
        <d v="2012-01-12T18:49:26"/>
        <d v="2012-04-06T13:41:56"/>
        <d v="2016-03-03T01:06:57"/>
        <d v="2016-01-08T05:18:51"/>
        <d v="2013-08-23T13:44:38"/>
        <d v="2015-01-22T17:21:47"/>
        <d v="2016-08-10T16:16:58"/>
        <d v="2016-10-06T05:29:27"/>
        <d v="2016-11-26T19:59:34"/>
        <d v="2015-03-18T09:33:02"/>
        <d v="2016-06-17T10:09:48"/>
        <d v="2017-03-12T12:44:05"/>
        <d v="2015-10-01T07:57:33"/>
        <d v="2016-12-24T11:51:28"/>
        <d v="2016-02-01T08:08:13"/>
        <d v="2013-10-22T08:46:19"/>
        <d v="2016-02-26T16:26:02"/>
        <d v="2014-02-01T14:29:05"/>
        <d v="2015-08-25T02:17:56"/>
        <d v="2016-05-17T20:19:09"/>
        <d v="2015-02-17T12:02:50"/>
        <d v="2016-06-17T10:07:49"/>
        <d v="2016-02-10T14:20:43"/>
        <d v="2014-12-09T09:41:23"/>
        <d v="2016-10-13T12:40:23"/>
        <d v="2015-06-15T15:55:00"/>
        <d v="2014-08-20T07:40:33"/>
        <d v="2015-04-20T11:48:46"/>
        <d v="2014-07-15T07:20:23"/>
        <d v="2014-08-06T16:10:11"/>
        <d v="2014-07-31T08:49:20"/>
        <d v="2015-02-07T08:13:46"/>
        <d v="2014-03-17T12:59:41"/>
        <d v="2015-02-25T19:43:06"/>
        <d v="2016-04-21T01:02:18"/>
        <d v="2014-12-01T18:59:03"/>
        <d v="2014-10-23T16:29:53"/>
        <d v="2017-03-14T07:21:56"/>
        <d v="2014-07-29T05:27:24"/>
        <d v="2015-12-21T11:00:49"/>
        <d v="2014-11-30T09:46:05"/>
        <d v="2015-04-29T08:17:15"/>
        <d v="2016-12-07T10:00:53"/>
        <d v="2015-04-20T19:26:50"/>
        <d v="2016-11-05T15:00:12"/>
        <d v="2015-02-12T09:23:12"/>
        <d v="2016-02-13T08:06:15"/>
        <d v="2015-04-01T00:59:32"/>
        <d v="2014-07-05T10:59:22"/>
        <d v="2013-06-20T15:06:22"/>
        <d v="2016-09-01T19:25:44"/>
        <d v="2016-09-18T10:28:06"/>
        <d v="2016-11-16T09:36:09"/>
        <d v="2014-07-10T06:44:07"/>
        <d v="2014-11-02T21:34:20"/>
        <d v="2009-09-11T17:21:59"/>
        <d v="2014-08-09T13:50:26"/>
        <d v="2017-03-13T13:14:29"/>
        <d v="2010-03-10T13:15:51"/>
        <d v="2015-07-03T11:17:13"/>
        <d v="2014-04-24T10:11:35"/>
        <d v="2015-03-24T17:39:31"/>
        <d v="2015-05-14T11:10:18"/>
        <d v="2015-07-31T15:28:03"/>
        <d v="2014-07-21T16:45:30"/>
        <d v="2012-06-21T08:34:00"/>
        <d v="2015-01-27T12:00:22"/>
        <d v="2015-11-03T06:54:54"/>
        <d v="2012-09-04T15:00:57"/>
        <d v="2012-08-28T11:06:20"/>
        <d v="2015-07-24T08:08:57"/>
        <d v="2016-07-04T08:46:11"/>
        <d v="2017-03-10T13:29:29"/>
        <d v="2015-06-30T22:10:41"/>
        <d v="2015-01-24T19:15:40"/>
        <d v="2016-06-14T03:48:53"/>
        <d v="2015-08-08T10:09:57"/>
        <d v="2015-07-13T08:41:00"/>
        <d v="2014-10-10T09:47:59"/>
        <d v="2010-11-24T21:45:26"/>
        <d v="2013-05-14T16:57:37"/>
        <d v="2014-07-09T14:27:26"/>
        <d v="2013-03-06T23:16:22"/>
        <d v="2015-03-24T00:14:03"/>
        <d v="2016-03-28T12:54:59"/>
        <d v="2015-11-19T11:48:25"/>
        <d v="2011-11-15T16:19:14"/>
        <d v="2016-05-06T02:43:47"/>
        <d v="2012-09-26T23:42:18"/>
        <d v="2014-08-26T07:19:09"/>
        <d v="2012-02-13T07:17:15"/>
        <d v="2015-06-15T09:28:59"/>
        <d v="2016-12-04T08:02:45"/>
        <d v="2014-08-18T08:45:19"/>
        <d v="2014-05-20T08:40:56"/>
        <d v="2016-02-21T18:34:16"/>
        <d v="2011-12-01T10:11:50"/>
        <d v="2013-11-04T19:14:59"/>
        <d v="2015-01-28T11:49:06"/>
        <d v="2016-05-09T09:33:39"/>
        <d v="2016-02-15T13:12:08"/>
        <d v="2016-06-03T08:01:26"/>
        <d v="2015-03-18T17:40:10"/>
        <d v="2015-06-08T07:17:02"/>
        <d v="2014-12-14T11:39:19"/>
        <d v="2014-01-22T01:08:42"/>
        <d v="2014-09-02T21:19:02"/>
        <d v="2015-04-22T05:02:09"/>
        <d v="2016-12-11T08:31:21"/>
        <d v="2015-04-21T05:08:15"/>
        <d v="2010-09-15T08:25:05"/>
        <d v="2013-10-28T13:08:31"/>
        <d v="2015-10-26T13:04:55"/>
        <d v="2017-01-28T10:44:10"/>
        <d v="2016-11-18T16:45:50"/>
        <d v="2013-08-02T12:30:06"/>
        <d v="2014-07-24T12:59:10"/>
        <d v="2015-07-09T00:35:08"/>
        <d v="2016-04-19T05:35:36"/>
        <d v="2016-04-29T08:43:05"/>
        <d v="2015-08-28T10:38:24"/>
        <d v="2016-03-16T17:27:24"/>
        <d v="2015-12-07T12:38:37"/>
        <d v="2016-01-14T18:39:31"/>
        <d v="2011-05-09T09:31:01"/>
        <d v="2015-07-09T20:30:03"/>
        <d v="2015-10-20T11:45:17"/>
        <d v="2015-08-10T14:31:19"/>
        <d v="2015-02-24T15:17:51"/>
        <d v="2014-08-15T07:22:32"/>
        <d v="2016-12-28T12:57:06"/>
        <d v="2017-02-19T16:00:02"/>
        <d v="2016-06-02T09:44:28"/>
        <d v="2015-08-30T13:12:39"/>
        <d v="2010-09-09T19:03:49"/>
        <d v="2015-11-30T08:12:33"/>
        <d v="2016-11-29T18:03:55"/>
        <d v="2014-03-05T19:59:39"/>
        <d v="2013-08-26T18:34:27"/>
        <d v="2013-12-06T05:31:00"/>
        <d v="2015-06-23T11:34:53"/>
        <d v="2016-09-08T01:20:39"/>
        <d v="2015-03-04T06:59:01"/>
        <d v="2014-10-08T22:18:50"/>
        <d v="2016-08-30T07:25:34"/>
        <d v="2017-01-10T18:19:05"/>
        <d v="2014-10-29T02:19:29"/>
        <d v="2016-03-01T09:56:25"/>
        <d v="2011-07-26T09:02:33"/>
        <d v="2016-08-19T11:51:05"/>
        <d v="2013-09-17T05:38:05"/>
        <d v="2016-08-17T15:10:04"/>
        <d v="2015-05-06T11:06:13"/>
        <d v="2015-08-17T18:31:52"/>
        <d v="2014-04-28T15:24:01"/>
        <d v="2017-01-13T17:26:00"/>
        <d v="2014-10-22T15:02:03"/>
        <d v="2014-12-17T16:32:23"/>
        <d v="2014-08-21T11:16:13"/>
        <d v="2015-10-20T11:35:27"/>
        <d v="2015-08-13T17:56:53"/>
        <d v="2015-10-23T06:03:41"/>
        <d v="2014-01-04T03:41:32"/>
        <d v="2015-09-01T07:02:54"/>
        <d v="2013-10-03T14:09:05"/>
        <d v="2015-05-04T06:46:35"/>
        <d v="2014-06-30T10:03:16"/>
        <d v="2015-09-09T16:21:33"/>
        <d v="2017-02-08T11:00:35"/>
        <d v="2014-09-01T14:00:01"/>
        <d v="2012-11-17T10:33:17"/>
        <d v="2016-06-27T13:01:43"/>
        <d v="2015-06-22T03:47:36"/>
        <d v="2015-03-16T07:04:49"/>
        <d v="2015-03-10T11:09:22"/>
        <d v="2015-03-03T09:36:22"/>
        <d v="2011-07-12T08:01:58"/>
        <d v="2014-08-06T21:09:04"/>
        <d v="2015-05-04T02:20:44"/>
        <d v="2015-10-29T20:32:33"/>
        <d v="2015-02-10T12:43:15"/>
        <d v="2017-01-31T16:45:37"/>
        <d v="2016-10-17T05:15:33"/>
        <d v="2015-06-29T17:24:57"/>
        <d v="2016-08-10T10:00:48"/>
        <d v="2014-07-20T15:36:18"/>
        <d v="2014-05-21T17:05:03"/>
        <d v="2015-11-19T11:20:09"/>
        <d v="2016-09-14T21:28:13"/>
        <d v="2015-01-26T16:16:12"/>
        <d v="2015-07-19T13:01:15"/>
        <d v="2014-08-27T17:02:41"/>
        <d v="2015-03-06T13:40:57"/>
        <d v="2015-03-11T14:27:28"/>
        <d v="2015-12-20T08:26:13"/>
        <d v="2014-12-18T04:38:23"/>
        <d v="2014-08-03T01:21:17"/>
        <d v="2015-08-17T00:41:44"/>
        <d v="2015-03-16T12:35:29"/>
        <d v="2014-10-22T12:13:28"/>
        <d v="2013-03-28T13:16:31"/>
        <d v="2016-01-13T13:45:24"/>
        <d v="2016-11-29T14:01:40"/>
        <d v="2015-02-25T13:55:59"/>
        <d v="2013-08-13T05:07:20"/>
        <d v="2011-11-15T17:26:35"/>
        <d v="2015-08-24T12:34:24"/>
        <d v="2014-10-14T12:30:00"/>
        <d v="2014-09-05T11:13:32"/>
        <d v="2015-07-16T02:28:10"/>
        <d v="2015-01-28T04:14:45"/>
        <d v="2017-02-17T04:18:59"/>
        <d v="2014-08-12T09:38:15"/>
        <d v="2014-06-27T12:47:40"/>
        <d v="2016-04-18T21:19:50"/>
        <d v="2014-08-12T17:10:22"/>
        <d v="2011-03-16T18:19:59"/>
        <d v="2015-06-17T06:43:27"/>
        <d v="2014-07-31T08:42:28"/>
        <d v="2014-10-06T07:04:40"/>
        <d v="2016-07-26T06:34:36"/>
        <d v="2015-12-04T12:17:36"/>
        <d v="2015-03-04T14:44:10"/>
        <d v="2014-12-03T16:07:10"/>
        <d v="2015-01-08T10:26:21"/>
        <d v="2014-07-11T09:20:48"/>
        <d v="2014-11-25T12:27:03"/>
        <d v="2013-05-22T10:18:58"/>
        <d v="2016-06-22T10:55:32"/>
        <d v="2015-07-14T22:16:59"/>
        <d v="2016-12-30T13:06:06"/>
        <d v="2015-12-30T00:00:29"/>
        <d v="2014-05-28T08:21:24"/>
        <d v="2015-07-05T16:33:53"/>
        <d v="2014-01-13T09:49:11"/>
        <d v="2016-08-15T17:16:29"/>
        <d v="2014-11-26T12:35:39"/>
        <d v="2014-10-01T14:45:42"/>
        <d v="2016-04-29T10:32:09"/>
        <d v="2012-02-10T15:36:27"/>
        <d v="2016-07-18T04:05:54"/>
        <d v="2017-01-03T06:46:01"/>
        <d v="2015-12-22T17:02:56"/>
        <d v="2016-02-25T15:16:56"/>
        <d v="2011-09-16T15:09:01"/>
        <d v="2014-10-28T13:24:00"/>
        <d v="2014-08-21T11:23:05"/>
        <d v="2016-01-31T09:05:14"/>
        <d v="2014-09-08T04:16:18"/>
        <d v="2014-07-16T12:20:34"/>
        <d v="2016-11-23T09:58:57"/>
        <d v="2010-11-22T21:35:24"/>
        <d v="2014-10-28T18:28:17"/>
        <d v="2015-01-16T23:13:43"/>
        <d v="2016-02-08T16:57:56"/>
        <d v="2012-10-01T20:00:40"/>
        <d v="2014-12-16T12:29:19"/>
        <d v="2014-08-10T10:24:37"/>
        <d v="2014-07-23T10:36:01"/>
        <d v="2015-08-01T08:04:57"/>
        <d v="2014-09-27T13:25:08"/>
        <d v="2015-08-15T19:36:14"/>
        <d v="2015-07-06T08:50:32"/>
        <d v="2016-06-04T07:46:00"/>
        <d v="2015-02-02T10:57:27"/>
        <d v="2015-10-18T13:24:14"/>
        <d v="2016-09-23T16:24:06"/>
        <d v="2015-09-08T06:51:52"/>
        <d v="2012-02-17T05:17:05"/>
        <d v="2013-10-04T11:09:17"/>
        <d v="2014-06-30T13:57:05"/>
        <d v="2014-12-01T11:00:28"/>
        <d v="2016-08-22T08:04:20"/>
        <d v="2012-04-30T23:00:31"/>
        <d v="2015-07-13T10:22:49"/>
        <d v="2014-09-05T01:12:02"/>
        <d v="2016-07-19T12:24:33"/>
        <d v="2015-03-05T11:10:37"/>
        <d v="2016-09-12T07:15:19"/>
        <d v="2014-08-11T22:14:57"/>
        <d v="2014-10-01T04:30:20"/>
        <d v="2015-02-25T18:46:48"/>
        <d v="2015-05-30T19:06:42"/>
        <d v="2016-08-03T09:03:22"/>
        <d v="2015-03-15T00:17:06"/>
        <d v="2015-02-23T11:25:49"/>
        <d v="2012-12-06T16:37:18"/>
        <d v="2014-07-11T09:49:52"/>
        <d v="2014-08-05T08:07:54"/>
        <d v="2016-06-07T15:42:17"/>
        <d v="2014-07-08T10:57:31"/>
        <d v="2013-11-26T20:01:29"/>
        <d v="2015-07-01T22:45:37"/>
        <d v="2015-01-14T14:34:19"/>
        <d v="2015-12-10T14:07:03"/>
        <d v="2015-02-14T09:11:56"/>
        <d v="2014-07-11T09:12:18"/>
        <d v="2012-03-13T11:15:46"/>
        <d v="2017-02-08T20:08:52"/>
        <d v="2015-03-16T13:54:53"/>
        <d v="2016-11-11T08:20:08"/>
        <d v="2016-03-11T07:36:29"/>
        <d v="2014-08-29T11:51:03"/>
        <d v="2015-10-14T09:44:57"/>
        <d v="2016-03-24T02:16:40"/>
        <d v="2015-05-08T13:56:38"/>
        <d v="2015-06-08T23:11:36"/>
        <d v="2015-05-08T05:55:54"/>
        <d v="2014-07-09T22:25:04"/>
        <d v="2016-12-14T15:07:35"/>
        <d v="2014-06-19T10:05:47"/>
        <d v="2016-12-22T03:47:58"/>
        <d v="2015-05-16T14:06:20"/>
        <d v="2014-06-21T04:52:06"/>
        <d v="2017-03-08T09:15:03"/>
        <d v="2016-09-23T07:29:19"/>
        <d v="2014-11-24T20:07:50"/>
        <d v="2016-11-02T14:36:43"/>
        <d v="2012-03-17T03:02:07"/>
        <d v="2014-10-28T06:05:37"/>
        <d v="2016-09-14T14:55:21"/>
        <d v="2014-11-09T19:48:45"/>
        <d v="2016-06-19T06:14:41"/>
        <d v="2016-02-08T09:09:20"/>
        <d v="2014-08-18T04:49:51"/>
        <d v="2016-12-21T20:37:48"/>
        <d v="2016-03-06T21:04:51"/>
        <d v="2015-04-12T07:59:04"/>
        <d v="2012-10-11T18:37:27"/>
        <d v="2016-04-03T12:48:00"/>
        <d v="2016-09-21T13:36:04"/>
        <d v="2015-04-06T09:39:45"/>
        <d v="2012-04-19T09:05:05"/>
        <d v="2015-06-17T15:00:50"/>
        <d v="2017-01-09T13:40:35"/>
        <d v="2015-02-20T09:07:15"/>
        <d v="2013-07-26T15:54:51"/>
        <d v="2014-12-25T19:56:39"/>
        <d v="2014-04-30T18:38:02"/>
        <d v="2015-11-09T11:49:59"/>
        <d v="2014-08-27T13:52:38"/>
        <d v="2016-02-17T08:13:16"/>
        <d v="2014-10-26T09:12:51"/>
        <d v="2014-06-03T07:49:43"/>
        <d v="2014-10-22T21:19:05"/>
        <d v="2011-01-24T11:48:47"/>
        <d v="2016-06-12T22:49:59"/>
        <d v="2012-03-26T16:35:01"/>
        <d v="2015-12-02T12:20:12"/>
        <d v="2011-11-29T22:01:26"/>
        <d v="2013-08-20T12:21:10"/>
        <d v="2014-01-08T07:10:27"/>
        <d v="2014-10-14T17:37:23"/>
        <d v="2014-07-13T19:19:26"/>
        <d v="2014-12-09T13:42:19"/>
        <d v="2017-03-09T12:13:39"/>
        <d v="2015-07-23T07:05:19"/>
        <d v="2016-05-06T04:42:12"/>
        <d v="2014-01-15T14:43:20"/>
        <d v="2015-07-10T20:00:18"/>
        <d v="2016-01-22T00:24:17"/>
        <d v="2012-01-18T16:53:15"/>
        <d v="2013-05-06T14:13:50"/>
        <d v="2014-10-14T03:35:08"/>
        <d v="2012-08-08T14:37:44"/>
        <d v="2014-07-15T10:20:08"/>
        <d v="2017-01-17T12:17:27"/>
        <d v="2011-05-19T13:14:06"/>
        <d v="2016-08-12T04:35:39"/>
        <d v="2015-10-09T12:40:33"/>
        <d v="2011-06-16T09:32:54"/>
        <d v="2015-07-10T07:27:10"/>
        <d v="2017-03-09T16:49:08"/>
        <d v="2012-12-03T17:31:33"/>
        <d v="2014-10-21T06:04:04"/>
        <d v="2016-01-05T11:44:56"/>
        <d v="2016-09-19T02:38:27"/>
        <d v="2016-06-26T20:37:55"/>
        <d v="2015-02-23T00:01:00"/>
        <d v="2014-08-19T12:59:32"/>
        <d v="2017-01-18T08:17:25"/>
        <d v="2013-07-01T15:32:57"/>
        <d v="2012-09-10T16:17:02"/>
        <d v="2016-01-12T19:08:24"/>
        <d v="2014-10-14T23:05:48"/>
        <d v="2015-04-02T14:02:16"/>
        <d v="2014-06-15T13:29:10"/>
        <d v="2013-09-30T08:40:01"/>
        <d v="2016-06-07T07:02:20"/>
        <d v="2015-12-03T06:11:28"/>
        <d v="2014-07-13T14:50:11"/>
        <d v="2013-10-07T17:00:03"/>
        <d v="2014-11-01T16:54:25"/>
        <d v="2014-07-01T01:46:21"/>
        <d v="2016-07-22T07:45:32"/>
        <d v="2014-07-28T08:18:55"/>
        <d v="2015-02-13T09:04:53"/>
        <d v="2015-11-25T08:41:59"/>
        <d v="2015-05-20T10:28:03"/>
        <d v="2015-10-29T16:49:04"/>
        <d v="2015-05-19T09:08:25"/>
        <d v="2016-10-21T19:36:30"/>
        <d v="2016-03-10T08:51:20"/>
        <d v="2015-03-19T08:52:02"/>
        <d v="2015-07-26T09:34:42"/>
        <d v="2014-06-12T14:38:50"/>
        <d v="2015-09-10T23:07:49"/>
        <d v="2015-04-15T23:50:03"/>
        <d v="2014-06-11T09:04:38"/>
        <d v="2016-11-21T06:59:03"/>
        <d v="2014-09-30T14:22:42"/>
        <d v="2016-11-18T16:23:18"/>
        <d v="2015-03-30T18:25:39"/>
        <d v="2016-12-12T09:49:08"/>
        <d v="2015-01-16T12:30:07"/>
        <d v="2016-02-24T09:59:16"/>
        <d v="2012-07-11T13:44:48"/>
        <d v="2016-06-15T12:42:26"/>
        <d v="2015-09-28T17:07:14"/>
        <d v="2012-05-25T12:20:48"/>
        <d v="2016-02-02T14:43:41"/>
        <d v="2011-08-26T19:58:22"/>
        <d v="2014-07-21T10:18:21"/>
        <d v="2015-06-02T16:40:46"/>
        <d v="2012-11-07T14:23:42"/>
        <d v="2016-06-07T13:35:08"/>
        <d v="2016-10-13T09:12:55"/>
        <d v="2016-12-01T08:34:06"/>
        <d v="2012-11-14T07:24:05"/>
        <d v="2015-04-13T12:04:28"/>
        <d v="2014-07-15T15:27:00"/>
        <d v="2016-06-13T23:51:34"/>
        <d v="2014-07-18T04:52:58"/>
        <d v="2015-11-17T02:46:30"/>
        <d v="2014-11-12T22:00:03"/>
        <d v="2017-01-06T21:54:57"/>
        <d v="2016-08-02T07:59:54"/>
        <d v="2015-01-15T10:28:00"/>
        <d v="2014-11-10T10:33:15"/>
        <d v="2014-10-15T09:16:31"/>
        <d v="2015-09-04T22:39:46"/>
        <d v="2016-10-31T20:06:21"/>
        <d v="2017-01-31T14:57:58"/>
        <d v="2015-02-12T20:21:58"/>
        <d v="2015-03-31T08:00:51"/>
        <d v="2016-03-08T14:11:59"/>
        <d v="2014-11-08T18:12:08"/>
        <d v="2016-10-19T10:03:10"/>
        <d v="2015-06-09T06:46:50"/>
        <d v="2014-10-23T04:13:54"/>
        <d v="2014-02-11T21:40:31"/>
        <d v="2014-09-29T07:46:42"/>
        <d v="2015-11-09T18:21:26"/>
        <d v="2015-04-13T08:18:51"/>
        <d v="2014-05-25T10:57:09"/>
        <d v="2015-05-14T08:37:23"/>
        <d v="2015-03-19T17:40:38"/>
        <d v="2015-07-07T11:35:23"/>
        <d v="2016-02-29T12:23:22"/>
        <d v="2014-10-29T08:20:01"/>
        <d v="2014-04-16T13:23:30"/>
        <d v="2016-07-08T03:22:34"/>
        <d v="2016-06-06T07:37:26"/>
        <d v="2015-07-21T10:19:02"/>
        <d v="2015-11-16T20:38:46"/>
        <d v="2014-11-05T09:27:15"/>
        <d v="2014-11-04T16:59:19"/>
        <d v="2015-05-05T10:39:11"/>
        <d v="2014-12-17T02:30:47"/>
        <d v="2014-03-31T08:51:20"/>
        <d v="2015-04-30T13:26:11"/>
        <d v="2014-09-02T12:59:02"/>
        <d v="2014-05-13T11:08:05"/>
        <d v="2014-08-11T10:16:53"/>
        <d v="2014-06-22T10:35:11"/>
        <d v="2017-01-02T07:55:59"/>
        <d v="2014-11-19T17:12:11"/>
        <d v="2016-12-07T23:12:49"/>
        <d v="2015-12-22T14:22:18"/>
        <d v="2014-11-03T13:33:15"/>
        <d v="2015-09-21T07:48:33"/>
        <d v="2015-09-01T11:02:22"/>
        <d v="2015-01-09T02:11:17"/>
        <d v="2017-02-26T12:15:19"/>
        <d v="2012-08-03T03:30:48"/>
        <d v="2017-01-01T13:45:31"/>
        <d v="2015-06-18T12:14:16"/>
        <d v="2013-10-12T05:19:08"/>
        <d v="2016-06-01T16:36:20"/>
        <d v="2014-10-26T13:26:18"/>
        <d v="2016-01-08T05:51:09"/>
        <d v="2015-12-02T00:38:51"/>
        <d v="2015-04-13T17:16:39"/>
        <d v="2015-10-08T13:57:42"/>
        <d v="2015-06-17T08:03:24"/>
        <d v="2016-05-02T15:38:29"/>
        <d v="2016-09-09T02:28:26"/>
        <d v="2015-01-28T16:01:34"/>
        <d v="2014-11-17T20:32:21"/>
        <d v="2014-05-28T13:33:28"/>
        <d v="2014-10-01T18:12:42"/>
        <d v="2013-08-01T16:32:03"/>
        <d v="2016-06-13T07:35:23"/>
        <d v="2014-08-06T12:30:02"/>
        <d v="2015-04-21T07:45:25"/>
        <d v="2015-12-03T17:55:37"/>
        <d v="2014-07-09T15:10:22"/>
        <d v="2014-11-26T18:02:28"/>
        <d v="2014-04-30T05:01:15"/>
        <d v="2016-07-28T09:00:09"/>
        <d v="2011-12-05T03:33:36"/>
        <d v="2014-08-12T04:39:21"/>
        <d v="2015-02-23T06:29:35"/>
        <d v="2014-05-08T06:05:25"/>
        <d v="2014-05-20T17:12:08"/>
        <d v="2014-08-02T05:31:18"/>
        <d v="2015-06-15T02:43:42"/>
        <d v="2014-09-22T10:46:04"/>
        <d v="2015-04-12T19:45:06"/>
        <d v="2016-11-28T11:25:15"/>
        <d v="2016-01-27T13:52:52"/>
        <d v="2016-06-24T08:55:35"/>
        <d v="2015-03-24T13:05:38"/>
        <d v="2016-05-30T12:20:14"/>
        <d v="2015-12-21T09:24:21"/>
        <d v="2016-06-05T16:10:33"/>
        <d v="2015-02-28T09:19:25"/>
        <d v="2016-03-20T00:12:01"/>
        <d v="2014-04-16T11:49:50"/>
        <d v="2015-06-18T08:05:59"/>
        <d v="2015-04-15T11:14:28"/>
        <d v="2014-06-19T01:21:30"/>
        <d v="2014-07-28T10:33:01"/>
        <d v="2015-01-27T20:02:41"/>
        <d v="2015-01-30T10:07:20"/>
        <d v="2014-03-24T11:01:04"/>
        <d v="2015-01-08T17:25:00"/>
        <d v="2013-04-09T05:54:44"/>
        <d v="2016-01-05T21:31:22"/>
        <d v="2015-04-17T09:01:00"/>
        <d v="2014-08-12T00:37:22"/>
        <d v="2014-03-20T04:34:08"/>
        <d v="2014-09-26T15:55:00"/>
        <d v="2015-02-28T21:13:05"/>
        <d v="2014-11-18T03:49:11"/>
        <d v="2016-01-15T08:20:32"/>
        <d v="2016-03-31T06:39:09"/>
        <d v="2015-08-20T20:21:31"/>
        <d v="2014-12-21T18:01:04"/>
        <d v="2014-07-18T12:10:17"/>
        <d v="2014-07-11T18:04:23"/>
        <d v="2015-05-29T07:09:30"/>
        <d v="2016-03-21T06:08:22"/>
        <d v="2015-04-08T07:36:49"/>
        <d v="2015-05-07T02:55:50"/>
        <d v="2015-06-17T11:35:39"/>
        <d v="2016-12-03T22:04:27"/>
        <d v="2016-01-26T02:57:14"/>
        <d v="2015-09-15T12:22:38"/>
        <d v="2014-10-06T19:22:37"/>
        <d v="2015-02-09T09:23:56"/>
        <d v="2016-01-14T13:35:13"/>
        <d v="2015-04-29T07:34:19"/>
        <d v="2015-03-01T20:34:36"/>
        <d v="2014-08-14T07:50:05"/>
        <d v="2014-07-23T07:57:03"/>
        <d v="2014-09-07T19:54:17"/>
        <d v="2015-12-20T05:45:23"/>
        <d v="2014-12-16T07:56:45"/>
        <d v="2014-12-08T05:44:07"/>
        <d v="2016-07-10T11:54:22"/>
        <d v="2016-04-14T12:45:21"/>
        <d v="2015-06-24T07:40:52"/>
        <d v="2015-09-25T14:32:52"/>
        <d v="2016-04-14T07:18:28"/>
        <d v="2015-01-23T00:29:23"/>
        <d v="2014-08-08T14:13:14"/>
        <d v="2016-01-19T11:09:29"/>
        <d v="2013-09-09T00:18:07"/>
        <d v="2014-07-23T10:32:49"/>
        <d v="2014-02-13T11:58:29"/>
        <d v="2014-06-05T15:07:12"/>
        <d v="2015-11-24T23:55:36"/>
        <d v="2014-09-05T11:13:41"/>
        <d v="2014-12-12T02:15:24"/>
        <d v="2016-04-18T16:56:28"/>
        <d v="2016-05-20T14:32:01"/>
        <d v="2014-02-21T19:15:27"/>
        <d v="2014-06-09T11:56:05"/>
        <d v="2015-08-28T22:35:34"/>
        <d v="2015-09-08T11:00:21"/>
        <d v="2016-03-11T00:54:24"/>
        <d v="2016-05-17T09:02:46"/>
        <d v="2015-03-15T15:56:12"/>
        <d v="2015-04-28T08:04:54"/>
        <d v="2015-01-23T18:51:10"/>
        <d v="2014-07-17T11:55:03"/>
        <d v="2016-10-06T09:48:47"/>
        <d v="2015-01-18T19:26:31"/>
        <d v="2016-02-29T08:41:35"/>
        <d v="2015-06-24T20:27:54"/>
        <d v="2013-07-11T05:15:20"/>
        <d v="2014-08-03T09:56:32"/>
        <d v="2015-10-20T02:23:27"/>
        <d v="2015-05-27T08:00:58"/>
        <d v="2015-03-01T11:04:04"/>
        <d v="2016-03-08T07:29:18"/>
        <d v="2016-01-06T15:55:31"/>
        <d v="2016-02-13T07:35:29"/>
        <d v="2015-01-26T19:19:55"/>
        <d v="2013-07-16T02:43:28"/>
        <d v="2012-12-12T12:00:24"/>
        <d v="2013-12-07T16:39:58"/>
        <d v="2017-02-12T10:22:02"/>
        <d v="2016-05-05T22:21:33"/>
        <d v="2016-03-17T10:43:26"/>
        <d v="2014-08-04T10:49:24"/>
        <d v="2016-08-21T21:45:04"/>
        <d v="2016-02-23T15:39:13"/>
        <d v="2014-01-10T16:21:41"/>
        <d v="2016-03-18T13:31:30"/>
        <d v="2014-07-08T07:35:17"/>
        <d v="2014-10-26T11:18:47"/>
        <d v="2015-01-09T13:58:29"/>
        <d v="2015-09-11T10:43:40"/>
        <d v="2012-08-15T12:35:36"/>
        <d v="2015-04-27T00:48:29"/>
        <d v="2016-03-06T12:58:52"/>
        <d v="2015-11-18T08:27:01"/>
        <d v="2016-05-25T09:27:49"/>
        <d v="2016-07-16T04:44:52"/>
        <d v="2016-05-19T00:59:20"/>
        <d v="2016-10-22T15:17:18"/>
        <d v="2014-10-03T01:36:19"/>
        <d v="2015-12-03T15:55:41"/>
        <d v="2016-04-28T12:22:15"/>
        <d v="2015-08-27T10:58:10"/>
        <d v="2015-09-25T09:06:58"/>
        <d v="2016-06-30T13:13:14"/>
        <d v="2015-01-17T17:40:47"/>
        <d v="2015-09-29T13:40:48"/>
        <d v="2016-02-09T05:42:39"/>
        <d v="2015-09-02T08:01:55"/>
        <d v="2015-01-07T14:13:21"/>
        <d v="2015-08-07T06:52:01"/>
        <d v="2014-07-25T12:48:11"/>
        <d v="2016-01-27T22:45:36"/>
        <d v="2016-03-15T13:03:57"/>
        <d v="2015-06-14T15:00:15"/>
        <d v="2014-08-07T11:48:38"/>
        <d v="2014-08-26T13:43:11"/>
        <d v="2014-08-25T02:24:30"/>
        <d v="2016-03-18T12:43:31"/>
        <d v="2014-11-11T09:21:00"/>
        <d v="2015-09-16T08:35:52"/>
        <d v="2012-03-02T16:03:42"/>
        <d v="2016-07-05T08:34:37"/>
        <d v="2014-01-06T11:58:17"/>
        <d v="2014-06-08T22:13:01"/>
        <d v="2014-09-23T07:16:31"/>
        <d v="2016-09-02T11:10:31"/>
        <d v="2011-09-14T07:22:07"/>
        <d v="2014-12-02T00:20:26"/>
        <d v="2015-02-12T11:30:02"/>
        <d v="2015-06-22T05:02:10"/>
        <d v="2015-01-27T00:41:33"/>
        <d v="2015-06-02T06:21:15"/>
        <d v="2013-09-19T04:13:06"/>
        <d v="2014-08-25T08:24:24"/>
        <d v="2015-04-19T05:13:11"/>
        <d v="2015-05-30T11:39:06"/>
        <d v="2015-03-26T09:22:37"/>
        <d v="2015-02-27T08:19:54"/>
        <d v="2015-02-20T06:25:26"/>
        <d v="2014-10-06T11:38:35"/>
        <d v="2017-02-25T08:04:34"/>
        <d v="2016-10-06T14:11:52"/>
        <d v="2016-02-13T02:24:43"/>
        <d v="2014-11-08T15:21:27"/>
        <d v="2015-07-09T07:33:37"/>
        <d v="2015-02-24T17:05:32"/>
        <d v="2014-01-21T11:01:17"/>
        <d v="2015-01-13T12:14:20"/>
        <d v="2014-06-18T19:43:24"/>
        <d v="2016-06-17T10:32:18"/>
        <d v="2015-07-17T06:15:47"/>
        <d v="2016-09-26T11:20:04"/>
        <d v="2015-12-08T20:53:10"/>
        <d v="2016-01-08T08:58:00"/>
        <d v="2014-07-11T08:12:03"/>
        <d v="2014-07-04T17:19:32"/>
        <d v="2017-01-09T16:45:19"/>
        <d v="2014-05-30T13:26:47"/>
        <d v="2016-01-31T14:43:06"/>
        <d v="2015-04-28T20:27:33"/>
        <d v="2015-11-30T06:46:10"/>
        <d v="2012-04-10T12:20:08"/>
        <d v="2016-04-04T19:04:53"/>
        <d v="2016-02-25T15:03:49"/>
        <d v="2015-04-02T08:55:10"/>
        <d v="2016-08-23T13:47:47"/>
        <d v="2014-12-01T09:05:38"/>
        <d v="2015-01-27T13:13:54"/>
        <d v="2015-02-09T14:16:17"/>
        <d v="2017-02-20T00:24:20"/>
        <d v="2014-10-30T12:19:50"/>
        <d v="2017-01-17T23:53:49"/>
        <d v="2016-10-03T13:31:32"/>
        <d v="2014-06-12T18:47:07"/>
        <d v="2015-03-31T21:30:00"/>
        <d v="2016-05-12T13:55:49"/>
        <d v="2015-02-03T11:47:59"/>
        <d v="2015-12-11T11:46:42"/>
        <d v="2014-07-28T12:09:38"/>
        <d v="2015-01-15T09:42:23"/>
        <d v="2015-07-22T11:05:56"/>
        <d v="2016-05-23T15:25:54"/>
        <d v="2015-06-28T20:27:37"/>
        <d v="2014-07-09T16:48:54"/>
        <d v="2015-04-17T08:25:00"/>
        <d v="2015-04-07T16:52:36"/>
        <d v="2015-11-12T22:47:40"/>
        <d v="2016-06-14T08:25:33"/>
        <d v="2016-01-14T23:21:51"/>
        <d v="2015-01-27T14:17:09"/>
        <d v="2016-01-28T08:18:30"/>
        <d v="2015-01-23T12:34:04"/>
        <d v="2015-02-26T08:42:10"/>
        <d v="2014-07-08T14:08:59"/>
        <d v="2015-02-06T09:50:03"/>
        <d v="2014-07-21T20:49:49"/>
        <d v="2014-10-27T16:40:44"/>
        <d v="2015-02-03T20:40:47"/>
        <d v="2014-12-29T14:14:52"/>
        <d v="2016-09-02T10:04:46"/>
        <d v="2013-02-26T05:19:23"/>
        <d v="2016-04-18T23:38:40"/>
        <d v="2015-01-22T08:29:56"/>
        <d v="2015-07-25T02:33:16"/>
        <d v="2016-03-31T00:59:00"/>
        <d v="2016-10-15T08:34:22"/>
        <d v="2016-06-08T15:15:33"/>
        <d v="2016-02-16T13:08:40"/>
        <d v="2016-06-08T09:32:14"/>
        <d v="2016-09-02T17:11:47"/>
        <d v="2015-02-05T21:14:57"/>
        <d v="2015-06-19T10:44:23"/>
        <d v="2015-08-25T11:09:25"/>
        <d v="2015-01-29T12:17:35"/>
        <d v="2015-06-23T06:44:59"/>
        <d v="2014-11-13T14:49:25"/>
        <d v="2014-12-01T08:54:50"/>
        <d v="2016-08-28T22:15:56"/>
        <d v="2014-07-10T14:43:42"/>
        <d v="2015-09-28T12:40:04"/>
        <d v="2014-11-17T10:30:45"/>
        <d v="2016-02-12T14:25:16"/>
        <d v="2015-08-14T05:53:13"/>
        <d v="2015-02-17T14:31:27"/>
        <d v="2014-10-16T22:23:21"/>
        <d v="2014-10-19T15:00:59"/>
        <d v="2014-06-02T08:29:55"/>
        <d v="2015-06-05T14:15:35"/>
        <d v="2016-02-22T04:52:07"/>
        <d v="2016-03-06T14:36:36"/>
        <d v="2014-12-01T13:51:58"/>
        <d v="2014-05-02T14:37:19"/>
        <d v="2017-01-24T06:14:22"/>
        <d v="2016-02-14T20:02:44"/>
        <d v="2015-01-05T07:22:29"/>
        <d v="2015-03-12T18:12:42"/>
        <d v="2015-01-30T00:08:41"/>
        <d v="2014-08-23T17:51:40"/>
        <d v="2016-04-26T09:57:43"/>
        <d v="2015-01-05T11:36:46"/>
        <d v="2014-07-17T13:44:12"/>
        <d v="2013-06-19T07:25:22"/>
        <d v="2015-02-23T22:28:50"/>
        <d v="2016-01-22T10:33:07"/>
        <d v="2015-02-28T12:52:30"/>
        <d v="2015-06-13T05:25:35"/>
        <d v="2015-04-13T12:45:12"/>
        <d v="2015-07-30T07:53:44"/>
        <d v="2017-01-10T16:28:18"/>
        <d v="2016-02-11T14:37:55"/>
        <d v="2014-11-10T14:59:50"/>
        <d v="2015-04-03T07:34:53"/>
        <d v="2016-11-14T16:42:36"/>
        <d v="2014-07-18T11:58:18"/>
        <d v="2014-11-14T22:50:28"/>
        <d v="2015-01-13T13:46:34"/>
        <d v="2015-01-30T15:02:35"/>
        <d v="2016-08-08T08:15:06"/>
        <d v="2016-10-02T00:49:07"/>
        <d v="2015-05-06T00:02:55"/>
        <d v="2014-08-26T19:22:19"/>
        <d v="2015-04-13T12:11:27"/>
        <d v="2014-12-04T10:43:21"/>
        <d v="2015-02-10T10:49:11"/>
        <d v="2016-06-30T15:04:50"/>
        <d v="2013-08-14T09:56:20"/>
        <d v="2016-05-24T02:25:45"/>
        <d v="2016-06-12T20:20:14"/>
        <d v="2016-02-11T23:38:53"/>
        <d v="2016-04-28T18:23:33"/>
        <d v="2016-03-30T23:41:41"/>
        <d v="2014-07-29T13:17:20"/>
        <d v="2014-09-17T11:00:32"/>
        <d v="2013-12-12T14:21:14"/>
        <d v="2016-01-24T15:05:09"/>
        <d v="2015-01-27T03:19:12"/>
        <d v="2014-07-08T15:13:48"/>
        <d v="2016-09-29T15:43:54"/>
        <d v="2016-01-20T20:06:37"/>
        <d v="2014-06-25T14:15:02"/>
        <d v="2016-03-04T11:49:02"/>
        <d v="2016-03-04T09:41:56"/>
        <d v="2016-03-07T18:16:04"/>
        <d v="2014-08-14T05:59:55"/>
        <d v="2014-09-26T07:36:30"/>
        <d v="2016-08-11T02:21:47"/>
        <d v="2015-04-20T14:17:22"/>
        <d v="2014-08-31T14:29:43"/>
        <d v="2014-05-19T13:58:12"/>
        <d v="2016-06-20T12:06:01"/>
        <d v="2016-05-01T11:23:04"/>
        <d v="2015-08-05T13:50:18"/>
        <d v="2015-04-02T01:50:34"/>
        <d v="2015-08-23T05:46:33"/>
        <d v="2015-02-17T20:45:32"/>
        <d v="2016-07-07T17:32:22"/>
        <d v="2014-11-26T10:25:40"/>
        <d v="2014-09-21T17:50:28"/>
        <d v="2015-06-16T13:54:51"/>
        <d v="2015-08-27T15:04:14"/>
        <d v="2015-12-13T07:48:44"/>
        <d v="2015-02-12T01:28:43"/>
        <d v="2015-01-29T05:45:08"/>
        <d v="2015-03-09T10:12:56"/>
        <d v="2015-07-06T11:46:39"/>
        <d v="2015-10-27T14:55:45"/>
        <d v="2016-12-07T16:17:12"/>
        <d v="2017-02-01T11:30:34"/>
        <d v="2014-08-05T20:23:35"/>
        <d v="2014-09-29T14:26:06"/>
        <d v="2015-05-11T08:05:32"/>
        <d v="2016-08-01T18:58:22"/>
        <d v="2015-09-08T14:16:04"/>
        <d v="2016-07-15T16:06:23"/>
        <d v="2014-11-16T00:52:47"/>
        <d v="2015-06-10T14:08:55"/>
        <d v="2015-01-27T12:06:04"/>
        <d v="2016-04-21T17:09:10"/>
        <d v="2015-05-10T21:38:46"/>
        <d v="2016-03-09T15:04:14"/>
        <d v="2015-06-09T13:27:21"/>
        <d v="2015-04-02T08:28:25"/>
        <d v="2016-01-14T14:24:57"/>
        <d v="2015-12-03T15:00:51"/>
        <d v="2016-08-30T13:52:52"/>
        <d v="2015-06-09T13:48:17"/>
        <d v="2015-11-12T18:01:39"/>
        <d v="2016-12-09T15:06:00"/>
        <d v="2015-10-08T13:49:00"/>
        <d v="2009-09-14T13:38:02"/>
        <d v="2015-08-12T07:07:02"/>
        <d v="2013-07-01T00:41:53"/>
        <d v="2016-08-08T23:38:46"/>
        <d v="2014-10-07T10:16:58"/>
        <d v="2013-10-03T11:03:16"/>
        <d v="2013-12-26T09:09:51"/>
        <d v="2014-07-17T10:25:12"/>
        <d v="2013-05-13T12:19:27"/>
        <d v="2011-06-10T19:02:21"/>
        <d v="2012-05-11T20:01:23"/>
        <d v="2014-07-07T15:45:24"/>
        <d v="2015-04-05T18:04:03"/>
        <d v="2012-03-19T12:02:14"/>
        <d v="2015-03-02T13:51:49"/>
        <d v="2016-10-26T06:16:34"/>
        <d v="2016-12-09T17:18:20"/>
        <d v="2012-07-23T15:14:45"/>
        <d v="2015-12-28T15:34:59"/>
        <d v="2016-08-13T16:50:30"/>
        <d v="2015-04-20T09:25:38"/>
        <d v="2015-06-16T11:51:45"/>
        <d v="2011-06-08T21:37:31"/>
        <d v="2016-01-30T20:13:59"/>
        <d v="2015-03-28T10:41:20"/>
        <d v="2015-08-07T06:47:04"/>
        <d v="2016-01-11T08:42:44"/>
        <d v="2015-11-10T06:48:16"/>
        <d v="2016-05-13T00:29:03"/>
        <d v="2015-02-22T13:11:45"/>
        <d v="2016-11-18T01:20:15"/>
        <d v="2015-06-10T10:50:49"/>
        <d v="2014-12-02T12:13:14"/>
        <d v="2015-10-05T09:11:28"/>
        <d v="2015-07-02T16:18:24"/>
        <d v="2015-02-20T09:45:19"/>
        <d v="2015-10-06T01:22:57"/>
        <d v="2015-05-19T11:03:35"/>
        <d v="2014-07-28T16:50:56"/>
        <d v="2015-10-23T11:48:56"/>
        <d v="2015-03-23T11:56:26"/>
        <d v="2015-11-20T05:27:17"/>
        <d v="2016-08-02T16:45:46"/>
        <d v="2016-05-24T17:29:00"/>
        <d v="2015-08-25T18:55:59"/>
        <d v="2017-01-26T01:01:47"/>
        <d v="2015-11-09T11:26:43"/>
        <d v="2015-04-27T16:13:17"/>
        <d v="2015-04-14T15:44:01"/>
        <d v="2017-02-24T13:29:37"/>
        <d v="2014-06-13T08:37:37"/>
        <d v="2015-10-26T07:49:25"/>
        <d v="2017-01-27T15:05:18"/>
        <d v="2015-07-04T08:09:30"/>
        <d v="2016-11-02T15:53:03"/>
        <d v="2014-07-17T15:38:22"/>
        <d v="2016-10-27T10:20:13"/>
        <d v="2016-11-16T12:36:10"/>
        <d v="2015-08-10T20:09:21"/>
        <d v="2015-01-17T10:48:03"/>
        <d v="2013-11-15T20:58:10"/>
        <d v="2013-01-15T15:59:29"/>
        <d v="2015-09-01T09:22:11"/>
        <d v="2012-04-27T15:00:55"/>
        <d v="2012-10-29T08:31:48"/>
        <d v="2010-04-23T11:28:34"/>
        <d v="2014-02-10T20:33:10"/>
        <d v="2011-08-11T20:37:03"/>
        <d v="2010-06-11T11:14:15"/>
        <d v="2014-01-02T16:07:25"/>
        <d v="2012-07-26T10:19:07"/>
        <d v="2010-09-13T12:28:54"/>
        <d v="2013-10-15T08:07:02"/>
        <d v="2010-06-08T16:28:50"/>
        <d v="2012-04-14T11:44:55"/>
        <d v="2012-03-09T21:42:49"/>
        <d v="2011-12-05T16:34:49"/>
        <d v="2016-05-01T10:45:06"/>
        <d v="2016-09-01T00:33:45"/>
        <d v="2014-07-10T17:26:32"/>
        <d v="2015-11-11T12:26:00"/>
        <d v="2016-01-13T02:20:45"/>
        <d v="2015-08-15T11:07:57"/>
        <d v="2014-07-29T16:20:25"/>
        <d v="2016-04-23T11:08:15"/>
        <d v="2014-07-11T12:26:39"/>
        <d v="2016-02-06T15:49:05"/>
        <d v="2015-02-23T09:16:17"/>
        <d v="2016-11-04T12:54:43"/>
        <d v="2015-02-12T13:37:23"/>
        <d v="2015-02-11T10:57:36"/>
        <d v="2016-03-02T22:38:28"/>
        <d v="2016-07-31T16:44:22"/>
        <d v="2015-10-18T10:04:53"/>
        <d v="2014-07-09T13:53:24"/>
        <d v="2014-05-16T09:08:07"/>
        <d v="2014-06-23T12:40:24"/>
        <d v="2011-09-13T12:56:40"/>
        <d v="2013-05-16T08:53:45"/>
        <d v="2015-07-27T06:58:50"/>
        <d v="2015-11-24T13:47:48"/>
        <d v="2015-07-07T03:05:21"/>
        <d v="2015-06-09T08:47:30"/>
        <d v="2015-01-17T16:08:47"/>
        <d v="2015-03-29T20:22:00"/>
        <d v="2014-08-20T15:19:43"/>
        <d v="2015-08-07T18:27:43"/>
        <d v="2015-01-24T17:42:42"/>
        <d v="2015-05-30T09:26:05"/>
        <d v="2015-04-28T07:06:29"/>
        <d v="2014-07-10T09:22:00"/>
        <d v="2016-05-19T09:23:02"/>
        <d v="2014-07-21T08:22:32"/>
        <d v="2014-09-15T07:51:36"/>
        <d v="2014-07-07T14:03:36"/>
        <d v="2011-01-25T15:20:30"/>
        <d v="2015-07-08T14:36:08"/>
        <d v="2015-01-03T10:55:42"/>
        <d v="2012-07-20T08:19:24"/>
        <d v="2012-08-03T22:47:45"/>
        <d v="2011-12-06T15:06:07"/>
        <d v="2016-12-27T17:26:48"/>
        <d v="2014-06-15T18:33:45"/>
        <d v="2014-07-16T06:17:33"/>
        <d v="2014-11-01T19:12:15"/>
        <d v="2015-10-22T14:13:39"/>
        <d v="2015-03-29T19:09:19"/>
        <d v="2015-06-25T01:22:00"/>
        <d v="2015-03-10T17:27:22"/>
        <d v="2015-06-20T10:43:48"/>
        <d v="2016-04-25T07:29:18"/>
        <d v="2016-12-03T14:13:29"/>
        <d v="2015-07-14T12:57:42"/>
        <d v="2015-05-15T05:00:55"/>
        <d v="2016-04-01T02:44:38"/>
        <d v="2015-04-21T14:28:38"/>
        <d v="2015-03-23T11:28:25"/>
        <d v="2014-06-28T08:52:43"/>
        <d v="2017-03-01T08:42:27"/>
        <d v="2015-10-12T13:30:44"/>
        <d v="2014-07-11T08:56:00"/>
        <d v="2015-11-03T20:54:56"/>
        <d v="2014-10-03T13:31:38"/>
        <d v="2012-05-23T20:49:23"/>
        <d v="2016-07-03T14:01:11"/>
        <d v="2012-10-16T06:40:52"/>
        <d v="2013-05-17T12:47:55"/>
        <d v="2011-07-28T10:57:11"/>
        <d v="2014-07-18T03:24:19"/>
        <d v="2015-02-17T17:13:44"/>
        <d v="2017-02-16T02:14:42"/>
        <d v="2015-04-27T11:47:19"/>
        <d v="2015-08-02T22:47:27"/>
        <d v="2015-07-02T22:03:10"/>
        <d v="2015-08-25T06:43:52"/>
        <d v="2009-09-23T05:35:16"/>
        <d v="2013-04-25T08:18:34"/>
        <d v="2012-03-21T17:12:06"/>
        <d v="2014-05-20T07:35:01"/>
        <d v="2015-03-05T18:30:22"/>
        <d v="2014-12-31T21:59:59"/>
        <d v="2015-09-09T15:38:06"/>
        <d v="2015-02-10T17:44:45"/>
        <d v="2016-08-21T00:29:57"/>
        <d v="2016-03-09T04:56:16"/>
        <d v="2017-02-12T21:07:40"/>
        <d v="2017-03-01T17:40:11"/>
        <d v="2017-03-01T20:59:20"/>
        <d v="2015-08-28T16:24:06"/>
        <d v="2015-06-23T23:21:12"/>
        <d v="2016-03-22T12:48:26"/>
        <d v="2015-05-01T13:55:53"/>
        <d v="2015-11-11T03:04:23"/>
        <d v="2016-04-10T17:15:06"/>
        <d v="2015-09-24T18:06:23"/>
        <d v="2015-05-28T13:45:52"/>
        <d v="2015-11-17T08:24:41"/>
        <d v="2016-09-01T08:12:54"/>
        <d v="2015-06-16T11:37:02"/>
        <d v="2014-08-04T12:38:08"/>
        <d v="2014-07-09T13:20:12"/>
        <d v="2015-06-17T13:45:37"/>
        <d v="2015-03-03T21:37:30"/>
        <d v="2014-12-26T23:12:21"/>
        <d v="2016-12-04T16:04:09"/>
        <d v="2014-05-16T22:50:05"/>
        <d v="2015-01-30T16:42:05"/>
        <d v="2014-05-13T16:12:35"/>
        <d v="2016-11-04T06:04:47"/>
        <d v="2015-11-21T06:07:17"/>
        <d v="2016-10-07T16:09:02"/>
        <d v="2014-06-10T11:40:11"/>
        <d v="2014-07-27T14:20:12"/>
        <d v="2014-10-14T21:39:19"/>
        <d v="2010-06-25T16:35:56"/>
        <d v="2015-06-12T11:31:44"/>
        <d v="2014-09-15T08:51:10"/>
        <d v="2015-02-24T16:02:36"/>
        <d v="2015-07-13T10:37:08"/>
        <d v="2016-12-04T12:12:50"/>
        <d v="2015-04-07T07:12:32"/>
        <d v="2015-04-09T08:13:42"/>
        <d v="2015-05-06T10:48:24"/>
        <d v="2015-09-17T06:52:58"/>
        <d v="2014-12-05T14:20:36"/>
        <d v="2016-04-06T12:36:48"/>
        <d v="2015-11-13T16:16:40"/>
        <d v="2015-09-01T14:25:56"/>
        <d v="2015-12-08T09:40:25"/>
        <d v="2016-01-11T11:30:11"/>
        <d v="2015-05-26T10:39:56"/>
        <d v="2016-08-10T12:03:57"/>
        <d v="2016-10-26T12:53:03"/>
        <d v="2015-07-27T16:18:50"/>
        <d v="2015-08-20T16:23:36"/>
        <d v="2014-11-11T12:07:04"/>
        <d v="2014-11-24T22:17:44"/>
        <d v="2015-09-28T18:53:43"/>
        <d v="2016-12-12T18:54:47"/>
        <d v="2014-12-03T13:14:16"/>
        <d v="2015-06-02T13:59:44"/>
        <d v="2014-11-13T12:28:26"/>
        <d v="2016-03-14T22:26:04"/>
        <d v="2015-12-03T16:56:47"/>
        <d v="2015-08-08T01:47:55"/>
        <d v="2016-10-12T09:41:13"/>
        <d v="2014-07-11T13:13:07"/>
        <d v="2014-12-20T09:43:09"/>
        <d v="2015-06-08T20:04:52"/>
        <d v="2016-01-28T13:35:43"/>
        <d v="2015-01-27T15:09:48"/>
        <d v="2015-09-18T11:38:49"/>
        <d v="2016-05-08T13:35:08"/>
        <d v="2014-10-15T16:22:14"/>
        <d v="2015-02-11T17:20:16"/>
        <d v="2015-04-10T17:45:04"/>
        <d v="2014-07-15T14:50:34"/>
        <d v="2016-01-02T02:43:33"/>
        <d v="2014-11-28T13:02:41"/>
        <d v="2016-12-27T16:09:49"/>
        <d v="2014-10-30T07:40:52"/>
        <d v="2014-10-14T08:20:28"/>
        <d v="2016-08-30T06:24:45"/>
        <d v="2015-09-13T04:41:29"/>
        <d v="2015-05-30T19:20:51"/>
        <d v="2014-07-01T16:58:19"/>
        <d v="2014-07-22T15:32:28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5-05-15T20:09:29"/>
        <d v="2016-01-19T06:08:17"/>
        <d v="2015-03-26T12:17:06"/>
        <d v="2016-06-14T21:55:08"/>
        <d v="2014-09-10T15:23:43"/>
        <d v="2015-05-30T07:21:58"/>
        <d v="2014-07-09T13:31:03"/>
        <d v="2016-09-18T23:53:27"/>
        <d v="2012-06-18T13:35:45"/>
        <d v="2014-04-18T13:17:22"/>
        <d v="2014-08-12T07:15:51"/>
        <d v="2013-05-21T03:04:18"/>
        <d v="2012-10-12T05:53:48"/>
        <d v="2012-12-14T04:45:40"/>
        <d v="2013-09-20T12:51:34"/>
        <d v="2017-02-08T02:44:48"/>
        <d v="2014-05-25T14:51:35"/>
        <d v="2016-05-02T09:42:30"/>
        <d v="2015-04-14T08:36:34"/>
        <d v="2016-03-24T11:21:05"/>
        <d v="2016-01-20T16:03:49"/>
        <d v="2014-07-15T20:34:57"/>
        <d v="2014-11-11T05:04:55"/>
        <d v="2014-11-06T18:44:19"/>
        <d v="2015-04-20T18:47:18"/>
        <d v="2015-06-16T09:51:19"/>
        <d v="2014-10-04T06:20:36"/>
        <d v="2014-10-10T04:50:40"/>
        <d v="2015-02-02T15:40:15"/>
        <d v="2016-05-24T17:52:38"/>
        <d v="2015-03-13T19:06:20"/>
        <d v="2015-04-23T19:21:00"/>
        <d v="2015-12-24T00:45:52"/>
        <d v="2017-02-24T06:00:03"/>
        <d v="2016-03-09T10:41:57"/>
        <d v="2016-05-07T16:12:05"/>
        <d v="2014-08-12T10:10:23"/>
        <d v="2015-01-23T11:59:14"/>
        <d v="2014-07-31T07:16:24"/>
        <d v="2016-03-04T07:36:51"/>
        <d v="2014-07-14T10:49:08"/>
        <d v="2015-10-16T14:09:06"/>
        <d v="2014-07-23T07:10:50"/>
        <d v="2015-12-07T20:57:52"/>
        <d v="2015-01-30T12:33:49"/>
        <d v="2017-03-15T07:30:07"/>
        <d v="2017-03-14T00:35:56"/>
        <d v="2017-01-26T16:58:54"/>
        <d v="2016-11-08T19:37:55"/>
        <d v="2015-06-26T17:29:58"/>
        <d v="2015-06-17T08:27:59"/>
        <d v="2015-08-19T22:37:31"/>
        <d v="2015-10-14T11:59:56"/>
        <d v="2015-08-10T08:40:29"/>
        <d v="2014-09-17T07:02:59"/>
        <d v="2015-10-07T19:27:19"/>
        <d v="2015-04-08T16:35:08"/>
        <d v="2015-11-17T14:05:50"/>
        <d v="2014-06-03T09:02:44"/>
        <d v="2014-06-03T11:32:32"/>
        <d v="2016-10-23T08:00:23"/>
        <d v="2014-05-07T08:36:32"/>
        <d v="2015-09-21T19:01:46"/>
        <d v="2016-06-05T16:13:44"/>
        <d v="2015-09-06T07:11:45"/>
        <d v="2015-06-24T19:29:56"/>
        <d v="2015-09-08T08:42:15"/>
        <d v="2015-01-02T16:23:42"/>
        <d v="2016-09-02T00:19:25"/>
        <d v="2014-12-26T12:39:56"/>
        <d v="2016-01-04T15:36:10"/>
        <d v="2014-08-03T06:27:49"/>
        <d v="2015-03-02T10:59:52"/>
        <d v="2016-04-09T14:49:51"/>
        <d v="2014-11-10T21:28:22"/>
        <d v="2014-08-16T07:39:17"/>
        <d v="2015-06-30T16:16:05"/>
        <d v="2016-05-04T03:19:12"/>
        <d v="2014-10-14T05:00:55"/>
        <d v="2016-03-04T00:07:48"/>
        <d v="2015-08-11T19:38:27"/>
        <d v="2016-10-31T22:18:40"/>
        <d v="2015-04-17T13:41:54"/>
        <d v="2015-07-28T07:54:35"/>
        <d v="2014-07-08T23:48:43"/>
        <d v="2016-06-28T17:09:46"/>
        <d v="2014-05-15T07:37:44"/>
        <d v="2016-03-28T14:22:07"/>
        <d v="2015-10-18T19:41:57"/>
        <d v="2016-06-13T12:48:18"/>
        <d v="2015-10-09T09:59:41"/>
        <d v="2015-03-06T01:23:41"/>
        <d v="2015-04-02T05:04:09"/>
        <d v="2016-02-18T21:54:29"/>
        <d v="2016-02-08T15:59:23"/>
        <d v="2015-10-05T07:43:59"/>
        <d v="2015-11-13T16:36:10"/>
        <d v="2014-10-29T06:02:44"/>
        <d v="2014-11-05T14:58:45"/>
        <d v="2014-05-02T11:26:37"/>
        <d v="2016-08-31T12:11:25"/>
        <d v="2016-02-20T19:23:43"/>
        <d v="2016-11-26T11:18:51"/>
        <d v="2014-09-23T11:05:49"/>
        <d v="2016-12-28T10:54:02"/>
        <d v="2016-05-21T08:45:16"/>
        <d v="2016-06-17T09:49:46"/>
        <d v="2015-12-06T11:47:17"/>
        <d v="2016-05-05T09:19:57"/>
        <d v="2014-10-14T18:59:50"/>
        <d v="2016-12-26T13:41:22"/>
        <d v="2015-10-30T04:56:44"/>
        <m/>
      </sharedItems>
      <fieldGroup par="21" base="18">
        <rangePr groupBy="months" startDate="2009-05-16T19:55:13" endDate="2017-03-15T07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1:26:00" maxDate="2017-05-03T11:12:00"/>
    </cacheField>
    <cacheField name="Quarters" numFmtId="0" databaseField="0">
      <fieldGroup base="18">
        <rangePr groupBy="quarters" startDate="2009-05-16T19:55:13" endDate="2017-03-15T07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x v="0"/>
    <x v="0"/>
    <n v="1"/>
    <n v="22603"/>
    <x v="0"/>
    <x v="0"/>
    <s v="USD"/>
    <n v="1476395940"/>
    <n v="1473782592"/>
    <b v="0"/>
    <n v="163"/>
    <b v="1"/>
    <s v="technology/hardware"/>
    <n v="22603"/>
    <n v="138.66871165644173"/>
    <x v="0"/>
    <x v="0"/>
  </r>
  <r>
    <n v="2243"/>
    <x v="1"/>
    <x v="1"/>
    <n v="1"/>
    <n v="9302.5"/>
    <x v="0"/>
    <x v="0"/>
    <s v="USD"/>
    <n v="1489374000"/>
    <n v="1488823290"/>
    <b v="0"/>
    <n v="2035"/>
    <b v="1"/>
    <s v="games/tabletop games"/>
    <n v="9302.5"/>
    <n v="4.5712530712530715"/>
    <x v="1"/>
    <x v="1"/>
  </r>
  <r>
    <n v="1253"/>
    <x v="2"/>
    <x v="2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2"/>
    <x v="2"/>
  </r>
  <r>
    <n v="1012"/>
    <x v="3"/>
    <x v="3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0"/>
    <x v="3"/>
  </r>
  <r>
    <n v="2014"/>
    <x v="4"/>
    <x v="4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0"/>
    <x v="0"/>
  </r>
  <r>
    <n v="3840"/>
    <x v="5"/>
    <x v="5"/>
    <n v="1"/>
    <n v="65"/>
    <x v="0"/>
    <x v="1"/>
    <s v="GBP"/>
    <n v="1459180229"/>
    <n v="1457023829"/>
    <b v="0"/>
    <n v="3"/>
    <b v="1"/>
    <s v="theater/plays"/>
    <n v="65"/>
    <n v="21.666666666666668"/>
    <x v="3"/>
    <x v="4"/>
  </r>
  <r>
    <n v="2611"/>
    <x v="6"/>
    <x v="6"/>
    <n v="11000"/>
    <n v="306970"/>
    <x v="0"/>
    <x v="2"/>
    <s v="EUR"/>
    <n v="1483397940"/>
    <n v="1480493014"/>
    <b v="1"/>
    <n v="3663"/>
    <b v="1"/>
    <s v="technology/space exploration"/>
    <n v="27.906363636363636"/>
    <n v="83.802893802893806"/>
    <x v="0"/>
    <x v="5"/>
  </r>
  <r>
    <n v="78"/>
    <x v="7"/>
    <x v="7"/>
    <n v="50"/>
    <n v="1351"/>
    <x v="0"/>
    <x v="3"/>
    <s v="EUR"/>
    <n v="1472751121"/>
    <n v="1471887121"/>
    <b v="0"/>
    <n v="35"/>
    <b v="1"/>
    <s v="film &amp; video/shorts"/>
    <n v="27.02"/>
    <n v="38.6"/>
    <x v="4"/>
    <x v="6"/>
  </r>
  <r>
    <n v="2245"/>
    <x v="8"/>
    <x v="8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1"/>
    <x v="1"/>
  </r>
  <r>
    <n v="2259"/>
    <x v="9"/>
    <x v="9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1"/>
    <x v="1"/>
  </r>
  <r>
    <n v="2185"/>
    <x v="10"/>
    <x v="10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1"/>
    <x v="1"/>
  </r>
  <r>
    <n v="2269"/>
    <x v="11"/>
    <x v="11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1"/>
    <x v="1"/>
  </r>
  <r>
    <n v="1943"/>
    <x v="12"/>
    <x v="12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0"/>
    <x v="0"/>
  </r>
  <r>
    <n v="2075"/>
    <x v="13"/>
    <x v="13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0"/>
    <x v="0"/>
  </r>
  <r>
    <n v="2721"/>
    <x v="14"/>
    <x v="14"/>
    <n v="750"/>
    <n v="10965"/>
    <x v="0"/>
    <x v="1"/>
    <s v="GBP"/>
    <n v="1378494000"/>
    <n v="1375880598"/>
    <b v="0"/>
    <n v="269"/>
    <b v="1"/>
    <s v="technology/hardware"/>
    <n v="14.62"/>
    <n v="40.762081784386616"/>
    <x v="0"/>
    <x v="0"/>
  </r>
  <r>
    <n v="642"/>
    <x v="15"/>
    <x v="15"/>
    <n v="20000"/>
    <n v="292097"/>
    <x v="0"/>
    <x v="2"/>
    <s v="EUR"/>
    <n v="1439998674"/>
    <n v="1436888274"/>
    <b v="0"/>
    <n v="2174"/>
    <b v="1"/>
    <s v="technology/wearables"/>
    <n v="14.604850000000001"/>
    <n v="134.3592456301748"/>
    <x v="0"/>
    <x v="3"/>
  </r>
  <r>
    <n v="1958"/>
    <x v="16"/>
    <x v="16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0"/>
    <x v="0"/>
  </r>
  <r>
    <n v="2624"/>
    <x v="17"/>
    <x v="17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0"/>
    <x v="5"/>
  </r>
  <r>
    <n v="2242"/>
    <x v="18"/>
    <x v="18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1"/>
    <x v="1"/>
  </r>
  <r>
    <n v="2272"/>
    <x v="19"/>
    <x v="19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1"/>
    <x v="1"/>
  </r>
  <r>
    <n v="1660"/>
    <x v="20"/>
    <x v="20"/>
    <n v="80"/>
    <n v="1003"/>
    <x v="0"/>
    <x v="4"/>
    <s v="EUR"/>
    <n v="1462053540"/>
    <n v="1459355950"/>
    <b v="0"/>
    <n v="36"/>
    <b v="1"/>
    <s v="music/pop"/>
    <n v="12.5375"/>
    <n v="27.861111111111111"/>
    <x v="2"/>
    <x v="7"/>
  </r>
  <r>
    <n v="2231"/>
    <x v="21"/>
    <x v="21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1"/>
    <x v="1"/>
  </r>
  <r>
    <n v="1478"/>
    <x v="22"/>
    <x v="22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5"/>
    <x v="8"/>
  </r>
  <r>
    <n v="2228"/>
    <x v="23"/>
    <x v="23"/>
    <n v="1000"/>
    <n v="11744.9"/>
    <x v="0"/>
    <x v="2"/>
    <s v="EUR"/>
    <n v="1439707236"/>
    <n v="1437115236"/>
    <b v="0"/>
    <n v="144"/>
    <b v="1"/>
    <s v="games/tabletop games"/>
    <n v="11.744899999999999"/>
    <n v="81.561805555555551"/>
    <x v="1"/>
    <x v="1"/>
  </r>
  <r>
    <n v="2234"/>
    <x v="24"/>
    <x v="24"/>
    <n v="100"/>
    <n v="1165"/>
    <x v="0"/>
    <x v="0"/>
    <s v="USD"/>
    <n v="1483645647"/>
    <n v="1481053647"/>
    <b v="0"/>
    <n v="28"/>
    <b v="1"/>
    <s v="games/tabletop games"/>
    <n v="11.65"/>
    <n v="41.607142857142854"/>
    <x v="1"/>
    <x v="1"/>
  </r>
  <r>
    <n v="1970"/>
    <x v="25"/>
    <x v="25"/>
    <n v="5000"/>
    <n v="56590"/>
    <x v="0"/>
    <x v="0"/>
    <s v="USD"/>
    <n v="1366429101"/>
    <n v="1361248701"/>
    <b v="1"/>
    <n v="701"/>
    <b v="1"/>
    <s v="technology/hardware"/>
    <n v="11.318"/>
    <n v="80.727532097004286"/>
    <x v="0"/>
    <x v="0"/>
  </r>
  <r>
    <n v="1961"/>
    <x v="26"/>
    <x v="26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0"/>
    <x v="0"/>
  </r>
  <r>
    <n v="2192"/>
    <x v="27"/>
    <x v="27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1"/>
    <x v="1"/>
  </r>
  <r>
    <n v="1978"/>
    <x v="28"/>
    <x v="28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0"/>
    <x v="0"/>
  </r>
  <r>
    <n v="2187"/>
    <x v="29"/>
    <x v="29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1"/>
    <x v="1"/>
  </r>
  <r>
    <n v="2735"/>
    <x v="30"/>
    <x v="30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0"/>
    <x v="0"/>
  </r>
  <r>
    <n v="2250"/>
    <x v="31"/>
    <x v="31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1"/>
    <x v="1"/>
  </r>
  <r>
    <n v="2625"/>
    <x v="32"/>
    <x v="32"/>
    <n v="150"/>
    <n v="1434"/>
    <x v="0"/>
    <x v="2"/>
    <s v="EUR"/>
    <n v="1478723208"/>
    <n v="1476559608"/>
    <b v="0"/>
    <n v="52"/>
    <b v="1"/>
    <s v="technology/space exploration"/>
    <n v="9.56"/>
    <n v="27.576923076923077"/>
    <x v="0"/>
    <x v="5"/>
  </r>
  <r>
    <n v="2197"/>
    <x v="33"/>
    <x v="33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1"/>
    <x v="1"/>
  </r>
  <r>
    <n v="2225"/>
    <x v="34"/>
    <x v="34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1"/>
    <x v="1"/>
  </r>
  <r>
    <n v="2016"/>
    <x v="35"/>
    <x v="35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0"/>
    <x v="0"/>
  </r>
  <r>
    <n v="1762"/>
    <x v="36"/>
    <x v="36"/>
    <n v="100"/>
    <n v="885"/>
    <x v="0"/>
    <x v="0"/>
    <s v="USD"/>
    <n v="1457739245"/>
    <n v="1455147245"/>
    <b v="0"/>
    <n v="25"/>
    <b v="1"/>
    <s v="photography/photobooks"/>
    <n v="8.85"/>
    <n v="35.4"/>
    <x v="6"/>
    <x v="9"/>
  </r>
  <r>
    <n v="2617"/>
    <x v="37"/>
    <x v="37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0"/>
    <x v="5"/>
  </r>
  <r>
    <n v="2011"/>
    <x v="38"/>
    <x v="38"/>
    <n v="50000"/>
    <n v="409782"/>
    <x v="0"/>
    <x v="5"/>
    <s v="EUR"/>
    <n v="1452553200"/>
    <n v="1449650173"/>
    <b v="1"/>
    <n v="971"/>
    <b v="1"/>
    <s v="technology/hardware"/>
    <n v="8.1956399999999991"/>
    <n v="422.02059732234807"/>
    <x v="0"/>
    <x v="0"/>
  </r>
  <r>
    <n v="2045"/>
    <x v="39"/>
    <x v="39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0"/>
    <x v="0"/>
  </r>
  <r>
    <n v="2241"/>
    <x v="40"/>
    <x v="40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1"/>
    <x v="1"/>
  </r>
  <r>
    <n v="1948"/>
    <x v="41"/>
    <x v="41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0"/>
    <x v="0"/>
  </r>
  <r>
    <n v="1944"/>
    <x v="42"/>
    <x v="42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0"/>
    <x v="0"/>
  </r>
  <r>
    <n v="1215"/>
    <x v="43"/>
    <x v="43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6"/>
    <x v="9"/>
  </r>
  <r>
    <n v="2261"/>
    <x v="44"/>
    <x v="44"/>
    <n v="1000"/>
    <n v="7795"/>
    <x v="0"/>
    <x v="6"/>
    <s v="AUD"/>
    <n v="1487093020"/>
    <n v="1485278620"/>
    <b v="0"/>
    <n v="210"/>
    <b v="1"/>
    <s v="games/tabletop games"/>
    <n v="7.7949999999999999"/>
    <n v="37.11904761904762"/>
    <x v="1"/>
    <x v="1"/>
  </r>
  <r>
    <n v="2270"/>
    <x v="45"/>
    <x v="45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1"/>
    <x v="1"/>
  </r>
  <r>
    <n v="2202"/>
    <x v="46"/>
    <x v="46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2"/>
    <x v="10"/>
  </r>
  <r>
    <n v="1954"/>
    <x v="47"/>
    <x v="47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0"/>
    <x v="0"/>
  </r>
  <r>
    <n v="1972"/>
    <x v="48"/>
    <x v="48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0"/>
    <x v="0"/>
  </r>
  <r>
    <n v="1476"/>
    <x v="49"/>
    <x v="49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5"/>
    <x v="8"/>
  </r>
  <r>
    <n v="2601"/>
    <x v="50"/>
    <x v="50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0"/>
    <x v="5"/>
  </r>
  <r>
    <n v="2627"/>
    <x v="51"/>
    <x v="51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0"/>
    <x v="5"/>
  </r>
  <r>
    <n v="2257"/>
    <x v="52"/>
    <x v="52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1"/>
    <x v="1"/>
  </r>
  <r>
    <n v="2024"/>
    <x v="53"/>
    <x v="53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0"/>
    <x v="0"/>
  </r>
  <r>
    <n v="1969"/>
    <x v="54"/>
    <x v="54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0"/>
    <x v="0"/>
  </r>
  <r>
    <n v="1512"/>
    <x v="55"/>
    <x v="55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6"/>
    <x v="9"/>
  </r>
  <r>
    <n v="2076"/>
    <x v="56"/>
    <x v="56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0"/>
    <x v="0"/>
  </r>
  <r>
    <n v="2200"/>
    <x v="57"/>
    <x v="57"/>
    <n v="2000"/>
    <n v="10843"/>
    <x v="0"/>
    <x v="1"/>
    <s v="GBP"/>
    <n v="1436151600"/>
    <n v="1433775668"/>
    <b v="0"/>
    <n v="263"/>
    <b v="1"/>
    <s v="games/tabletop games"/>
    <n v="5.4215"/>
    <n v="41.228136882129277"/>
    <x v="1"/>
    <x v="1"/>
  </r>
  <r>
    <n v="2194"/>
    <x v="58"/>
    <x v="58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1"/>
    <x v="1"/>
  </r>
  <r>
    <n v="2236"/>
    <x v="59"/>
    <x v="59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1"/>
    <x v="1"/>
  </r>
  <r>
    <n v="2327"/>
    <x v="60"/>
    <x v="60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11"/>
  </r>
  <r>
    <n v="2182"/>
    <x v="61"/>
    <x v="61"/>
    <n v="3000"/>
    <n v="15725"/>
    <x v="0"/>
    <x v="7"/>
    <s v="CAD"/>
    <n v="1412285825"/>
    <n v="1409261825"/>
    <b v="0"/>
    <n v="356"/>
    <b v="1"/>
    <s v="games/tabletop games"/>
    <n v="5.2416666666666663"/>
    <n v="44.171348314606739"/>
    <x v="1"/>
    <x v="1"/>
  </r>
  <r>
    <n v="2336"/>
    <x v="62"/>
    <x v="62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11"/>
  </r>
  <r>
    <n v="2080"/>
    <x v="63"/>
    <x v="63"/>
    <n v="1000"/>
    <n v="5078"/>
    <x v="0"/>
    <x v="0"/>
    <s v="USD"/>
    <n v="1447286300"/>
    <n v="1444690700"/>
    <b v="0"/>
    <n v="50"/>
    <b v="1"/>
    <s v="technology/hardware"/>
    <n v="5.0780000000000003"/>
    <n v="101.56"/>
    <x v="0"/>
    <x v="0"/>
  </r>
  <r>
    <n v="2043"/>
    <x v="64"/>
    <x v="64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0"/>
    <x v="0"/>
  </r>
  <r>
    <n v="2189"/>
    <x v="65"/>
    <x v="65"/>
    <n v="1200"/>
    <n v="6039"/>
    <x v="0"/>
    <x v="1"/>
    <s v="GBP"/>
    <n v="1461276000"/>
    <n v="1460055300"/>
    <b v="0"/>
    <n v="88"/>
    <b v="1"/>
    <s v="games/tabletop games"/>
    <n v="5.0324999999999998"/>
    <n v="68.625"/>
    <x v="1"/>
    <x v="1"/>
  </r>
  <r>
    <n v="1401"/>
    <x v="66"/>
    <x v="66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2"/>
    <x v="2"/>
  </r>
  <r>
    <n v="2232"/>
    <x v="67"/>
    <x v="67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1"/>
    <x v="1"/>
  </r>
  <r>
    <n v="2013"/>
    <x v="68"/>
    <x v="68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0"/>
    <x v="0"/>
  </r>
  <r>
    <n v="2727"/>
    <x v="69"/>
    <x v="69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0"/>
    <x v="0"/>
  </r>
  <r>
    <n v="2183"/>
    <x v="70"/>
    <x v="70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1"/>
    <x v="1"/>
  </r>
  <r>
    <n v="2019"/>
    <x v="71"/>
    <x v="71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0"/>
    <x v="0"/>
  </r>
  <r>
    <n v="1532"/>
    <x v="72"/>
    <x v="72"/>
    <n v="5000"/>
    <n v="24201"/>
    <x v="0"/>
    <x v="6"/>
    <s v="AUD"/>
    <n v="1455548400"/>
    <n v="1453461865"/>
    <b v="1"/>
    <n v="294"/>
    <b v="1"/>
    <s v="photography/photobooks"/>
    <n v="4.8402000000000003"/>
    <n v="82.316326530612244"/>
    <x v="6"/>
    <x v="9"/>
  </r>
  <r>
    <n v="2050"/>
    <x v="73"/>
    <x v="73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0"/>
    <x v="0"/>
  </r>
  <r>
    <n v="2254"/>
    <x v="74"/>
    <x v="74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1"/>
    <x v="1"/>
  </r>
  <r>
    <n v="2994"/>
    <x v="75"/>
    <x v="7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3"/>
    <x v="12"/>
  </r>
  <r>
    <n v="1465"/>
    <x v="76"/>
    <x v="76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5"/>
    <x v="8"/>
  </r>
  <r>
    <n v="2193"/>
    <x v="77"/>
    <x v="77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1"/>
    <x v="1"/>
  </r>
  <r>
    <n v="2310"/>
    <x v="78"/>
    <x v="78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2"/>
    <x v="13"/>
  </r>
  <r>
    <n v="2447"/>
    <x v="79"/>
    <x v="79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11"/>
  </r>
  <r>
    <n v="1380"/>
    <x v="80"/>
    <x v="80"/>
    <n v="25"/>
    <n v="106"/>
    <x v="0"/>
    <x v="0"/>
    <s v="USD"/>
    <n v="1433815200"/>
    <n v="1431886706"/>
    <b v="0"/>
    <n v="5"/>
    <b v="1"/>
    <s v="music/rock"/>
    <n v="4.24"/>
    <n v="21.2"/>
    <x v="2"/>
    <x v="2"/>
  </r>
  <r>
    <n v="2038"/>
    <x v="81"/>
    <x v="81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0"/>
    <x v="0"/>
  </r>
  <r>
    <n v="1534"/>
    <x v="82"/>
    <x v="82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6"/>
    <x v="9"/>
  </r>
  <r>
    <n v="2188"/>
    <x v="83"/>
    <x v="83"/>
    <n v="5494"/>
    <n v="22645"/>
    <x v="0"/>
    <x v="6"/>
    <s v="AUD"/>
    <n v="1477414800"/>
    <n v="1474380241"/>
    <b v="0"/>
    <n v="514"/>
    <b v="1"/>
    <s v="games/tabletop games"/>
    <n v="4.1217692027666546"/>
    <n v="44.056420233463037"/>
    <x v="1"/>
    <x v="1"/>
  </r>
  <r>
    <n v="2275"/>
    <x v="84"/>
    <x v="84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1"/>
    <x v="1"/>
  </r>
  <r>
    <n v="2607"/>
    <x v="85"/>
    <x v="85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0"/>
    <x v="5"/>
  </r>
  <r>
    <n v="2280"/>
    <x v="86"/>
    <x v="86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1"/>
    <x v="1"/>
  </r>
  <r>
    <n v="1977"/>
    <x v="87"/>
    <x v="87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0"/>
    <x v="0"/>
  </r>
  <r>
    <n v="1955"/>
    <x v="88"/>
    <x v="88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0"/>
    <x v="0"/>
  </r>
  <r>
    <n v="77"/>
    <x v="89"/>
    <x v="89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4"/>
    <x v="6"/>
  </r>
  <r>
    <n v="2034"/>
    <x v="90"/>
    <x v="90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0"/>
    <x v="0"/>
  </r>
  <r>
    <n v="314"/>
    <x v="91"/>
    <x v="91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4"/>
    <x v="14"/>
  </r>
  <r>
    <n v="2739"/>
    <x v="92"/>
    <x v="92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0"/>
    <x v="0"/>
  </r>
  <r>
    <n v="2201"/>
    <x v="93"/>
    <x v="93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2"/>
    <x v="10"/>
  </r>
  <r>
    <n v="2001"/>
    <x v="94"/>
    <x v="94"/>
    <n v="55000"/>
    <n v="210171"/>
    <x v="0"/>
    <x v="2"/>
    <s v="EUR"/>
    <n v="1434139200"/>
    <n v="1431406916"/>
    <b v="1"/>
    <n v="1637"/>
    <b v="1"/>
    <s v="technology/hardware"/>
    <n v="3.8212909090909091"/>
    <n v="128.38790470372632"/>
    <x v="0"/>
    <x v="0"/>
  </r>
  <r>
    <n v="2267"/>
    <x v="95"/>
    <x v="95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1"/>
    <x v="1"/>
  </r>
  <r>
    <n v="1344"/>
    <x v="96"/>
    <x v="96"/>
    <n v="1500"/>
    <n v="5666"/>
    <x v="0"/>
    <x v="7"/>
    <s v="CAD"/>
    <n v="1467313039"/>
    <n v="1464807439"/>
    <b v="0"/>
    <n v="139"/>
    <b v="1"/>
    <s v="publishing/nonfiction"/>
    <n v="3.7773333333333334"/>
    <n v="40.762589928057551"/>
    <x v="5"/>
    <x v="15"/>
  </r>
  <r>
    <n v="2244"/>
    <x v="97"/>
    <x v="97"/>
    <n v="5000"/>
    <n v="18851"/>
    <x v="0"/>
    <x v="0"/>
    <s v="USD"/>
    <n v="1476649800"/>
    <n v="1475609946"/>
    <b v="0"/>
    <n v="290"/>
    <b v="1"/>
    <s v="games/tabletop games"/>
    <n v="3.7702"/>
    <n v="65.00344827586207"/>
    <x v="1"/>
    <x v="1"/>
  </r>
  <r>
    <n v="1974"/>
    <x v="98"/>
    <x v="98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0"/>
    <x v="0"/>
  </r>
  <r>
    <n v="1967"/>
    <x v="99"/>
    <x v="99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0"/>
    <x v="0"/>
  </r>
  <r>
    <n v="2029"/>
    <x v="100"/>
    <x v="100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0"/>
    <x v="0"/>
  </r>
  <r>
    <n v="1980"/>
    <x v="101"/>
    <x v="101"/>
    <n v="50000"/>
    <n v="177412.01"/>
    <x v="0"/>
    <x v="2"/>
    <s v="EUR"/>
    <n v="1459684862"/>
    <n v="1456232462"/>
    <b v="1"/>
    <n v="1945"/>
    <b v="1"/>
    <s v="technology/hardware"/>
    <n v="3.5482402000000004"/>
    <n v="91.214401028277635"/>
    <x v="0"/>
    <x v="0"/>
  </r>
  <r>
    <n v="2633"/>
    <x v="102"/>
    <x v="102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0"/>
    <x v="5"/>
  </r>
  <r>
    <n v="2052"/>
    <x v="103"/>
    <x v="103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0"/>
    <x v="0"/>
  </r>
  <r>
    <n v="2237"/>
    <x v="104"/>
    <x v="104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1"/>
    <x v="1"/>
  </r>
  <r>
    <n v="1021"/>
    <x v="105"/>
    <x v="105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2"/>
    <x v="10"/>
  </r>
  <r>
    <n v="2707"/>
    <x v="106"/>
    <x v="106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3"/>
    <x v="12"/>
  </r>
  <r>
    <n v="2299"/>
    <x v="107"/>
    <x v="107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2"/>
    <x v="2"/>
  </r>
  <r>
    <n v="1945"/>
    <x v="108"/>
    <x v="108"/>
    <n v="100000"/>
    <n v="348018"/>
    <x v="0"/>
    <x v="8"/>
    <s v="EUR"/>
    <n v="1436680958"/>
    <n v="1433224958"/>
    <b v="1"/>
    <n v="680"/>
    <b v="1"/>
    <s v="technology/hardware"/>
    <n v="3.4801799999999998"/>
    <n v="511.79117647058825"/>
    <x v="0"/>
    <x v="0"/>
  </r>
  <r>
    <n v="1976"/>
    <x v="109"/>
    <x v="109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0"/>
    <x v="0"/>
  </r>
  <r>
    <n v="1030"/>
    <x v="110"/>
    <x v="110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2"/>
    <x v="10"/>
  </r>
  <r>
    <n v="3726"/>
    <x v="111"/>
    <x v="111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3"/>
    <x v="4"/>
  </r>
  <r>
    <n v="3153"/>
    <x v="112"/>
    <x v="112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3"/>
    <x v="4"/>
  </r>
  <r>
    <n v="2233"/>
    <x v="113"/>
    <x v="113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1"/>
    <x v="1"/>
  </r>
  <r>
    <n v="3811"/>
    <x v="114"/>
    <x v="114"/>
    <n v="250"/>
    <n v="825"/>
    <x v="0"/>
    <x v="1"/>
    <s v="GBP"/>
    <n v="1464692400"/>
    <n v="1461769373"/>
    <b v="0"/>
    <n v="19"/>
    <b v="1"/>
    <s v="theater/plays"/>
    <n v="3.3"/>
    <n v="43.421052631578945"/>
    <x v="3"/>
    <x v="4"/>
  </r>
  <r>
    <n v="2260"/>
    <x v="115"/>
    <x v="115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1"/>
    <x v="1"/>
  </r>
  <r>
    <n v="2602"/>
    <x v="116"/>
    <x v="116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0"/>
    <x v="5"/>
  </r>
  <r>
    <n v="1194"/>
    <x v="117"/>
    <x v="117"/>
    <n v="12500"/>
    <n v="40280"/>
    <x v="0"/>
    <x v="9"/>
    <s v="EUR"/>
    <n v="1428493379"/>
    <n v="1425901379"/>
    <b v="0"/>
    <n v="714"/>
    <b v="1"/>
    <s v="photography/photobooks"/>
    <n v="3.2223999999999999"/>
    <n v="56.414565826330531"/>
    <x v="6"/>
    <x v="9"/>
  </r>
  <r>
    <n v="2266"/>
    <x v="118"/>
    <x v="118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1"/>
    <x v="1"/>
  </r>
  <r>
    <n v="2010"/>
    <x v="119"/>
    <x v="119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0"/>
    <x v="0"/>
  </r>
  <r>
    <n v="3001"/>
    <x v="120"/>
    <x v="120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3"/>
    <x v="12"/>
  </r>
  <r>
    <n v="2070"/>
    <x v="121"/>
    <x v="121"/>
    <n v="125000"/>
    <n v="396659"/>
    <x v="0"/>
    <x v="2"/>
    <s v="EUR"/>
    <n v="1467128723"/>
    <n v="1464536723"/>
    <b v="0"/>
    <n v="1530"/>
    <b v="1"/>
    <s v="technology/hardware"/>
    <n v="3.1732719999999999"/>
    <n v="259.25424836601309"/>
    <x v="0"/>
    <x v="0"/>
  </r>
  <r>
    <n v="736"/>
    <x v="122"/>
    <x v="122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5"/>
    <x v="15"/>
  </r>
  <r>
    <n v="3353"/>
    <x v="123"/>
    <x v="123"/>
    <n v="500"/>
    <n v="1575"/>
    <x v="0"/>
    <x v="1"/>
    <s v="GBP"/>
    <n v="1462230000"/>
    <n v="1461061350"/>
    <b v="0"/>
    <n v="44"/>
    <b v="1"/>
    <s v="theater/plays"/>
    <n v="3.15"/>
    <n v="35.795454545454547"/>
    <x v="3"/>
    <x v="4"/>
  </r>
  <r>
    <n v="2003"/>
    <x v="124"/>
    <x v="124"/>
    <n v="500"/>
    <n v="1560"/>
    <x v="0"/>
    <x v="0"/>
    <s v="USD"/>
    <n v="1278111600"/>
    <n v="1276830052"/>
    <b v="1"/>
    <n v="17"/>
    <b v="1"/>
    <s v="technology/hardware"/>
    <n v="3.12"/>
    <n v="91.764705882352942"/>
    <x v="0"/>
    <x v="0"/>
  </r>
  <r>
    <n v="43"/>
    <x v="125"/>
    <x v="125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4"/>
    <x v="16"/>
  </r>
  <r>
    <n v="1837"/>
    <x v="126"/>
    <x v="126"/>
    <n v="600"/>
    <n v="1841"/>
    <x v="0"/>
    <x v="0"/>
    <s v="USD"/>
    <n v="1332029335"/>
    <n v="1326848935"/>
    <b v="0"/>
    <n v="30"/>
    <b v="1"/>
    <s v="music/rock"/>
    <n v="3.0683333333333334"/>
    <n v="61.366666666666667"/>
    <x v="2"/>
    <x v="2"/>
  </r>
  <r>
    <n v="246"/>
    <x v="127"/>
    <x v="127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4"/>
    <x v="14"/>
  </r>
  <r>
    <n v="2009"/>
    <x v="128"/>
    <x v="128"/>
    <n v="50000"/>
    <n v="152579"/>
    <x v="0"/>
    <x v="2"/>
    <s v="EUR"/>
    <n v="1479890743"/>
    <n v="1476776743"/>
    <b v="1"/>
    <n v="398"/>
    <b v="1"/>
    <s v="technology/hardware"/>
    <n v="3.05158"/>
    <n v="383.3643216080402"/>
    <x v="0"/>
    <x v="0"/>
  </r>
  <r>
    <n v="2032"/>
    <x v="129"/>
    <x v="129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0"/>
    <x v="0"/>
  </r>
  <r>
    <n v="2609"/>
    <x v="130"/>
    <x v="130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0"/>
    <x v="5"/>
  </r>
  <r>
    <n v="538"/>
    <x v="131"/>
    <x v="131"/>
    <n v="5000"/>
    <n v="15121"/>
    <x v="0"/>
    <x v="0"/>
    <s v="USD"/>
    <n v="1463166263"/>
    <n v="1460574263"/>
    <b v="0"/>
    <n v="60"/>
    <b v="1"/>
    <s v="theater/plays"/>
    <n v="3.0242"/>
    <n v="252.01666666666668"/>
    <x v="3"/>
    <x v="4"/>
  </r>
  <r>
    <n v="3025"/>
    <x v="132"/>
    <x v="132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3"/>
    <x v="12"/>
  </r>
  <r>
    <n v="2037"/>
    <x v="133"/>
    <x v="133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0"/>
    <x v="0"/>
  </r>
  <r>
    <n v="644"/>
    <x v="134"/>
    <x v="134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0"/>
    <x v="3"/>
  </r>
  <r>
    <n v="3708"/>
    <x v="135"/>
    <x v="135"/>
    <n v="700"/>
    <n v="2100"/>
    <x v="0"/>
    <x v="0"/>
    <s v="USD"/>
    <n v="1404444286"/>
    <n v="1403234686"/>
    <b v="0"/>
    <n v="39"/>
    <b v="1"/>
    <s v="theater/plays"/>
    <n v="3"/>
    <n v="53.846153846153847"/>
    <x v="3"/>
    <x v="4"/>
  </r>
  <r>
    <n v="2265"/>
    <x v="136"/>
    <x v="136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1"/>
    <x v="1"/>
  </r>
  <r>
    <n v="2724"/>
    <x v="137"/>
    <x v="137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0"/>
    <x v="0"/>
  </r>
  <r>
    <n v="1257"/>
    <x v="138"/>
    <x v="138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2"/>
    <x v="2"/>
  </r>
  <r>
    <n v="2339"/>
    <x v="139"/>
    <x v="139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11"/>
  </r>
  <r>
    <n v="1956"/>
    <x v="140"/>
    <x v="140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0"/>
    <x v="0"/>
  </r>
  <r>
    <n v="306"/>
    <x v="141"/>
    <x v="141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4"/>
    <x v="14"/>
  </r>
  <r>
    <n v="2214"/>
    <x v="142"/>
    <x v="142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2"/>
    <x v="10"/>
  </r>
  <r>
    <n v="1192"/>
    <x v="143"/>
    <x v="143"/>
    <n v="100"/>
    <n v="290"/>
    <x v="0"/>
    <x v="1"/>
    <s v="GBP"/>
    <n v="1486814978"/>
    <n v="1484222978"/>
    <b v="0"/>
    <n v="15"/>
    <b v="1"/>
    <s v="photography/photobooks"/>
    <n v="2.9"/>
    <n v="19.333333333333332"/>
    <x v="6"/>
    <x v="9"/>
  </r>
  <r>
    <n v="3444"/>
    <x v="144"/>
    <x v="144"/>
    <n v="300"/>
    <n v="867"/>
    <x v="0"/>
    <x v="6"/>
    <s v="AUD"/>
    <n v="1465394340"/>
    <n v="1464677986"/>
    <b v="0"/>
    <n v="20"/>
    <b v="1"/>
    <s v="theater/plays"/>
    <n v="2.89"/>
    <n v="43.35"/>
    <x v="3"/>
    <x v="4"/>
  </r>
  <r>
    <n v="2079"/>
    <x v="145"/>
    <x v="145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0"/>
    <x v="0"/>
  </r>
  <r>
    <n v="3582"/>
    <x v="146"/>
    <x v="146"/>
    <n v="1000"/>
    <n v="2870"/>
    <x v="0"/>
    <x v="0"/>
    <s v="USD"/>
    <n v="1459822682"/>
    <n v="1458613082"/>
    <b v="0"/>
    <n v="49"/>
    <b v="1"/>
    <s v="theater/plays"/>
    <n v="2.87"/>
    <n v="58.571428571428569"/>
    <x v="3"/>
    <x v="4"/>
  </r>
  <r>
    <n v="2255"/>
    <x v="147"/>
    <x v="147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1"/>
    <x v="1"/>
  </r>
  <r>
    <n v="3292"/>
    <x v="148"/>
    <x v="148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3"/>
    <x v="4"/>
  </r>
  <r>
    <n v="1968"/>
    <x v="149"/>
    <x v="149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0"/>
    <x v="0"/>
  </r>
  <r>
    <n v="2184"/>
    <x v="150"/>
    <x v="150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1"/>
    <x v="1"/>
  </r>
  <r>
    <n v="318"/>
    <x v="151"/>
    <x v="151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4"/>
    <x v="14"/>
  </r>
  <r>
    <n v="2271"/>
    <x v="152"/>
    <x v="152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1"/>
    <x v="1"/>
  </r>
  <r>
    <n v="1528"/>
    <x v="153"/>
    <x v="153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6"/>
    <x v="9"/>
  </r>
  <r>
    <n v="2021"/>
    <x v="154"/>
    <x v="154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0"/>
    <x v="0"/>
  </r>
  <r>
    <n v="2071"/>
    <x v="155"/>
    <x v="155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0"/>
    <x v="0"/>
  </r>
  <r>
    <n v="1222"/>
    <x v="156"/>
    <x v="156"/>
    <n v="4000"/>
    <n v="11215"/>
    <x v="0"/>
    <x v="7"/>
    <s v="CAD"/>
    <n v="1459483200"/>
    <n v="1456852647"/>
    <b v="0"/>
    <n v="138"/>
    <b v="1"/>
    <s v="photography/photobooks"/>
    <n v="2.80375"/>
    <n v="81.268115942028984"/>
    <x v="6"/>
    <x v="9"/>
  </r>
  <r>
    <n v="645"/>
    <x v="157"/>
    <x v="157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0"/>
    <x v="3"/>
  </r>
  <r>
    <n v="1504"/>
    <x v="158"/>
    <x v="158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6"/>
    <x v="9"/>
  </r>
  <r>
    <n v="2252"/>
    <x v="159"/>
    <x v="159"/>
    <n v="9000"/>
    <n v="24505"/>
    <x v="0"/>
    <x v="8"/>
    <s v="EUR"/>
    <n v="1470469938"/>
    <n v="1469173938"/>
    <b v="0"/>
    <n v="249"/>
    <b v="1"/>
    <s v="games/tabletop games"/>
    <n v="2.722777777777778"/>
    <n v="98.413654618473899"/>
    <x v="1"/>
    <x v="1"/>
  </r>
  <r>
    <n v="1610"/>
    <x v="160"/>
    <x v="160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2"/>
    <x v="2"/>
  </r>
  <r>
    <n v="2278"/>
    <x v="161"/>
    <x v="161"/>
    <n v="2000"/>
    <n v="5414"/>
    <x v="0"/>
    <x v="4"/>
    <s v="EUR"/>
    <n v="1451861940"/>
    <n v="1448902867"/>
    <b v="0"/>
    <n v="102"/>
    <b v="1"/>
    <s v="games/tabletop games"/>
    <n v="2.7069999999999999"/>
    <n v="53.078431372549019"/>
    <x v="1"/>
    <x v="1"/>
  </r>
  <r>
    <n v="2240"/>
    <x v="162"/>
    <x v="162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1"/>
    <x v="1"/>
  </r>
  <r>
    <n v="1196"/>
    <x v="163"/>
    <x v="163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6"/>
    <x v="9"/>
  </r>
  <r>
    <n v="654"/>
    <x v="164"/>
    <x v="164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0"/>
    <x v="3"/>
  </r>
  <r>
    <n v="843"/>
    <x v="165"/>
    <x v="165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2"/>
    <x v="17"/>
  </r>
  <r>
    <n v="2486"/>
    <x v="166"/>
    <x v="166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2"/>
    <x v="13"/>
  </r>
  <r>
    <n v="1630"/>
    <x v="167"/>
    <x v="167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2"/>
    <x v="2"/>
  </r>
  <r>
    <n v="2715"/>
    <x v="168"/>
    <x v="168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3"/>
    <x v="12"/>
  </r>
  <r>
    <n v="1971"/>
    <x v="169"/>
    <x v="169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0"/>
    <x v="0"/>
  </r>
  <r>
    <n v="1833"/>
    <x v="170"/>
    <x v="170"/>
    <n v="400"/>
    <n v="1050"/>
    <x v="0"/>
    <x v="0"/>
    <s v="USD"/>
    <n v="1362211140"/>
    <n v="1359421403"/>
    <b v="0"/>
    <n v="25"/>
    <b v="1"/>
    <s v="music/rock"/>
    <n v="2.625"/>
    <n v="42"/>
    <x v="2"/>
    <x v="2"/>
  </r>
  <r>
    <n v="1965"/>
    <x v="171"/>
    <x v="171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0"/>
    <x v="0"/>
  </r>
  <r>
    <n v="1198"/>
    <x v="172"/>
    <x v="172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6"/>
    <x v="9"/>
  </r>
  <r>
    <n v="1752"/>
    <x v="173"/>
    <x v="173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6"/>
    <x v="9"/>
  </r>
  <r>
    <n v="1964"/>
    <x v="174"/>
    <x v="174"/>
    <n v="89200"/>
    <n v="231543.12"/>
    <x v="0"/>
    <x v="4"/>
    <s v="EUR"/>
    <n v="1461306772"/>
    <n v="1458714772"/>
    <b v="1"/>
    <n v="1281"/>
    <b v="1"/>
    <s v="technology/hardware"/>
    <n v="2.5957748878923765"/>
    <n v="180.75185011709601"/>
    <x v="0"/>
    <x v="0"/>
  </r>
  <r>
    <n v="1973"/>
    <x v="175"/>
    <x v="175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0"/>
    <x v="0"/>
  </r>
  <r>
    <n v="382"/>
    <x v="176"/>
    <x v="176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4"/>
    <x v="14"/>
  </r>
  <r>
    <n v="2328"/>
    <x v="177"/>
    <x v="177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11"/>
  </r>
  <r>
    <n v="1210"/>
    <x v="178"/>
    <x v="178"/>
    <n v="20000"/>
    <n v="50863"/>
    <x v="0"/>
    <x v="10"/>
    <s v="SEK"/>
    <n v="1433106000"/>
    <n v="1431124572"/>
    <b v="0"/>
    <n v="103"/>
    <b v="1"/>
    <s v="photography/photobooks"/>
    <n v="2.5431499999999998"/>
    <n v="493.81553398058253"/>
    <x v="6"/>
    <x v="9"/>
  </r>
  <r>
    <n v="2105"/>
    <x v="179"/>
    <x v="179"/>
    <n v="2000"/>
    <n v="5080"/>
    <x v="0"/>
    <x v="0"/>
    <s v="USD"/>
    <n v="1416542400"/>
    <n v="1415472953"/>
    <b v="0"/>
    <n v="99"/>
    <b v="1"/>
    <s v="music/indie rock"/>
    <n v="2.54"/>
    <n v="51.313131313131315"/>
    <x v="2"/>
    <x v="13"/>
  </r>
  <r>
    <n v="1197"/>
    <x v="180"/>
    <x v="180"/>
    <n v="15000"/>
    <n v="37994"/>
    <x v="0"/>
    <x v="0"/>
    <s v="USD"/>
    <n v="1465797540"/>
    <n v="1463155034"/>
    <b v="0"/>
    <n v="314"/>
    <b v="1"/>
    <s v="photography/photobooks"/>
    <n v="2.5329333333333333"/>
    <n v="121"/>
    <x v="6"/>
    <x v="9"/>
  </r>
  <r>
    <n v="2722"/>
    <x v="181"/>
    <x v="181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0"/>
    <x v="0"/>
  </r>
  <r>
    <n v="1376"/>
    <x v="182"/>
    <x v="182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2"/>
    <x v="2"/>
  </r>
  <r>
    <n v="3652"/>
    <x v="183"/>
    <x v="183"/>
    <n v="300"/>
    <n v="752"/>
    <x v="0"/>
    <x v="7"/>
    <s v="CAD"/>
    <n v="1472097540"/>
    <n v="1471188502"/>
    <b v="0"/>
    <n v="17"/>
    <b v="1"/>
    <s v="theater/plays"/>
    <n v="2.5066666666666668"/>
    <n v="44.235294117647058"/>
    <x v="3"/>
    <x v="4"/>
  </r>
  <r>
    <n v="1536"/>
    <x v="184"/>
    <x v="184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6"/>
    <x v="9"/>
  </r>
  <r>
    <n v="2175"/>
    <x v="185"/>
    <x v="185"/>
    <n v="700"/>
    <n v="1750"/>
    <x v="0"/>
    <x v="0"/>
    <s v="USD"/>
    <n v="1469059986"/>
    <n v="1468455186"/>
    <b v="0"/>
    <n v="26"/>
    <b v="1"/>
    <s v="music/rock"/>
    <n v="2.5"/>
    <n v="67.307692307692307"/>
    <x v="2"/>
    <x v="2"/>
  </r>
  <r>
    <n v="2040"/>
    <x v="186"/>
    <x v="186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0"/>
    <x v="0"/>
  </r>
  <r>
    <n v="2006"/>
    <x v="187"/>
    <x v="187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0"/>
    <x v="0"/>
  </r>
  <r>
    <n v="108"/>
    <x v="188"/>
    <x v="188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4"/>
    <x v="6"/>
  </r>
  <r>
    <n v="3024"/>
    <x v="189"/>
    <x v="189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3"/>
    <x v="12"/>
  </r>
  <r>
    <n v="2737"/>
    <x v="190"/>
    <x v="190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0"/>
    <x v="0"/>
  </r>
  <r>
    <n v="2224"/>
    <x v="191"/>
    <x v="191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1"/>
    <x v="1"/>
  </r>
  <r>
    <n v="1287"/>
    <x v="192"/>
    <x v="192"/>
    <n v="250"/>
    <n v="605"/>
    <x v="0"/>
    <x v="1"/>
    <s v="GBP"/>
    <n v="1434120856"/>
    <n v="1428936856"/>
    <b v="0"/>
    <n v="25"/>
    <b v="1"/>
    <s v="theater/plays"/>
    <n v="2.42"/>
    <n v="24.2"/>
    <x v="3"/>
    <x v="4"/>
  </r>
  <r>
    <n v="2815"/>
    <x v="193"/>
    <x v="193"/>
    <n v="250"/>
    <n v="605"/>
    <x v="0"/>
    <x v="7"/>
    <s v="CAD"/>
    <n v="1470595109"/>
    <n v="1468003109"/>
    <b v="0"/>
    <n v="14"/>
    <b v="1"/>
    <s v="theater/plays"/>
    <n v="2.42"/>
    <n v="43.214285714285715"/>
    <x v="3"/>
    <x v="4"/>
  </r>
  <r>
    <n v="1923"/>
    <x v="194"/>
    <x v="194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2"/>
    <x v="13"/>
  </r>
  <r>
    <n v="262"/>
    <x v="195"/>
    <x v="195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4"/>
    <x v="14"/>
  </r>
  <r>
    <n v="3718"/>
    <x v="196"/>
    <x v="196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3"/>
    <x v="4"/>
  </r>
  <r>
    <n v="757"/>
    <x v="197"/>
    <x v="197"/>
    <n v="250"/>
    <n v="595"/>
    <x v="0"/>
    <x v="0"/>
    <s v="USD"/>
    <n v="1354756714"/>
    <n v="1353547114"/>
    <b v="0"/>
    <n v="18"/>
    <b v="1"/>
    <s v="publishing/nonfiction"/>
    <n v="2.38"/>
    <n v="33.055555555555557"/>
    <x v="5"/>
    <x v="15"/>
  </r>
  <r>
    <n v="1023"/>
    <x v="198"/>
    <x v="198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2"/>
    <x v="10"/>
  </r>
  <r>
    <n v="2012"/>
    <x v="199"/>
    <x v="199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0"/>
    <x v="0"/>
  </r>
  <r>
    <n v="2004"/>
    <x v="200"/>
    <x v="200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0"/>
    <x v="0"/>
  </r>
  <r>
    <n v="831"/>
    <x v="201"/>
    <x v="201"/>
    <n v="1500"/>
    <n v="3500"/>
    <x v="0"/>
    <x v="0"/>
    <s v="USD"/>
    <n v="1335540694"/>
    <n v="1332948694"/>
    <b v="0"/>
    <n v="20"/>
    <b v="1"/>
    <s v="music/rock"/>
    <n v="2.3333333333333335"/>
    <n v="175"/>
    <x v="2"/>
    <x v="2"/>
  </r>
  <r>
    <n v="2708"/>
    <x v="202"/>
    <x v="202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3"/>
    <x v="12"/>
  </r>
  <r>
    <n v="304"/>
    <x v="203"/>
    <x v="203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4"/>
    <x v="14"/>
  </r>
  <r>
    <n v="285"/>
    <x v="204"/>
    <x v="204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4"/>
    <x v="14"/>
  </r>
  <r>
    <n v="3818"/>
    <x v="205"/>
    <x v="205"/>
    <n v="250"/>
    <n v="570"/>
    <x v="0"/>
    <x v="0"/>
    <s v="USD"/>
    <n v="1426187582"/>
    <n v="1423599182"/>
    <b v="0"/>
    <n v="10"/>
    <b v="1"/>
    <s v="theater/plays"/>
    <n v="2.2799999999999998"/>
    <n v="57"/>
    <x v="3"/>
    <x v="4"/>
  </r>
  <r>
    <n v="2030"/>
    <x v="206"/>
    <x v="206"/>
    <n v="32768"/>
    <n v="74134"/>
    <x v="0"/>
    <x v="1"/>
    <s v="GBP"/>
    <n v="1354233296"/>
    <n v="1351641296"/>
    <b v="1"/>
    <n v="625"/>
    <b v="1"/>
    <s v="technology/hardware"/>
    <n v="2.26239013671875"/>
    <n v="118.6144"/>
    <x v="0"/>
    <x v="0"/>
  </r>
  <r>
    <n v="1953"/>
    <x v="207"/>
    <x v="207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0"/>
    <x v="0"/>
  </r>
  <r>
    <n v="2115"/>
    <x v="208"/>
    <x v="208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2"/>
    <x v="13"/>
  </r>
  <r>
    <n v="3830"/>
    <x v="209"/>
    <x v="209"/>
    <n v="100"/>
    <n v="225"/>
    <x v="0"/>
    <x v="0"/>
    <s v="USD"/>
    <n v="1464371211"/>
    <n v="1463161611"/>
    <b v="0"/>
    <n v="3"/>
    <b v="1"/>
    <s v="theater/plays"/>
    <n v="2.25"/>
    <n v="75"/>
    <x v="3"/>
    <x v="4"/>
  </r>
  <r>
    <n v="2608"/>
    <x v="210"/>
    <x v="210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0"/>
    <x v="5"/>
  </r>
  <r>
    <n v="3391"/>
    <x v="211"/>
    <x v="211"/>
    <n v="500"/>
    <n v="1115"/>
    <x v="0"/>
    <x v="0"/>
    <s v="USD"/>
    <n v="1407536880"/>
    <n v="1404997548"/>
    <b v="0"/>
    <n v="18"/>
    <b v="1"/>
    <s v="theater/plays"/>
    <n v="2.23"/>
    <n v="61.944444444444443"/>
    <x v="3"/>
    <x v="4"/>
  </r>
  <r>
    <n v="2256"/>
    <x v="212"/>
    <x v="212"/>
    <n v="480"/>
    <n v="1069"/>
    <x v="0"/>
    <x v="1"/>
    <s v="GBP"/>
    <n v="1479811846"/>
    <n v="1478602246"/>
    <b v="0"/>
    <n v="50"/>
    <b v="1"/>
    <s v="games/tabletop games"/>
    <n v="2.2270833333333333"/>
    <n v="21.38"/>
    <x v="1"/>
    <x v="1"/>
  </r>
  <r>
    <n v="3366"/>
    <x v="213"/>
    <x v="213"/>
    <n v="500"/>
    <n v="1105"/>
    <x v="0"/>
    <x v="0"/>
    <s v="USD"/>
    <n v="1431481037"/>
    <n v="1428889037"/>
    <b v="0"/>
    <n v="18"/>
    <b v="1"/>
    <s v="theater/plays"/>
    <n v="2.21"/>
    <n v="61.388888888888886"/>
    <x v="3"/>
    <x v="4"/>
  </r>
  <r>
    <n v="2273"/>
    <x v="214"/>
    <x v="214"/>
    <n v="2500"/>
    <n v="5509"/>
    <x v="0"/>
    <x v="7"/>
    <s v="CAD"/>
    <n v="1489320642"/>
    <n v="1487164242"/>
    <b v="0"/>
    <n v="147"/>
    <b v="1"/>
    <s v="games/tabletop games"/>
    <n v="2.2035999999999998"/>
    <n v="37.476190476190474"/>
    <x v="1"/>
    <x v="1"/>
  </r>
  <r>
    <n v="109"/>
    <x v="215"/>
    <x v="215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4"/>
    <x v="6"/>
  </r>
  <r>
    <n v="1386"/>
    <x v="216"/>
    <x v="216"/>
    <n v="400"/>
    <n v="875"/>
    <x v="0"/>
    <x v="0"/>
    <s v="USD"/>
    <n v="1438183889"/>
    <n v="1435591889"/>
    <b v="0"/>
    <n v="14"/>
    <b v="1"/>
    <s v="music/rock"/>
    <n v="2.1875"/>
    <n v="62.5"/>
    <x v="2"/>
    <x v="2"/>
  </r>
  <r>
    <n v="2066"/>
    <x v="217"/>
    <x v="217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0"/>
    <x v="0"/>
  </r>
  <r>
    <n v="856"/>
    <x v="218"/>
    <x v="218"/>
    <n v="250"/>
    <n v="545"/>
    <x v="0"/>
    <x v="2"/>
    <s v="EUR"/>
    <n v="1477422000"/>
    <n v="1472282956"/>
    <b v="0"/>
    <n v="28"/>
    <b v="1"/>
    <s v="music/metal"/>
    <n v="2.1800000000000002"/>
    <n v="19.464285714285715"/>
    <x v="2"/>
    <x v="17"/>
  </r>
  <r>
    <n v="3362"/>
    <x v="219"/>
    <x v="219"/>
    <n v="500"/>
    <n v="1090"/>
    <x v="0"/>
    <x v="0"/>
    <s v="USD"/>
    <n v="1425704100"/>
    <n v="1424484717"/>
    <b v="0"/>
    <n v="20"/>
    <b v="1"/>
    <s v="theater/plays"/>
    <n v="2.1800000000000002"/>
    <n v="54.5"/>
    <x v="3"/>
    <x v="4"/>
  </r>
  <r>
    <n v="2002"/>
    <x v="220"/>
    <x v="220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0"/>
    <x v="0"/>
  </r>
  <r>
    <n v="1507"/>
    <x v="221"/>
    <x v="221"/>
    <n v="1200"/>
    <n v="2580"/>
    <x v="0"/>
    <x v="0"/>
    <s v="USD"/>
    <n v="1273911000"/>
    <n v="1268822909"/>
    <b v="1"/>
    <n v="33"/>
    <b v="1"/>
    <s v="photography/photobooks"/>
    <n v="2.15"/>
    <n v="78.181818181818187"/>
    <x v="6"/>
    <x v="9"/>
  </r>
  <r>
    <n v="3471"/>
    <x v="222"/>
    <x v="222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3"/>
    <x v="4"/>
  </r>
  <r>
    <n v="387"/>
    <x v="223"/>
    <x v="223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4"/>
    <x v="14"/>
  </r>
  <r>
    <n v="656"/>
    <x v="224"/>
    <x v="224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0"/>
    <x v="3"/>
  </r>
  <r>
    <n v="3037"/>
    <x v="225"/>
    <x v="225"/>
    <n v="500"/>
    <n v="1066"/>
    <x v="0"/>
    <x v="0"/>
    <s v="USD"/>
    <n v="1285995540"/>
    <n v="1279574773"/>
    <b v="0"/>
    <n v="32"/>
    <b v="1"/>
    <s v="theater/spaces"/>
    <n v="2.1320000000000001"/>
    <n v="33.3125"/>
    <x v="3"/>
    <x v="12"/>
  </r>
  <r>
    <n v="1258"/>
    <x v="226"/>
    <x v="226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2"/>
    <x v="2"/>
  </r>
  <r>
    <n v="1951"/>
    <x v="227"/>
    <x v="227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0"/>
    <x v="0"/>
  </r>
  <r>
    <n v="1383"/>
    <x v="228"/>
    <x v="228"/>
    <n v="2200"/>
    <n v="4673"/>
    <x v="0"/>
    <x v="7"/>
    <s v="CAD"/>
    <n v="1482457678"/>
    <n v="1480729678"/>
    <b v="0"/>
    <n v="93"/>
    <b v="1"/>
    <s v="music/rock"/>
    <n v="2.124090909090909"/>
    <n v="50.247311827956992"/>
    <x v="2"/>
    <x v="2"/>
  </r>
  <r>
    <n v="2333"/>
    <x v="229"/>
    <x v="229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11"/>
  </r>
  <r>
    <n v="1283"/>
    <x v="230"/>
    <x v="230"/>
    <n v="1000"/>
    <n v="2110.5"/>
    <x v="0"/>
    <x v="0"/>
    <s v="USD"/>
    <n v="1362974400"/>
    <n v="1360948389"/>
    <b v="1"/>
    <n v="22"/>
    <b v="1"/>
    <s v="music/rock"/>
    <n v="2.1105"/>
    <n v="95.931818181818187"/>
    <x v="2"/>
    <x v="2"/>
  </r>
  <r>
    <n v="2035"/>
    <x v="231"/>
    <x v="231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0"/>
    <x v="0"/>
  </r>
  <r>
    <n v="3408"/>
    <x v="232"/>
    <x v="232"/>
    <n v="500"/>
    <n v="1055"/>
    <x v="0"/>
    <x v="0"/>
    <s v="USD"/>
    <n v="1405727304"/>
    <n v="1403135304"/>
    <b v="0"/>
    <n v="18"/>
    <b v="1"/>
    <s v="theater/plays"/>
    <n v="2.11"/>
    <n v="58.611111111111114"/>
    <x v="3"/>
    <x v="4"/>
  </r>
  <r>
    <n v="3314"/>
    <x v="233"/>
    <x v="233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3"/>
    <x v="4"/>
  </r>
  <r>
    <n v="3719"/>
    <x v="234"/>
    <x v="234"/>
    <n v="200"/>
    <n v="420"/>
    <x v="0"/>
    <x v="1"/>
    <s v="GBP"/>
    <n v="1434994266"/>
    <n v="1432402266"/>
    <b v="0"/>
    <n v="4"/>
    <b v="1"/>
    <s v="theater/plays"/>
    <n v="2.1"/>
    <n v="105"/>
    <x v="3"/>
    <x v="4"/>
  </r>
  <r>
    <n v="1975"/>
    <x v="235"/>
    <x v="235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0"/>
    <x v="0"/>
  </r>
  <r>
    <n v="1524"/>
    <x v="236"/>
    <x v="236"/>
    <n v="3000"/>
    <n v="6210"/>
    <x v="0"/>
    <x v="10"/>
    <s v="SEK"/>
    <n v="1487592090"/>
    <n v="1485000090"/>
    <b v="1"/>
    <n v="28"/>
    <b v="1"/>
    <s v="photography/photobooks"/>
    <n v="2.0699999999999998"/>
    <n v="221.78571428571428"/>
    <x v="6"/>
    <x v="9"/>
  </r>
  <r>
    <n v="1966"/>
    <x v="237"/>
    <x v="237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0"/>
    <x v="0"/>
  </r>
  <r>
    <n v="383"/>
    <x v="238"/>
    <x v="238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4"/>
    <x v="14"/>
  </r>
  <r>
    <n v="1020"/>
    <x v="239"/>
    <x v="239"/>
    <n v="1550"/>
    <n v="3186"/>
    <x v="0"/>
    <x v="7"/>
    <s v="CAD"/>
    <n v="1433206020"/>
    <n v="1430617209"/>
    <b v="0"/>
    <n v="30"/>
    <b v="1"/>
    <s v="music/electronic music"/>
    <n v="2.0554838709677421"/>
    <n v="106.2"/>
    <x v="2"/>
    <x v="10"/>
  </r>
  <r>
    <n v="1518"/>
    <x v="240"/>
    <x v="240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6"/>
    <x v="9"/>
  </r>
  <r>
    <n v="1839"/>
    <x v="241"/>
    <x v="241"/>
    <n v="1000"/>
    <n v="2053"/>
    <x v="0"/>
    <x v="0"/>
    <s v="USD"/>
    <n v="1475342382"/>
    <n v="1472750382"/>
    <b v="0"/>
    <n v="45"/>
    <b v="1"/>
    <s v="music/rock"/>
    <n v="2.0529999999999999"/>
    <n v="45.62222222222222"/>
    <x v="2"/>
    <x v="2"/>
  </r>
  <r>
    <n v="1349"/>
    <x v="242"/>
    <x v="242"/>
    <n v="5000"/>
    <n v="10210"/>
    <x v="0"/>
    <x v="7"/>
    <s v="CAD"/>
    <n v="1450249140"/>
    <n v="1447055935"/>
    <b v="0"/>
    <n v="172"/>
    <b v="1"/>
    <s v="publishing/nonfiction"/>
    <n v="2.0419999999999998"/>
    <n v="59.360465116279073"/>
    <x v="5"/>
    <x v="15"/>
  </r>
  <r>
    <n v="788"/>
    <x v="243"/>
    <x v="243"/>
    <n v="1000"/>
    <n v="2035.05"/>
    <x v="0"/>
    <x v="0"/>
    <s v="USD"/>
    <n v="1341633540"/>
    <n v="1338336588"/>
    <b v="0"/>
    <n v="34"/>
    <b v="1"/>
    <s v="music/rock"/>
    <n v="2.03505"/>
    <n v="59.85441176470588"/>
    <x v="2"/>
    <x v="2"/>
  </r>
  <r>
    <n v="1378"/>
    <x v="244"/>
    <x v="244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2"/>
    <x v="2"/>
  </r>
  <r>
    <n v="2499"/>
    <x v="245"/>
    <x v="245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2"/>
    <x v="13"/>
  </r>
  <r>
    <n v="2443"/>
    <x v="246"/>
    <x v="246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11"/>
  </r>
  <r>
    <n v="1255"/>
    <x v="247"/>
    <x v="247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2"/>
    <x v="2"/>
  </r>
  <r>
    <n v="2057"/>
    <x v="248"/>
    <x v="248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0"/>
    <x v="0"/>
  </r>
  <r>
    <n v="3462"/>
    <x v="249"/>
    <x v="249"/>
    <n v="250"/>
    <n v="505"/>
    <x v="0"/>
    <x v="0"/>
    <s v="USD"/>
    <n v="1436551200"/>
    <n v="1435181628"/>
    <b v="0"/>
    <n v="17"/>
    <b v="1"/>
    <s v="theater/plays"/>
    <n v="2.02"/>
    <n v="29.705882352941178"/>
    <x v="3"/>
    <x v="4"/>
  </r>
  <r>
    <n v="3599"/>
    <x v="250"/>
    <x v="250"/>
    <n v="500"/>
    <n v="1010"/>
    <x v="0"/>
    <x v="0"/>
    <s v="USD"/>
    <n v="1440892800"/>
    <n v="1438715077"/>
    <b v="0"/>
    <n v="17"/>
    <b v="1"/>
    <s v="theater/plays"/>
    <n v="2.02"/>
    <n v="59.411764705882355"/>
    <x v="3"/>
    <x v="4"/>
  </r>
  <r>
    <n v="2728"/>
    <x v="251"/>
    <x v="251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0"/>
    <x v="0"/>
  </r>
  <r>
    <n v="1674"/>
    <x v="252"/>
    <x v="252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2"/>
    <x v="7"/>
  </r>
  <r>
    <n v="1750"/>
    <x v="253"/>
    <x v="253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6"/>
    <x v="9"/>
  </r>
  <r>
    <n v="2025"/>
    <x v="254"/>
    <x v="254"/>
    <n v="80000"/>
    <n v="160920"/>
    <x v="0"/>
    <x v="2"/>
    <s v="EUR"/>
    <n v="1433996746"/>
    <n v="1431404746"/>
    <b v="1"/>
    <n v="729"/>
    <b v="1"/>
    <s v="technology/hardware"/>
    <n v="2.0114999999999998"/>
    <n v="220.74074074074073"/>
    <x v="0"/>
    <x v="0"/>
  </r>
  <r>
    <n v="1950"/>
    <x v="255"/>
    <x v="255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0"/>
    <x v="0"/>
  </r>
  <r>
    <n v="1836"/>
    <x v="256"/>
    <x v="256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2"/>
    <x v="2"/>
  </r>
  <r>
    <n v="1250"/>
    <x v="257"/>
    <x v="257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2"/>
    <x v="2"/>
  </r>
  <r>
    <n v="2213"/>
    <x v="258"/>
    <x v="258"/>
    <n v="5"/>
    <n v="10"/>
    <x v="0"/>
    <x v="0"/>
    <s v="USD"/>
    <n v="1431719379"/>
    <n v="1429127379"/>
    <b v="0"/>
    <n v="1"/>
    <b v="1"/>
    <s v="music/electronic music"/>
    <n v="2"/>
    <n v="10"/>
    <x v="2"/>
    <x v="10"/>
  </r>
  <r>
    <n v="1202"/>
    <x v="259"/>
    <x v="259"/>
    <n v="25000"/>
    <n v="49811"/>
    <x v="0"/>
    <x v="6"/>
    <s v="AUD"/>
    <n v="1435388154"/>
    <n v="1432796154"/>
    <b v="0"/>
    <n v="271"/>
    <b v="1"/>
    <s v="photography/photobooks"/>
    <n v="1.99244"/>
    <n v="183.80442804428046"/>
    <x v="6"/>
    <x v="9"/>
  </r>
  <r>
    <n v="2065"/>
    <x v="260"/>
    <x v="260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0"/>
    <x v="0"/>
  </r>
  <r>
    <n v="1254"/>
    <x v="261"/>
    <x v="261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2"/>
    <x v="2"/>
  </r>
  <r>
    <n v="1952"/>
    <x v="262"/>
    <x v="262"/>
    <n v="35000"/>
    <n v="69465.33"/>
    <x v="0"/>
    <x v="7"/>
    <s v="CAD"/>
    <n v="1381934015"/>
    <n v="1378737215"/>
    <b v="1"/>
    <n v="682"/>
    <b v="1"/>
    <s v="technology/hardware"/>
    <n v="1.9847237142857144"/>
    <n v="101.85532258064516"/>
    <x v="0"/>
    <x v="0"/>
  </r>
  <r>
    <n v="81"/>
    <x v="263"/>
    <x v="263"/>
    <n v="750"/>
    <n v="1485"/>
    <x v="0"/>
    <x v="0"/>
    <s v="USD"/>
    <n v="1342234920"/>
    <n v="1341892127"/>
    <b v="0"/>
    <n v="28"/>
    <b v="1"/>
    <s v="film &amp; video/shorts"/>
    <n v="1.98"/>
    <n v="53.035714285714285"/>
    <x v="4"/>
    <x v="6"/>
  </r>
  <r>
    <n v="2060"/>
    <x v="264"/>
    <x v="264"/>
    <n v="25000"/>
    <n v="49100"/>
    <x v="0"/>
    <x v="0"/>
    <s v="USD"/>
    <n v="1406129150"/>
    <n v="1400945150"/>
    <b v="0"/>
    <n v="1364"/>
    <b v="1"/>
    <s v="technology/hardware"/>
    <n v="1.964"/>
    <n v="35.997067448680355"/>
    <x v="0"/>
    <x v="0"/>
  </r>
  <r>
    <n v="2211"/>
    <x v="265"/>
    <x v="265"/>
    <n v="2500"/>
    <n v="4890"/>
    <x v="0"/>
    <x v="0"/>
    <s v="USD"/>
    <n v="1397113140"/>
    <n v="1395168625"/>
    <b v="0"/>
    <n v="120"/>
    <b v="1"/>
    <s v="music/electronic music"/>
    <n v="1.956"/>
    <n v="40.75"/>
    <x v="2"/>
    <x v="10"/>
  </r>
  <r>
    <n v="1926"/>
    <x v="266"/>
    <x v="266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2"/>
    <x v="13"/>
  </r>
  <r>
    <n v="2545"/>
    <x v="267"/>
    <x v="267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2"/>
    <x v="18"/>
  </r>
  <r>
    <n v="844"/>
    <x v="268"/>
    <x v="268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2"/>
    <x v="17"/>
  </r>
  <r>
    <n v="1962"/>
    <x v="269"/>
    <x v="269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0"/>
    <x v="0"/>
  </r>
  <r>
    <n v="2020"/>
    <x v="270"/>
    <x v="270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0"/>
    <x v="0"/>
  </r>
  <r>
    <n v="3456"/>
    <x v="271"/>
    <x v="271"/>
    <n v="3000"/>
    <n v="5739"/>
    <x v="0"/>
    <x v="0"/>
    <s v="USD"/>
    <n v="1406876340"/>
    <n v="1404190567"/>
    <b v="0"/>
    <n v="16"/>
    <b v="1"/>
    <s v="theater/plays"/>
    <n v="1.913"/>
    <n v="358.6875"/>
    <x v="3"/>
    <x v="4"/>
  </r>
  <r>
    <n v="2064"/>
    <x v="272"/>
    <x v="272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0"/>
    <x v="0"/>
  </r>
  <r>
    <n v="258"/>
    <x v="273"/>
    <x v="273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4"/>
    <x v="14"/>
  </r>
  <r>
    <n v="3046"/>
    <x v="274"/>
    <x v="274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3"/>
    <x v="12"/>
  </r>
  <r>
    <n v="3460"/>
    <x v="275"/>
    <x v="275"/>
    <n v="500"/>
    <n v="950"/>
    <x v="0"/>
    <x v="1"/>
    <s v="GBP"/>
    <n v="1408106352"/>
    <n v="1406896752"/>
    <b v="0"/>
    <n v="19"/>
    <b v="1"/>
    <s v="theater/plays"/>
    <n v="1.9"/>
    <n v="50"/>
    <x v="3"/>
    <x v="4"/>
  </r>
  <r>
    <n v="1374"/>
    <x v="276"/>
    <x v="276"/>
    <n v="1500"/>
    <n v="2842"/>
    <x v="0"/>
    <x v="0"/>
    <s v="USD"/>
    <n v="1458874388"/>
    <n v="1456285988"/>
    <b v="0"/>
    <n v="66"/>
    <b v="1"/>
    <s v="music/rock"/>
    <n v="1.8946666666666667"/>
    <n v="43.060606060606062"/>
    <x v="2"/>
    <x v="2"/>
  </r>
  <r>
    <n v="1475"/>
    <x v="277"/>
    <x v="277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5"/>
    <x v="8"/>
  </r>
  <r>
    <n v="3155"/>
    <x v="278"/>
    <x v="278"/>
    <n v="5000"/>
    <n v="9425.23"/>
    <x v="0"/>
    <x v="1"/>
    <s v="GBP"/>
    <n v="1356004725"/>
    <n v="1353412725"/>
    <b v="1"/>
    <n v="302"/>
    <b v="1"/>
    <s v="theater/plays"/>
    <n v="1.885046"/>
    <n v="31.209370860927152"/>
    <x v="3"/>
    <x v="4"/>
  </r>
  <r>
    <n v="2619"/>
    <x v="279"/>
    <x v="279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0"/>
    <x v="5"/>
  </r>
  <r>
    <n v="2636"/>
    <x v="280"/>
    <x v="280"/>
    <n v="1000"/>
    <n v="1873"/>
    <x v="0"/>
    <x v="0"/>
    <s v="USD"/>
    <n v="1476579600"/>
    <n v="1474641914"/>
    <b v="0"/>
    <n v="50"/>
    <b v="1"/>
    <s v="technology/space exploration"/>
    <n v="1.873"/>
    <n v="37.46"/>
    <x v="0"/>
    <x v="5"/>
  </r>
  <r>
    <n v="1937"/>
    <x v="281"/>
    <x v="281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2"/>
    <x v="13"/>
  </r>
  <r>
    <n v="2835"/>
    <x v="282"/>
    <x v="282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3"/>
    <x v="4"/>
  </r>
  <r>
    <n v="3707"/>
    <x v="283"/>
    <x v="283"/>
    <n v="1000"/>
    <n v="1860"/>
    <x v="0"/>
    <x v="0"/>
    <s v="USD"/>
    <n v="1469165160"/>
    <n v="1467335378"/>
    <b v="0"/>
    <n v="23"/>
    <b v="1"/>
    <s v="theater/plays"/>
    <n v="1.86"/>
    <n v="80.869565217391298"/>
    <x v="3"/>
    <x v="4"/>
  </r>
  <r>
    <n v="3443"/>
    <x v="284"/>
    <x v="284"/>
    <n v="1000"/>
    <n v="1855"/>
    <x v="0"/>
    <x v="0"/>
    <s v="USD"/>
    <n v="1410266146"/>
    <n v="1407674146"/>
    <b v="0"/>
    <n v="45"/>
    <b v="1"/>
    <s v="theater/plays"/>
    <n v="1.855"/>
    <n v="41.222222222222221"/>
    <x v="3"/>
    <x v="4"/>
  </r>
  <r>
    <n v="2282"/>
    <x v="285"/>
    <x v="285"/>
    <n v="750"/>
    <n v="1390"/>
    <x v="0"/>
    <x v="0"/>
    <s v="USD"/>
    <n v="1452744686"/>
    <n v="1447560686"/>
    <b v="0"/>
    <n v="12"/>
    <b v="1"/>
    <s v="music/rock"/>
    <n v="1.8533333333333333"/>
    <n v="115.83333333333333"/>
    <x v="2"/>
    <x v="2"/>
  </r>
  <r>
    <n v="2281"/>
    <x v="286"/>
    <x v="286"/>
    <n v="300"/>
    <n v="555"/>
    <x v="0"/>
    <x v="0"/>
    <s v="USD"/>
    <n v="1311576600"/>
    <n v="1306219897"/>
    <b v="0"/>
    <n v="11"/>
    <b v="1"/>
    <s v="music/rock"/>
    <n v="1.85"/>
    <n v="50.454545454545453"/>
    <x v="2"/>
    <x v="2"/>
  </r>
  <r>
    <n v="2190"/>
    <x v="287"/>
    <x v="287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1"/>
    <x v="1"/>
  </r>
  <r>
    <n v="252"/>
    <x v="288"/>
    <x v="288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4"/>
    <x v="14"/>
  </r>
  <r>
    <n v="3395"/>
    <x v="289"/>
    <x v="289"/>
    <n v="500"/>
    <n v="920"/>
    <x v="0"/>
    <x v="1"/>
    <s v="GBP"/>
    <n v="1433009400"/>
    <n v="1431795944"/>
    <b v="0"/>
    <n v="38"/>
    <b v="1"/>
    <s v="theater/plays"/>
    <n v="1.84"/>
    <n v="24.210526315789473"/>
    <x v="3"/>
    <x v="4"/>
  </r>
  <r>
    <n v="3605"/>
    <x v="290"/>
    <x v="290"/>
    <n v="250"/>
    <n v="460"/>
    <x v="0"/>
    <x v="1"/>
    <s v="GBP"/>
    <n v="1455390126"/>
    <n v="1452798126"/>
    <b v="0"/>
    <n v="15"/>
    <b v="1"/>
    <s v="theater/plays"/>
    <n v="1.84"/>
    <n v="30.666666666666668"/>
    <x v="3"/>
    <x v="4"/>
  </r>
  <r>
    <n v="37"/>
    <x v="291"/>
    <x v="291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4"/>
    <x v="16"/>
  </r>
  <r>
    <n v="1356"/>
    <x v="292"/>
    <x v="292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5"/>
    <x v="15"/>
  </r>
  <r>
    <n v="2455"/>
    <x v="293"/>
    <x v="293"/>
    <n v="300"/>
    <n v="546"/>
    <x v="0"/>
    <x v="0"/>
    <s v="USD"/>
    <n v="1461177950"/>
    <n v="1458758750"/>
    <b v="0"/>
    <n v="16"/>
    <b v="1"/>
    <s v="food/small batch"/>
    <n v="1.82"/>
    <n v="34.125"/>
    <x v="7"/>
    <x v="11"/>
  </r>
  <r>
    <n v="2041"/>
    <x v="294"/>
    <x v="294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0"/>
    <x v="0"/>
  </r>
  <r>
    <n v="389"/>
    <x v="295"/>
    <x v="295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4"/>
    <x v="14"/>
  </r>
  <r>
    <n v="2456"/>
    <x v="296"/>
    <x v="296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11"/>
  </r>
  <r>
    <n v="2170"/>
    <x v="297"/>
    <x v="297"/>
    <n v="350"/>
    <n v="633"/>
    <x v="0"/>
    <x v="0"/>
    <s v="USD"/>
    <n v="1440266422"/>
    <n v="1436810422"/>
    <b v="0"/>
    <n v="19"/>
    <b v="1"/>
    <s v="music/rock"/>
    <n v="1.8085714285714285"/>
    <n v="33.315789473684212"/>
    <x v="2"/>
    <x v="2"/>
  </r>
  <r>
    <n v="785"/>
    <x v="298"/>
    <x v="298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2"/>
    <x v="2"/>
  </r>
  <r>
    <n v="3537"/>
    <x v="299"/>
    <x v="299"/>
    <n v="675"/>
    <n v="1218"/>
    <x v="0"/>
    <x v="7"/>
    <s v="CAD"/>
    <n v="1416211140"/>
    <n v="1413016216"/>
    <b v="0"/>
    <n v="28"/>
    <b v="1"/>
    <s v="theater/plays"/>
    <n v="1.8044444444444445"/>
    <n v="43.5"/>
    <x v="3"/>
    <x v="4"/>
  </r>
  <r>
    <n v="2465"/>
    <x v="300"/>
    <x v="300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2"/>
    <x v="13"/>
  </r>
  <r>
    <n v="2264"/>
    <x v="301"/>
    <x v="301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1"/>
    <x v="1"/>
  </r>
  <r>
    <n v="3007"/>
    <x v="302"/>
    <x v="302"/>
    <n v="600"/>
    <n v="1080"/>
    <x v="0"/>
    <x v="0"/>
    <s v="USD"/>
    <n v="1429938683"/>
    <n v="1428124283"/>
    <b v="0"/>
    <n v="20"/>
    <b v="1"/>
    <s v="theater/spaces"/>
    <n v="1.8"/>
    <n v="54"/>
    <x v="3"/>
    <x v="12"/>
  </r>
  <r>
    <n v="3508"/>
    <x v="303"/>
    <x v="303"/>
    <n v="100"/>
    <n v="180"/>
    <x v="0"/>
    <x v="1"/>
    <s v="GBP"/>
    <n v="1462914000"/>
    <n v="1460914253"/>
    <b v="0"/>
    <n v="15"/>
    <b v="1"/>
    <s v="theater/plays"/>
    <n v="1.8"/>
    <n v="12"/>
    <x v="3"/>
    <x v="4"/>
  </r>
  <r>
    <n v="1537"/>
    <x v="304"/>
    <x v="304"/>
    <n v="12000"/>
    <n v="21588"/>
    <x v="0"/>
    <x v="2"/>
    <s v="EUR"/>
    <n v="1470506400"/>
    <n v="1467358427"/>
    <b v="1"/>
    <n v="224"/>
    <b v="1"/>
    <s v="photography/photobooks"/>
    <n v="1.7989999999999999"/>
    <n v="96.375"/>
    <x v="6"/>
    <x v="9"/>
  </r>
  <r>
    <n v="823"/>
    <x v="305"/>
    <x v="305"/>
    <n v="800"/>
    <n v="1436"/>
    <x v="0"/>
    <x v="0"/>
    <s v="USD"/>
    <n v="1427062852"/>
    <n v="1424474452"/>
    <b v="0"/>
    <n v="33"/>
    <b v="1"/>
    <s v="music/rock"/>
    <n v="1.7949999999999999"/>
    <n v="43.515151515151516"/>
    <x v="2"/>
    <x v="2"/>
  </r>
  <r>
    <n v="745"/>
    <x v="306"/>
    <x v="306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5"/>
    <x v="15"/>
  </r>
  <r>
    <n v="299"/>
    <x v="307"/>
    <x v="307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4"/>
    <x v="14"/>
  </r>
  <r>
    <n v="2033"/>
    <x v="308"/>
    <x v="308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0"/>
    <x v="0"/>
  </r>
  <r>
    <n v="272"/>
    <x v="309"/>
    <x v="309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4"/>
    <x v="14"/>
  </r>
  <r>
    <n v="2989"/>
    <x v="310"/>
    <x v="310"/>
    <n v="20000"/>
    <n v="35307"/>
    <x v="0"/>
    <x v="0"/>
    <s v="USD"/>
    <n v="1450673940"/>
    <n v="1448756962"/>
    <b v="0"/>
    <n v="364"/>
    <b v="1"/>
    <s v="theater/spaces"/>
    <n v="1.76535"/>
    <n v="96.997252747252745"/>
    <x v="3"/>
    <x v="12"/>
  </r>
  <r>
    <n v="287"/>
    <x v="311"/>
    <x v="311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4"/>
    <x v="14"/>
  </r>
  <r>
    <n v="1531"/>
    <x v="312"/>
    <x v="312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6"/>
    <x v="9"/>
  </r>
  <r>
    <n v="2313"/>
    <x v="313"/>
    <x v="313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2"/>
    <x v="13"/>
  </r>
  <r>
    <n v="3306"/>
    <x v="314"/>
    <x v="314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3"/>
    <x v="4"/>
  </r>
  <r>
    <n v="1679"/>
    <x v="315"/>
    <x v="315"/>
    <n v="2000"/>
    <n v="3500"/>
    <x v="0"/>
    <x v="0"/>
    <s v="USD"/>
    <n v="1311298745"/>
    <n v="1309311545"/>
    <b v="0"/>
    <n v="56"/>
    <b v="1"/>
    <s v="music/pop"/>
    <n v="1.75"/>
    <n v="62.5"/>
    <x v="2"/>
    <x v="7"/>
  </r>
  <r>
    <n v="3255"/>
    <x v="316"/>
    <x v="316"/>
    <n v="300"/>
    <n v="525"/>
    <x v="0"/>
    <x v="1"/>
    <s v="GBP"/>
    <n v="1412706375"/>
    <n v="1410114375"/>
    <b v="1"/>
    <n v="18"/>
    <b v="1"/>
    <s v="theater/plays"/>
    <n v="1.75"/>
    <n v="29.166666666666668"/>
    <x v="3"/>
    <x v="4"/>
  </r>
  <r>
    <n v="3591"/>
    <x v="317"/>
    <x v="317"/>
    <n v="700"/>
    <n v="1225"/>
    <x v="0"/>
    <x v="0"/>
    <s v="USD"/>
    <n v="1422075540"/>
    <n v="1419979544"/>
    <b v="0"/>
    <n v="18"/>
    <b v="1"/>
    <s v="theater/plays"/>
    <n v="1.75"/>
    <n v="68.055555555555557"/>
    <x v="3"/>
    <x v="4"/>
  </r>
  <r>
    <n v="2973"/>
    <x v="318"/>
    <x v="318"/>
    <n v="5000"/>
    <n v="8740"/>
    <x v="0"/>
    <x v="0"/>
    <s v="USD"/>
    <n v="1451620800"/>
    <n v="1449171508"/>
    <b v="0"/>
    <n v="33"/>
    <b v="1"/>
    <s v="theater/plays"/>
    <n v="1.748"/>
    <n v="264.84848484848487"/>
    <x v="3"/>
    <x v="4"/>
  </r>
  <r>
    <n v="3654"/>
    <x v="319"/>
    <x v="319"/>
    <n v="1500"/>
    <n v="2616"/>
    <x v="0"/>
    <x v="1"/>
    <s v="GBP"/>
    <n v="1459702800"/>
    <n v="1457690386"/>
    <b v="0"/>
    <n v="38"/>
    <b v="1"/>
    <s v="theater/plays"/>
    <n v="1.744"/>
    <n v="68.84210526315789"/>
    <x v="3"/>
    <x v="4"/>
  </r>
  <r>
    <n v="1653"/>
    <x v="320"/>
    <x v="320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2"/>
    <x v="7"/>
  </r>
  <r>
    <n v="1525"/>
    <x v="321"/>
    <x v="321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6"/>
    <x v="9"/>
  </r>
  <r>
    <n v="357"/>
    <x v="322"/>
    <x v="322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4"/>
    <x v="14"/>
  </r>
  <r>
    <n v="64"/>
    <x v="323"/>
    <x v="323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4"/>
    <x v="6"/>
  </r>
  <r>
    <n v="1360"/>
    <x v="324"/>
    <x v="324"/>
    <n v="1500"/>
    <n v="2598"/>
    <x v="0"/>
    <x v="0"/>
    <s v="USD"/>
    <n v="1343943420"/>
    <n v="1341524220"/>
    <b v="0"/>
    <n v="81"/>
    <b v="1"/>
    <s v="publishing/nonfiction"/>
    <n v="1.732"/>
    <n v="32.074074074074076"/>
    <x v="5"/>
    <x v="15"/>
  </r>
  <r>
    <n v="2291"/>
    <x v="325"/>
    <x v="325"/>
    <n v="2500"/>
    <n v="4320"/>
    <x v="0"/>
    <x v="0"/>
    <s v="USD"/>
    <n v="1335153600"/>
    <n v="1332199618"/>
    <b v="0"/>
    <n v="43"/>
    <b v="1"/>
    <s v="music/rock"/>
    <n v="1.728"/>
    <n v="100.46511627906976"/>
    <x v="2"/>
    <x v="2"/>
  </r>
  <r>
    <n v="2445"/>
    <x v="326"/>
    <x v="326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11"/>
  </r>
  <r>
    <n v="1881"/>
    <x v="327"/>
    <x v="327"/>
    <n v="2000"/>
    <n v="3453.69"/>
    <x v="0"/>
    <x v="0"/>
    <s v="USD"/>
    <n v="1425955189"/>
    <n v="1423366789"/>
    <b v="0"/>
    <n v="70"/>
    <b v="1"/>
    <s v="music/indie rock"/>
    <n v="1.726845"/>
    <n v="49.338428571428572"/>
    <x v="2"/>
    <x v="13"/>
  </r>
  <r>
    <n v="1933"/>
    <x v="328"/>
    <x v="328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2"/>
    <x v="13"/>
  </r>
  <r>
    <n v="1218"/>
    <x v="329"/>
    <x v="329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6"/>
    <x v="9"/>
  </r>
  <r>
    <n v="2996"/>
    <x v="330"/>
    <x v="330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3"/>
    <x v="12"/>
  </r>
  <r>
    <n v="2612"/>
    <x v="331"/>
    <x v="331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0"/>
    <x v="5"/>
  </r>
  <r>
    <n v="3178"/>
    <x v="332"/>
    <x v="332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3"/>
    <x v="4"/>
  </r>
  <r>
    <n v="2976"/>
    <x v="333"/>
    <x v="333"/>
    <n v="70"/>
    <n v="120"/>
    <x v="0"/>
    <x v="1"/>
    <s v="GBP"/>
    <n v="1457870400"/>
    <n v="1456421530"/>
    <b v="0"/>
    <n v="14"/>
    <b v="1"/>
    <s v="theater/plays"/>
    <n v="1.7142857142857142"/>
    <n v="8.5714285714285712"/>
    <x v="3"/>
    <x v="4"/>
  </r>
  <r>
    <n v="3343"/>
    <x v="334"/>
    <x v="334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3"/>
    <x v="4"/>
  </r>
  <r>
    <n v="2477"/>
    <x v="305"/>
    <x v="335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2"/>
    <x v="13"/>
  </r>
  <r>
    <n v="1375"/>
    <x v="335"/>
    <x v="336"/>
    <n v="4000"/>
    <n v="6853"/>
    <x v="0"/>
    <x v="3"/>
    <s v="EUR"/>
    <n v="1484444119"/>
    <n v="1481852119"/>
    <b v="0"/>
    <n v="109"/>
    <b v="1"/>
    <s v="music/rock"/>
    <n v="1.7132499999999999"/>
    <n v="62.871559633027523"/>
    <x v="2"/>
    <x v="2"/>
  </r>
  <r>
    <n v="2229"/>
    <x v="336"/>
    <x v="337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1"/>
    <x v="1"/>
  </r>
  <r>
    <n v="1940"/>
    <x v="337"/>
    <x v="338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2"/>
    <x v="13"/>
  </r>
  <r>
    <n v="2668"/>
    <x v="338"/>
    <x v="339"/>
    <n v="1000"/>
    <n v="1707"/>
    <x v="0"/>
    <x v="7"/>
    <s v="CAD"/>
    <n v="1447079520"/>
    <n v="1443449265"/>
    <b v="0"/>
    <n v="28"/>
    <b v="1"/>
    <s v="technology/makerspaces"/>
    <n v="1.7070000000000001"/>
    <n v="60.964285714285715"/>
    <x v="0"/>
    <x v="19"/>
  </r>
  <r>
    <n v="3603"/>
    <x v="339"/>
    <x v="340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3"/>
    <x v="4"/>
  </r>
  <r>
    <n v="2302"/>
    <x v="340"/>
    <x v="341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2"/>
    <x v="13"/>
  </r>
  <r>
    <n v="3449"/>
    <x v="341"/>
    <x v="342"/>
    <n v="800"/>
    <n v="1365"/>
    <x v="0"/>
    <x v="0"/>
    <s v="USD"/>
    <n v="1468036800"/>
    <n v="1465607738"/>
    <b v="0"/>
    <n v="20"/>
    <b v="1"/>
    <s v="theater/plays"/>
    <n v="1.70625"/>
    <n v="68.25"/>
    <x v="3"/>
    <x v="4"/>
  </r>
  <r>
    <n v="3293"/>
    <x v="342"/>
    <x v="343"/>
    <n v="4500"/>
    <n v="7670"/>
    <x v="0"/>
    <x v="11"/>
    <s v="NZD"/>
    <n v="1488622352"/>
    <n v="1486030352"/>
    <b v="0"/>
    <n v="91"/>
    <b v="1"/>
    <s v="theater/plays"/>
    <n v="1.7044444444444444"/>
    <n v="84.285714285714292"/>
    <x v="3"/>
    <x v="4"/>
  </r>
  <r>
    <n v="2730"/>
    <x v="343"/>
    <x v="344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0"/>
    <x v="0"/>
  </r>
  <r>
    <n v="346"/>
    <x v="344"/>
    <x v="345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4"/>
    <x v="14"/>
  </r>
  <r>
    <n v="2834"/>
    <x v="345"/>
    <x v="346"/>
    <n v="800"/>
    <n v="1360"/>
    <x v="0"/>
    <x v="1"/>
    <s v="GBP"/>
    <n v="1422658930"/>
    <n v="1421362930"/>
    <b v="0"/>
    <n v="21"/>
    <b v="1"/>
    <s v="theater/plays"/>
    <n v="1.7"/>
    <n v="64.761904761904759"/>
    <x v="3"/>
    <x v="4"/>
  </r>
  <r>
    <n v="1640"/>
    <x v="346"/>
    <x v="347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2"/>
    <x v="2"/>
  </r>
  <r>
    <n v="2615"/>
    <x v="347"/>
    <x v="348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0"/>
    <x v="5"/>
  </r>
  <r>
    <n v="3521"/>
    <x v="348"/>
    <x v="349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3"/>
    <x v="4"/>
  </r>
  <r>
    <n v="2249"/>
    <x v="349"/>
    <x v="350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1"/>
    <x v="1"/>
  </r>
  <r>
    <n v="2058"/>
    <x v="350"/>
    <x v="351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0"/>
    <x v="0"/>
  </r>
  <r>
    <n v="3028"/>
    <x v="351"/>
    <x v="352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3"/>
    <x v="12"/>
  </r>
  <r>
    <n v="2446"/>
    <x v="352"/>
    <x v="353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11"/>
  </r>
  <r>
    <n v="1957"/>
    <x v="353"/>
    <x v="354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0"/>
    <x v="0"/>
  </r>
  <r>
    <n v="1400"/>
    <x v="354"/>
    <x v="355"/>
    <n v="350"/>
    <n v="586"/>
    <x v="0"/>
    <x v="1"/>
    <s v="GBP"/>
    <n v="1465709400"/>
    <n v="1462695073"/>
    <b v="0"/>
    <n v="34"/>
    <b v="1"/>
    <s v="music/rock"/>
    <n v="1.6742857142857144"/>
    <n v="17.235294117647058"/>
    <x v="2"/>
    <x v="2"/>
  </r>
  <r>
    <n v="2055"/>
    <x v="355"/>
    <x v="356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0"/>
    <x v="0"/>
  </r>
  <r>
    <n v="1829"/>
    <x v="356"/>
    <x v="357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2"/>
    <x v="2"/>
  </r>
  <r>
    <n v="35"/>
    <x v="357"/>
    <x v="358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4"/>
    <x v="16"/>
  </r>
  <r>
    <n v="1264"/>
    <x v="358"/>
    <x v="359"/>
    <n v="650"/>
    <n v="1082"/>
    <x v="0"/>
    <x v="0"/>
    <s v="USD"/>
    <n v="1383062083"/>
    <n v="1380556483"/>
    <b v="1"/>
    <n v="34"/>
    <b v="1"/>
    <s v="music/rock"/>
    <n v="1.6646153846153846"/>
    <n v="31.823529411764707"/>
    <x v="2"/>
    <x v="2"/>
  </r>
  <r>
    <n v="3048"/>
    <x v="359"/>
    <x v="360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3"/>
    <x v="12"/>
  </r>
  <r>
    <n v="1501"/>
    <x v="360"/>
    <x v="361"/>
    <n v="52000"/>
    <n v="86492"/>
    <x v="0"/>
    <x v="7"/>
    <s v="CAD"/>
    <n v="1436364023"/>
    <n v="1433772023"/>
    <b v="1"/>
    <n v="885"/>
    <b v="1"/>
    <s v="photography/photobooks"/>
    <n v="1.6633076923076924"/>
    <n v="97.731073446327684"/>
    <x v="6"/>
    <x v="9"/>
  </r>
  <r>
    <n v="2637"/>
    <x v="361"/>
    <x v="362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0"/>
    <x v="5"/>
  </r>
  <r>
    <n v="1888"/>
    <x v="362"/>
    <x v="363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2"/>
    <x v="13"/>
  </r>
  <r>
    <n v="1760"/>
    <x v="363"/>
    <x v="364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6"/>
    <x v="9"/>
  </r>
  <r>
    <n v="12"/>
    <x v="364"/>
    <x v="365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4"/>
    <x v="16"/>
  </r>
  <r>
    <n v="2639"/>
    <x v="365"/>
    <x v="366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0"/>
    <x v="5"/>
  </r>
  <r>
    <n v="3265"/>
    <x v="366"/>
    <x v="367"/>
    <n v="2700"/>
    <n v="4428"/>
    <x v="0"/>
    <x v="9"/>
    <s v="EUR"/>
    <n v="1449162000"/>
    <n v="1446570315"/>
    <b v="1"/>
    <n v="63"/>
    <b v="1"/>
    <s v="theater/plays"/>
    <n v="1.64"/>
    <n v="70.285714285714292"/>
    <x v="3"/>
    <x v="4"/>
  </r>
  <r>
    <n v="1464"/>
    <x v="367"/>
    <x v="368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5"/>
    <x v="8"/>
  </r>
  <r>
    <n v="3165"/>
    <x v="368"/>
    <x v="369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3"/>
    <x v="4"/>
  </r>
  <r>
    <n v="2222"/>
    <x v="369"/>
    <x v="370"/>
    <n v="500"/>
    <n v="813"/>
    <x v="0"/>
    <x v="0"/>
    <s v="USD"/>
    <n v="1327776847"/>
    <n v="1325184847"/>
    <b v="0"/>
    <n v="30"/>
    <b v="1"/>
    <s v="games/tabletop games"/>
    <n v="1.6259999999999999"/>
    <n v="27.1"/>
    <x v="1"/>
    <x v="1"/>
  </r>
  <r>
    <n v="2969"/>
    <x v="370"/>
    <x v="371"/>
    <n v="1000"/>
    <n v="1625"/>
    <x v="0"/>
    <x v="7"/>
    <s v="CAD"/>
    <n v="1430693460"/>
    <n v="1428087153"/>
    <b v="0"/>
    <n v="17"/>
    <b v="1"/>
    <s v="theater/plays"/>
    <n v="1.625"/>
    <n v="95.588235294117652"/>
    <x v="3"/>
    <x v="4"/>
  </r>
  <r>
    <n v="3610"/>
    <x v="371"/>
    <x v="372"/>
    <n v="1000"/>
    <n v="1623"/>
    <x v="0"/>
    <x v="1"/>
    <s v="GBP"/>
    <n v="1439806936"/>
    <n v="1437214936"/>
    <b v="0"/>
    <n v="31"/>
    <b v="1"/>
    <s v="theater/plays"/>
    <n v="1.623"/>
    <n v="52.354838709677416"/>
    <x v="3"/>
    <x v="4"/>
  </r>
  <r>
    <n v="1275"/>
    <x v="372"/>
    <x v="373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2"/>
    <x v="2"/>
  </r>
  <r>
    <n v="1517"/>
    <x v="373"/>
    <x v="374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6"/>
    <x v="9"/>
  </r>
  <r>
    <n v="2023"/>
    <x v="374"/>
    <x v="375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0"/>
    <x v="0"/>
  </r>
  <r>
    <n v="2179"/>
    <x v="375"/>
    <x v="376"/>
    <n v="1000"/>
    <n v="1614"/>
    <x v="0"/>
    <x v="0"/>
    <s v="USD"/>
    <n v="1428725192"/>
    <n v="1426133192"/>
    <b v="0"/>
    <n v="21"/>
    <b v="1"/>
    <s v="music/rock"/>
    <n v="1.6140000000000001"/>
    <n v="76.857142857142861"/>
    <x v="2"/>
    <x v="2"/>
  </r>
  <r>
    <n v="3231"/>
    <x v="376"/>
    <x v="377"/>
    <n v="1000"/>
    <n v="1610"/>
    <x v="0"/>
    <x v="0"/>
    <s v="USD"/>
    <n v="1460846347"/>
    <n v="1458254347"/>
    <b v="0"/>
    <n v="28"/>
    <b v="1"/>
    <s v="theater/plays"/>
    <n v="1.61"/>
    <n v="57.5"/>
    <x v="3"/>
    <x v="4"/>
  </r>
  <r>
    <n v="1666"/>
    <x v="377"/>
    <x v="378"/>
    <n v="2500"/>
    <n v="4022"/>
    <x v="0"/>
    <x v="0"/>
    <s v="USD"/>
    <n v="1364447073"/>
    <n v="1361858673"/>
    <b v="0"/>
    <n v="98"/>
    <b v="1"/>
    <s v="music/pop"/>
    <n v="1.6088"/>
    <n v="41.04081632653061"/>
    <x v="2"/>
    <x v="7"/>
  </r>
  <r>
    <n v="1188"/>
    <x v="378"/>
    <x v="379"/>
    <n v="2000"/>
    <n v="3211"/>
    <x v="0"/>
    <x v="7"/>
    <s v="CAD"/>
    <n v="1482943740"/>
    <n v="1481129340"/>
    <b v="0"/>
    <n v="85"/>
    <b v="1"/>
    <s v="photography/photobooks"/>
    <n v="1.6054999999999999"/>
    <n v="37.776470588235291"/>
    <x v="6"/>
    <x v="9"/>
  </r>
  <r>
    <n v="3166"/>
    <x v="379"/>
    <x v="380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3"/>
    <x v="4"/>
  </r>
  <r>
    <n v="732"/>
    <x v="380"/>
    <x v="381"/>
    <n v="40"/>
    <n v="64"/>
    <x v="0"/>
    <x v="1"/>
    <s v="GBP"/>
    <n v="1380449461"/>
    <n v="1375265461"/>
    <b v="0"/>
    <n v="13"/>
    <b v="1"/>
    <s v="publishing/nonfiction"/>
    <n v="1.6"/>
    <n v="4.9230769230769234"/>
    <x v="5"/>
    <x v="15"/>
  </r>
  <r>
    <n v="3835"/>
    <x v="381"/>
    <x v="382"/>
    <n v="200"/>
    <n v="320"/>
    <x v="0"/>
    <x v="1"/>
    <s v="GBP"/>
    <n v="1461278208"/>
    <n v="1459463808"/>
    <b v="0"/>
    <n v="8"/>
    <b v="1"/>
    <s v="theater/plays"/>
    <n v="1.6"/>
    <n v="40"/>
    <x v="3"/>
    <x v="4"/>
  </r>
  <r>
    <n v="813"/>
    <x v="382"/>
    <x v="383"/>
    <n v="1500"/>
    <n v="2399.94"/>
    <x v="0"/>
    <x v="0"/>
    <s v="USD"/>
    <n v="1342825365"/>
    <n v="1340233365"/>
    <b v="0"/>
    <n v="96"/>
    <b v="1"/>
    <s v="music/rock"/>
    <n v="1.59996"/>
    <n v="24.999375000000001"/>
    <x v="2"/>
    <x v="2"/>
  </r>
  <r>
    <n v="13"/>
    <x v="383"/>
    <x v="384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4"/>
    <x v="16"/>
  </r>
  <r>
    <n v="3483"/>
    <x v="384"/>
    <x v="385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3"/>
    <x v="4"/>
  </r>
  <r>
    <n v="3309"/>
    <x v="385"/>
    <x v="386"/>
    <n v="350"/>
    <n v="558"/>
    <x v="0"/>
    <x v="1"/>
    <s v="GBP"/>
    <n v="1476632178"/>
    <n v="1473953778"/>
    <b v="0"/>
    <n v="31"/>
    <b v="1"/>
    <s v="theater/plays"/>
    <n v="1.5942857142857143"/>
    <n v="18"/>
    <x v="3"/>
    <x v="4"/>
  </r>
  <r>
    <n v="2666"/>
    <x v="386"/>
    <x v="387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0"/>
    <x v="19"/>
  </r>
  <r>
    <n v="1219"/>
    <x v="387"/>
    <x v="388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6"/>
    <x v="9"/>
  </r>
  <r>
    <n v="739"/>
    <x v="388"/>
    <x v="389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5"/>
    <x v="15"/>
  </r>
  <r>
    <n v="3491"/>
    <x v="389"/>
    <x v="390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3"/>
    <x v="4"/>
  </r>
  <r>
    <n v="3010"/>
    <x v="390"/>
    <x v="391"/>
    <n v="1500"/>
    <n v="2370"/>
    <x v="0"/>
    <x v="0"/>
    <s v="USD"/>
    <n v="1424548719"/>
    <n v="1419364719"/>
    <b v="0"/>
    <n v="15"/>
    <b v="1"/>
    <s v="theater/spaces"/>
    <n v="1.58"/>
    <n v="158"/>
    <x v="3"/>
    <x v="12"/>
  </r>
  <r>
    <n v="2630"/>
    <x v="391"/>
    <x v="392"/>
    <n v="2000"/>
    <n v="3158"/>
    <x v="0"/>
    <x v="6"/>
    <s v="AUD"/>
    <n v="1467280800"/>
    <n v="1464921112"/>
    <b v="0"/>
    <n v="81"/>
    <b v="1"/>
    <s v="technology/space exploration"/>
    <n v="1.579"/>
    <n v="38.987654320987652"/>
    <x v="0"/>
    <x v="5"/>
  </r>
  <r>
    <n v="2227"/>
    <x v="392"/>
    <x v="393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1"/>
    <x v="1"/>
  </r>
  <r>
    <n v="279"/>
    <x v="393"/>
    <x v="394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4"/>
    <x v="14"/>
  </r>
  <r>
    <n v="1515"/>
    <x v="394"/>
    <x v="395"/>
    <n v="300000"/>
    <n v="471567"/>
    <x v="0"/>
    <x v="12"/>
    <s v="NOK"/>
    <n v="1458104697"/>
    <n v="1455516297"/>
    <b v="1"/>
    <n v="555"/>
    <b v="1"/>
    <s v="photography/photobooks"/>
    <n v="1.57189"/>
    <n v="849.67027027027029"/>
    <x v="6"/>
    <x v="9"/>
  </r>
  <r>
    <n v="2314"/>
    <x v="395"/>
    <x v="396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2"/>
    <x v="13"/>
  </r>
  <r>
    <n v="3013"/>
    <x v="396"/>
    <x v="397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3"/>
    <x v="12"/>
  </r>
  <r>
    <n v="1959"/>
    <x v="397"/>
    <x v="398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0"/>
    <x v="0"/>
  </r>
  <r>
    <n v="2523"/>
    <x v="398"/>
    <x v="399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2"/>
    <x v="18"/>
  </r>
  <r>
    <n v="2543"/>
    <x v="399"/>
    <x v="400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2"/>
    <x v="18"/>
  </r>
  <r>
    <n v="2215"/>
    <x v="400"/>
    <x v="401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2"/>
    <x v="10"/>
  </r>
  <r>
    <n v="3534"/>
    <x v="401"/>
    <x v="402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3"/>
    <x v="4"/>
  </r>
  <r>
    <n v="280"/>
    <x v="402"/>
    <x v="403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4"/>
    <x v="14"/>
  </r>
  <r>
    <n v="274"/>
    <x v="403"/>
    <x v="404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4"/>
    <x v="14"/>
  </r>
  <r>
    <n v="1631"/>
    <x v="404"/>
    <x v="405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2"/>
    <x v="2"/>
  </r>
  <r>
    <n v="3716"/>
    <x v="405"/>
    <x v="406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3"/>
    <x v="4"/>
  </r>
  <r>
    <n v="818"/>
    <x v="406"/>
    <x v="407"/>
    <n v="350"/>
    <n v="545"/>
    <x v="0"/>
    <x v="0"/>
    <s v="USD"/>
    <n v="1344358860"/>
    <n v="1343682681"/>
    <b v="0"/>
    <n v="19"/>
    <b v="1"/>
    <s v="music/rock"/>
    <n v="1.5571428571428572"/>
    <n v="28.684210526315791"/>
    <x v="2"/>
    <x v="2"/>
  </r>
  <r>
    <n v="2553"/>
    <x v="407"/>
    <x v="408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2"/>
    <x v="18"/>
  </r>
  <r>
    <n v="727"/>
    <x v="408"/>
    <x v="409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5"/>
    <x v="15"/>
  </r>
  <r>
    <n v="1625"/>
    <x v="409"/>
    <x v="410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2"/>
    <x v="2"/>
  </r>
  <r>
    <n v="1208"/>
    <x v="410"/>
    <x v="411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6"/>
    <x v="9"/>
  </r>
  <r>
    <n v="26"/>
    <x v="411"/>
    <x v="412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4"/>
    <x v="16"/>
  </r>
  <r>
    <n v="3486"/>
    <x v="412"/>
    <x v="413"/>
    <n v="3000"/>
    <n v="4656"/>
    <x v="0"/>
    <x v="0"/>
    <s v="USD"/>
    <n v="1433314740"/>
    <n v="1430600401"/>
    <b v="0"/>
    <n v="56"/>
    <b v="1"/>
    <s v="theater/plays"/>
    <n v="1.552"/>
    <n v="83.142857142857139"/>
    <x v="3"/>
    <x v="4"/>
  </r>
  <r>
    <n v="850"/>
    <x v="413"/>
    <x v="414"/>
    <n v="4000"/>
    <n v="6207"/>
    <x v="0"/>
    <x v="0"/>
    <s v="USD"/>
    <n v="1461560340"/>
    <n v="1458762717"/>
    <b v="0"/>
    <n v="133"/>
    <b v="1"/>
    <s v="music/metal"/>
    <n v="1.55175"/>
    <n v="46.669172932330824"/>
    <x v="2"/>
    <x v="17"/>
  </r>
  <r>
    <n v="1761"/>
    <x v="414"/>
    <x v="415"/>
    <n v="100"/>
    <n v="155"/>
    <x v="0"/>
    <x v="1"/>
    <s v="GBP"/>
    <n v="1442065060"/>
    <n v="1437745060"/>
    <b v="0"/>
    <n v="3"/>
    <b v="1"/>
    <s v="photography/photobooks"/>
    <n v="1.55"/>
    <n v="51.666666666666664"/>
    <x v="6"/>
    <x v="9"/>
  </r>
  <r>
    <n v="3696"/>
    <x v="415"/>
    <x v="416"/>
    <n v="2000"/>
    <n v="3100"/>
    <x v="0"/>
    <x v="1"/>
    <s v="GBP"/>
    <n v="1423838916"/>
    <n v="1418654916"/>
    <b v="0"/>
    <n v="78"/>
    <b v="1"/>
    <s v="theater/plays"/>
    <n v="1.55"/>
    <n v="39.743589743589745"/>
    <x v="3"/>
    <x v="4"/>
  </r>
  <r>
    <n v="1274"/>
    <x v="416"/>
    <x v="417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2"/>
    <x v="2"/>
  </r>
  <r>
    <n v="1278"/>
    <x v="417"/>
    <x v="418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2"/>
    <x v="2"/>
  </r>
  <r>
    <n v="62"/>
    <x v="418"/>
    <x v="419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4"/>
    <x v="6"/>
  </r>
  <r>
    <n v="2453"/>
    <x v="419"/>
    <x v="420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11"/>
  </r>
  <r>
    <n v="111"/>
    <x v="420"/>
    <x v="421"/>
    <n v="3500"/>
    <n v="5410"/>
    <x v="0"/>
    <x v="6"/>
    <s v="AUD"/>
    <n v="1433059187"/>
    <n v="1430467187"/>
    <b v="0"/>
    <n v="53"/>
    <b v="1"/>
    <s v="film &amp; video/shorts"/>
    <n v="1.5457142857142858"/>
    <n v="102.0754716981132"/>
    <x v="4"/>
    <x v="6"/>
  </r>
  <r>
    <n v="3272"/>
    <x v="421"/>
    <x v="422"/>
    <n v="10000"/>
    <n v="15443"/>
    <x v="0"/>
    <x v="0"/>
    <s v="USD"/>
    <n v="1446814809"/>
    <n v="1444219209"/>
    <b v="1"/>
    <n v="145"/>
    <b v="1"/>
    <s v="theater/plays"/>
    <n v="1.5443"/>
    <n v="106.50344827586207"/>
    <x v="3"/>
    <x v="4"/>
  </r>
  <r>
    <n v="2262"/>
    <x v="422"/>
    <x v="423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1"/>
    <x v="1"/>
  </r>
  <r>
    <n v="1855"/>
    <x v="423"/>
    <x v="424"/>
    <n v="8750"/>
    <n v="13480.16"/>
    <x v="0"/>
    <x v="7"/>
    <s v="CAD"/>
    <n v="1389012940"/>
    <n v="1385124940"/>
    <b v="0"/>
    <n v="191"/>
    <b v="1"/>
    <s v="music/rock"/>
    <n v="1.5405897142857143"/>
    <n v="70.576753926701571"/>
    <x v="2"/>
    <x v="2"/>
  </r>
  <r>
    <n v="2710"/>
    <x v="424"/>
    <x v="425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3"/>
    <x v="12"/>
  </r>
  <r>
    <n v="2279"/>
    <x v="425"/>
    <x v="426"/>
    <n v="1000"/>
    <n v="1538"/>
    <x v="0"/>
    <x v="0"/>
    <s v="USD"/>
    <n v="1423022400"/>
    <n v="1421436099"/>
    <b v="0"/>
    <n v="32"/>
    <b v="1"/>
    <s v="games/tabletop games"/>
    <n v="1.538"/>
    <n v="48.0625"/>
    <x v="1"/>
    <x v="1"/>
  </r>
  <r>
    <n v="3712"/>
    <x v="426"/>
    <x v="427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3"/>
    <x v="4"/>
  </r>
  <r>
    <n v="2056"/>
    <x v="427"/>
    <x v="428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0"/>
    <x v="0"/>
  </r>
  <r>
    <n v="3349"/>
    <x v="428"/>
    <x v="429"/>
    <n v="1000"/>
    <n v="1534"/>
    <x v="0"/>
    <x v="0"/>
    <s v="USD"/>
    <n v="1465837200"/>
    <n v="1463971172"/>
    <b v="0"/>
    <n v="14"/>
    <b v="1"/>
    <s v="theater/plays"/>
    <n v="1.534"/>
    <n v="109.57142857142857"/>
    <x v="3"/>
    <x v="4"/>
  </r>
  <r>
    <n v="76"/>
    <x v="429"/>
    <x v="430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4"/>
    <x v="6"/>
  </r>
  <r>
    <n v="3536"/>
    <x v="430"/>
    <x v="431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3"/>
    <x v="4"/>
  </r>
  <r>
    <n v="3609"/>
    <x v="431"/>
    <x v="432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3"/>
    <x v="4"/>
  </r>
  <r>
    <n v="2235"/>
    <x v="432"/>
    <x v="433"/>
    <n v="13000"/>
    <n v="19931"/>
    <x v="0"/>
    <x v="7"/>
    <s v="CAD"/>
    <n v="1427585511"/>
    <n v="1424997111"/>
    <b v="0"/>
    <n v="147"/>
    <b v="1"/>
    <s v="games/tabletop games"/>
    <n v="1.5331538461538461"/>
    <n v="135.58503401360545"/>
    <x v="1"/>
    <x v="1"/>
  </r>
  <r>
    <n v="3452"/>
    <x v="433"/>
    <x v="434"/>
    <n v="1000"/>
    <n v="1532"/>
    <x v="0"/>
    <x v="0"/>
    <s v="USD"/>
    <n v="1406087940"/>
    <n v="1404141626"/>
    <b v="0"/>
    <n v="37"/>
    <b v="1"/>
    <s v="theater/plays"/>
    <n v="1.532"/>
    <n v="41.405405405405403"/>
    <x v="3"/>
    <x v="4"/>
  </r>
  <r>
    <n v="2181"/>
    <x v="434"/>
    <x v="435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1"/>
    <x v="1"/>
  </r>
  <r>
    <n v="3827"/>
    <x v="435"/>
    <x v="436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3"/>
    <x v="4"/>
  </r>
  <r>
    <n v="270"/>
    <x v="436"/>
    <x v="437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4"/>
    <x v="14"/>
  </r>
  <r>
    <n v="2073"/>
    <x v="437"/>
    <x v="438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0"/>
    <x v="0"/>
  </r>
  <r>
    <n v="800"/>
    <x v="438"/>
    <x v="439"/>
    <n v="1500"/>
    <n v="2282"/>
    <x v="0"/>
    <x v="1"/>
    <s v="GBP"/>
    <n v="1410431054"/>
    <n v="1407839054"/>
    <b v="0"/>
    <n v="56"/>
    <b v="1"/>
    <s v="music/rock"/>
    <n v="1.5213333333333334"/>
    <n v="40.75"/>
    <x v="2"/>
    <x v="2"/>
  </r>
  <r>
    <n v="2205"/>
    <x v="439"/>
    <x v="440"/>
    <n v="750"/>
    <n v="1140"/>
    <x v="0"/>
    <x v="0"/>
    <s v="USD"/>
    <n v="1338579789"/>
    <n v="1335987789"/>
    <b v="0"/>
    <n v="27"/>
    <b v="1"/>
    <s v="music/electronic music"/>
    <n v="1.52"/>
    <n v="42.222222222222221"/>
    <x v="2"/>
    <x v="10"/>
  </r>
  <r>
    <n v="3450"/>
    <x v="440"/>
    <x v="441"/>
    <n v="500"/>
    <n v="760"/>
    <x v="0"/>
    <x v="1"/>
    <s v="GBP"/>
    <n v="1427990071"/>
    <n v="1422809671"/>
    <b v="0"/>
    <n v="39"/>
    <b v="1"/>
    <s v="theater/plays"/>
    <n v="1.52"/>
    <n v="19.487179487179485"/>
    <x v="3"/>
    <x v="4"/>
  </r>
  <r>
    <n v="812"/>
    <x v="441"/>
    <x v="442"/>
    <n v="600"/>
    <n v="911"/>
    <x v="0"/>
    <x v="0"/>
    <s v="USD"/>
    <n v="1362146280"/>
    <n v="1357604752"/>
    <b v="0"/>
    <n v="33"/>
    <b v="1"/>
    <s v="music/rock"/>
    <n v="1.5183333333333333"/>
    <n v="27.606060606060606"/>
    <x v="2"/>
    <x v="2"/>
  </r>
  <r>
    <n v="1248"/>
    <x v="442"/>
    <x v="443"/>
    <n v="2500"/>
    <n v="3791"/>
    <x v="0"/>
    <x v="0"/>
    <s v="USD"/>
    <n v="1402642740"/>
    <n v="1399563953"/>
    <b v="1"/>
    <n v="59"/>
    <b v="1"/>
    <s v="music/rock"/>
    <n v="1.5164"/>
    <n v="64.254237288135599"/>
    <x v="2"/>
    <x v="2"/>
  </r>
  <r>
    <n v="2209"/>
    <x v="443"/>
    <x v="444"/>
    <n v="500"/>
    <n v="754"/>
    <x v="0"/>
    <x v="1"/>
    <s v="GBP"/>
    <n v="1397516400"/>
    <n v="1396524644"/>
    <b v="0"/>
    <n v="15"/>
    <b v="1"/>
    <s v="music/electronic music"/>
    <n v="1.508"/>
    <n v="50.266666666666666"/>
    <x v="2"/>
    <x v="10"/>
  </r>
  <r>
    <n v="3785"/>
    <x v="444"/>
    <x v="445"/>
    <n v="2000"/>
    <n v="3015"/>
    <x v="0"/>
    <x v="1"/>
    <s v="GBP"/>
    <n v="1470132180"/>
    <n v="1467040769"/>
    <b v="0"/>
    <n v="30"/>
    <b v="1"/>
    <s v="theater/musical"/>
    <n v="1.5075000000000001"/>
    <n v="100.5"/>
    <x v="3"/>
    <x v="20"/>
  </r>
  <r>
    <n v="278"/>
    <x v="445"/>
    <x v="446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4"/>
    <x v="14"/>
  </r>
  <r>
    <n v="1513"/>
    <x v="446"/>
    <x v="447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6"/>
    <x v="9"/>
  </r>
  <r>
    <n v="2794"/>
    <x v="447"/>
    <x v="448"/>
    <n v="50"/>
    <n v="75"/>
    <x v="0"/>
    <x v="1"/>
    <s v="GBP"/>
    <n v="1457031600"/>
    <n v="1455640559"/>
    <b v="0"/>
    <n v="3"/>
    <b v="1"/>
    <s v="theater/plays"/>
    <n v="1.5"/>
    <n v="25"/>
    <x v="3"/>
    <x v="4"/>
  </r>
  <r>
    <n v="3470"/>
    <x v="448"/>
    <x v="449"/>
    <n v="250"/>
    <n v="375"/>
    <x v="0"/>
    <x v="0"/>
    <s v="USD"/>
    <n v="1468618680"/>
    <n v="1465345902"/>
    <b v="0"/>
    <n v="9"/>
    <b v="1"/>
    <s v="theater/plays"/>
    <n v="1.5"/>
    <n v="41.666666666666664"/>
    <x v="3"/>
    <x v="4"/>
  </r>
  <r>
    <n v="1946"/>
    <x v="449"/>
    <x v="450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0"/>
    <x v="0"/>
  </r>
  <r>
    <n v="2296"/>
    <x v="450"/>
    <x v="451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2"/>
    <x v="2"/>
  </r>
  <r>
    <n v="3047"/>
    <x v="451"/>
    <x v="452"/>
    <n v="500"/>
    <n v="745"/>
    <x v="0"/>
    <x v="0"/>
    <s v="USD"/>
    <n v="1461762960"/>
    <n v="1457999054"/>
    <b v="0"/>
    <n v="20"/>
    <b v="1"/>
    <s v="theater/spaces"/>
    <n v="1.49"/>
    <n v="37.25"/>
    <x v="3"/>
    <x v="12"/>
  </r>
  <r>
    <n v="3562"/>
    <x v="452"/>
    <x v="453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3"/>
    <x v="4"/>
  </r>
  <r>
    <n v="2048"/>
    <x v="453"/>
    <x v="454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0"/>
    <x v="0"/>
  </r>
  <r>
    <n v="61"/>
    <x v="454"/>
    <x v="455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4"/>
    <x v="6"/>
  </r>
  <r>
    <n v="783"/>
    <x v="455"/>
    <x v="456"/>
    <n v="1500"/>
    <n v="2222"/>
    <x v="0"/>
    <x v="0"/>
    <s v="USD"/>
    <n v="1335564000"/>
    <n v="1332182049"/>
    <b v="0"/>
    <n v="35"/>
    <b v="1"/>
    <s v="music/rock"/>
    <n v="1.4813333333333334"/>
    <n v="63.485714285714288"/>
    <x v="2"/>
    <x v="2"/>
  </r>
  <r>
    <n v="1746"/>
    <x v="456"/>
    <x v="457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6"/>
    <x v="9"/>
  </r>
  <r>
    <n v="2063"/>
    <x v="457"/>
    <x v="458"/>
    <n v="4000"/>
    <n v="5922"/>
    <x v="0"/>
    <x v="2"/>
    <s v="EUR"/>
    <n v="1463333701"/>
    <n v="1460482501"/>
    <b v="0"/>
    <n v="49"/>
    <b v="1"/>
    <s v="technology/hardware"/>
    <n v="1.4804999999999999"/>
    <n v="120.85714285714286"/>
    <x v="0"/>
    <x v="0"/>
  </r>
  <r>
    <n v="743"/>
    <x v="458"/>
    <x v="459"/>
    <n v="550"/>
    <n v="814"/>
    <x v="0"/>
    <x v="0"/>
    <s v="USD"/>
    <n v="1334610000"/>
    <n v="1332435685"/>
    <b v="0"/>
    <n v="15"/>
    <b v="1"/>
    <s v="publishing/nonfiction"/>
    <n v="1.48"/>
    <n v="54.266666666666666"/>
    <x v="5"/>
    <x v="15"/>
  </r>
  <r>
    <n v="2738"/>
    <x v="459"/>
    <x v="460"/>
    <n v="5000"/>
    <n v="7397"/>
    <x v="0"/>
    <x v="0"/>
    <s v="USD"/>
    <n v="1478402804"/>
    <n v="1473218804"/>
    <b v="0"/>
    <n v="15"/>
    <b v="1"/>
    <s v="technology/hardware"/>
    <n v="1.4794"/>
    <n v="493.13333333333333"/>
    <x v="0"/>
    <x v="0"/>
  </r>
  <r>
    <n v="2117"/>
    <x v="460"/>
    <x v="461"/>
    <n v="1200"/>
    <n v="1773"/>
    <x v="0"/>
    <x v="0"/>
    <s v="USD"/>
    <n v="1445921940"/>
    <n v="1444699549"/>
    <b v="0"/>
    <n v="35"/>
    <b v="1"/>
    <s v="music/indie rock"/>
    <n v="1.4775"/>
    <n v="50.657142857142858"/>
    <x v="2"/>
    <x v="13"/>
  </r>
  <r>
    <n v="1463"/>
    <x v="461"/>
    <x v="462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5"/>
    <x v="8"/>
  </r>
  <r>
    <n v="276"/>
    <x v="462"/>
    <x v="463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4"/>
    <x v="14"/>
  </r>
  <r>
    <n v="1346"/>
    <x v="463"/>
    <x v="464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5"/>
    <x v="15"/>
  </r>
  <r>
    <n v="269"/>
    <x v="464"/>
    <x v="465"/>
    <n v="100000"/>
    <n v="147233.76999999999"/>
    <x v="0"/>
    <x v="6"/>
    <s v="AUD"/>
    <n v="1487738622"/>
    <n v="1485146622"/>
    <b v="1"/>
    <n v="1596"/>
    <b v="1"/>
    <s v="film &amp; video/documentary"/>
    <n v="1.4723377"/>
    <n v="92.251735588972423"/>
    <x v="4"/>
    <x v="14"/>
  </r>
  <r>
    <n v="2199"/>
    <x v="465"/>
    <x v="466"/>
    <n v="9000"/>
    <n v="13228"/>
    <x v="0"/>
    <x v="9"/>
    <s v="EUR"/>
    <n v="1444903198"/>
    <n v="1442311198"/>
    <b v="1"/>
    <n v="251"/>
    <b v="1"/>
    <s v="games/tabletop games"/>
    <n v="1.4697777777777778"/>
    <n v="52.701195219123505"/>
    <x v="1"/>
    <x v="1"/>
  </r>
  <r>
    <n v="655"/>
    <x v="466"/>
    <x v="467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0"/>
    <x v="3"/>
  </r>
  <r>
    <n v="2166"/>
    <x v="467"/>
    <x v="468"/>
    <n v="2000"/>
    <n v="2932"/>
    <x v="0"/>
    <x v="0"/>
    <s v="USD"/>
    <n v="1417813618"/>
    <n v="1413922018"/>
    <b v="0"/>
    <n v="32"/>
    <b v="1"/>
    <s v="music/rock"/>
    <n v="1.466"/>
    <n v="91.625"/>
    <x v="2"/>
    <x v="2"/>
  </r>
  <r>
    <n v="2983"/>
    <x v="468"/>
    <x v="469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3"/>
    <x v="12"/>
  </r>
  <r>
    <n v="3033"/>
    <x v="469"/>
    <x v="470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3"/>
    <x v="12"/>
  </r>
  <r>
    <n v="2258"/>
    <x v="470"/>
    <x v="471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1"/>
    <x v="1"/>
  </r>
  <r>
    <n v="3328"/>
    <x v="471"/>
    <x v="472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3"/>
    <x v="4"/>
  </r>
  <r>
    <n v="2103"/>
    <x v="472"/>
    <x v="473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2"/>
    <x v="13"/>
  </r>
  <r>
    <n v="2294"/>
    <x v="473"/>
    <x v="474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2"/>
    <x v="2"/>
  </r>
  <r>
    <n v="3771"/>
    <x v="474"/>
    <x v="475"/>
    <n v="1000"/>
    <n v="1460"/>
    <x v="0"/>
    <x v="0"/>
    <s v="USD"/>
    <n v="1463529600"/>
    <n v="1462307652"/>
    <b v="0"/>
    <n v="38"/>
    <b v="1"/>
    <s v="theater/musical"/>
    <n v="1.46"/>
    <n v="38.421052631578945"/>
    <x v="3"/>
    <x v="20"/>
  </r>
  <r>
    <n v="2621"/>
    <x v="475"/>
    <x v="476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0"/>
    <x v="5"/>
  </r>
  <r>
    <n v="1617"/>
    <x v="476"/>
    <x v="477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2"/>
    <x v="2"/>
  </r>
  <r>
    <n v="1216"/>
    <x v="477"/>
    <x v="478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6"/>
    <x v="9"/>
  </r>
  <r>
    <n v="1291"/>
    <x v="478"/>
    <x v="479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3"/>
    <x v="4"/>
  </r>
  <r>
    <n v="266"/>
    <x v="479"/>
    <x v="480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4"/>
    <x v="14"/>
  </r>
  <r>
    <n v="838"/>
    <x v="480"/>
    <x v="481"/>
    <n v="2000"/>
    <n v="2908"/>
    <x v="0"/>
    <x v="0"/>
    <s v="USD"/>
    <n v="1326835985"/>
    <n v="1324243985"/>
    <b v="0"/>
    <n v="61"/>
    <b v="1"/>
    <s v="music/rock"/>
    <n v="1.454"/>
    <n v="47.672131147540981"/>
    <x v="2"/>
    <x v="2"/>
  </r>
  <r>
    <n v="1389"/>
    <x v="481"/>
    <x v="482"/>
    <n v="500"/>
    <n v="727"/>
    <x v="0"/>
    <x v="1"/>
    <s v="GBP"/>
    <n v="1471087957"/>
    <n v="1468495957"/>
    <b v="0"/>
    <n v="34"/>
    <b v="1"/>
    <s v="music/rock"/>
    <n v="1.454"/>
    <n v="21.382352941176471"/>
    <x v="2"/>
    <x v="2"/>
  </r>
  <r>
    <n v="1038"/>
    <x v="482"/>
    <x v="483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2"/>
    <x v="10"/>
  </r>
  <r>
    <n v="19"/>
    <x v="483"/>
    <x v="484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4"/>
    <x v="16"/>
  </r>
  <r>
    <n v="1533"/>
    <x v="484"/>
    <x v="485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6"/>
    <x v="9"/>
  </r>
  <r>
    <n v="1607"/>
    <x v="485"/>
    <x v="486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2"/>
    <x v="2"/>
  </r>
  <r>
    <n v="1890"/>
    <x v="486"/>
    <x v="487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2"/>
    <x v="13"/>
  </r>
  <r>
    <n v="2725"/>
    <x v="487"/>
    <x v="488"/>
    <n v="40000"/>
    <n v="57817"/>
    <x v="0"/>
    <x v="7"/>
    <s v="CAD"/>
    <n v="1488390735"/>
    <n v="1484070735"/>
    <b v="0"/>
    <n v="113"/>
    <b v="1"/>
    <s v="technology/hardware"/>
    <n v="1.445425"/>
    <n v="511.65486725663715"/>
    <x v="0"/>
    <x v="0"/>
  </r>
  <r>
    <n v="1898"/>
    <x v="488"/>
    <x v="489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2"/>
    <x v="13"/>
  </r>
  <r>
    <n v="3612"/>
    <x v="489"/>
    <x v="490"/>
    <n v="5000"/>
    <n v="7220"/>
    <x v="0"/>
    <x v="7"/>
    <s v="CAD"/>
    <n v="1402334811"/>
    <n v="1401470811"/>
    <b v="0"/>
    <n v="57"/>
    <b v="1"/>
    <s v="theater/plays"/>
    <n v="1.444"/>
    <n v="126.66666666666667"/>
    <x v="3"/>
    <x v="4"/>
  </r>
  <r>
    <n v="790"/>
    <x v="490"/>
    <x v="491"/>
    <n v="10000"/>
    <n v="14437.46"/>
    <x v="0"/>
    <x v="0"/>
    <s v="USD"/>
    <n v="1359680939"/>
    <n v="1357088939"/>
    <b v="0"/>
    <n v="156"/>
    <b v="1"/>
    <s v="music/rock"/>
    <n v="1.443746"/>
    <n v="92.547820512820508"/>
    <x v="2"/>
    <x v="2"/>
  </r>
  <r>
    <n v="2331"/>
    <x v="491"/>
    <x v="492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11"/>
  </r>
  <r>
    <n v="640"/>
    <x v="492"/>
    <x v="493"/>
    <n v="70"/>
    <n v="101"/>
    <x v="0"/>
    <x v="3"/>
    <s v="EUR"/>
    <n v="1480028400"/>
    <n v="1478685915"/>
    <b v="0"/>
    <n v="2"/>
    <b v="1"/>
    <s v="technology/wearables"/>
    <n v="1.4428571428571428"/>
    <n v="50.5"/>
    <x v="0"/>
    <x v="3"/>
  </r>
  <r>
    <n v="3296"/>
    <x v="493"/>
    <x v="494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3"/>
    <x v="4"/>
  </r>
  <r>
    <n v="858"/>
    <x v="494"/>
    <x v="495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2"/>
    <x v="17"/>
  </r>
  <r>
    <n v="3558"/>
    <x v="495"/>
    <x v="496"/>
    <n v="350"/>
    <n v="504"/>
    <x v="0"/>
    <x v="1"/>
    <s v="GBP"/>
    <n v="1435352400"/>
    <n v="1431718575"/>
    <b v="0"/>
    <n v="22"/>
    <b v="1"/>
    <s v="theater/plays"/>
    <n v="1.44"/>
    <n v="22.90909090909091"/>
    <x v="3"/>
    <x v="4"/>
  </r>
  <r>
    <n v="720"/>
    <x v="496"/>
    <x v="497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5"/>
    <x v="15"/>
  </r>
  <r>
    <n v="2620"/>
    <x v="497"/>
    <x v="498"/>
    <n v="65000"/>
    <n v="93374"/>
    <x v="0"/>
    <x v="6"/>
    <s v="AUD"/>
    <n v="1444525200"/>
    <n v="1441339242"/>
    <b v="1"/>
    <n v="1251"/>
    <b v="1"/>
    <s v="technology/space exploration"/>
    <n v="1.436523076923077"/>
    <n v="74.639488409272587"/>
    <x v="0"/>
    <x v="5"/>
  </r>
  <r>
    <n v="2059"/>
    <x v="498"/>
    <x v="499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0"/>
    <x v="0"/>
  </r>
  <r>
    <n v="3026"/>
    <x v="499"/>
    <x v="500"/>
    <n v="900"/>
    <n v="1290"/>
    <x v="0"/>
    <x v="1"/>
    <s v="GBP"/>
    <n v="1488538892"/>
    <n v="1487329292"/>
    <b v="0"/>
    <n v="25"/>
    <b v="1"/>
    <s v="theater/spaces"/>
    <n v="1.4333333333333333"/>
    <n v="51.6"/>
    <x v="3"/>
    <x v="12"/>
  </r>
  <r>
    <n v="3820"/>
    <x v="500"/>
    <x v="501"/>
    <n v="300"/>
    <n v="430"/>
    <x v="0"/>
    <x v="1"/>
    <s v="GBP"/>
    <n v="1436110717"/>
    <n v="1433518717"/>
    <b v="0"/>
    <n v="20"/>
    <b v="1"/>
    <s v="theater/plays"/>
    <n v="1.4333333333333333"/>
    <n v="21.5"/>
    <x v="3"/>
    <x v="4"/>
  </r>
  <r>
    <n v="3777"/>
    <x v="501"/>
    <x v="502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3"/>
    <x v="20"/>
  </r>
  <r>
    <n v="1655"/>
    <x v="502"/>
    <x v="503"/>
    <n v="1500"/>
    <n v="2143"/>
    <x v="0"/>
    <x v="0"/>
    <s v="USD"/>
    <n v="1333648820"/>
    <n v="1331060420"/>
    <b v="0"/>
    <n v="48"/>
    <b v="1"/>
    <s v="music/pop"/>
    <n v="1.4286666666666668"/>
    <n v="44.645833333333336"/>
    <x v="2"/>
    <x v="7"/>
  </r>
  <r>
    <n v="1832"/>
    <x v="503"/>
    <x v="504"/>
    <n v="350"/>
    <n v="500"/>
    <x v="0"/>
    <x v="0"/>
    <s v="USD"/>
    <n v="1299243427"/>
    <n v="1296651427"/>
    <b v="0"/>
    <n v="20"/>
    <b v="1"/>
    <s v="music/rock"/>
    <n v="1.4285714285714286"/>
    <n v="25"/>
    <x v="2"/>
    <x v="2"/>
  </r>
  <r>
    <n v="786"/>
    <x v="504"/>
    <x v="505"/>
    <n v="5000"/>
    <n v="7140"/>
    <x v="0"/>
    <x v="0"/>
    <s v="USD"/>
    <n v="1336751220"/>
    <n v="1331774434"/>
    <b v="0"/>
    <n v="44"/>
    <b v="1"/>
    <s v="music/rock"/>
    <n v="1.4279999999999999"/>
    <n v="162.27272727272728"/>
    <x v="2"/>
    <x v="2"/>
  </r>
  <r>
    <n v="3480"/>
    <x v="505"/>
    <x v="506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3"/>
    <x v="4"/>
  </r>
  <r>
    <n v="1"/>
    <x v="506"/>
    <x v="507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4"/>
    <x v="16"/>
  </r>
  <r>
    <n v="3394"/>
    <x v="507"/>
    <x v="508"/>
    <n v="550"/>
    <n v="783"/>
    <x v="0"/>
    <x v="1"/>
    <s v="GBP"/>
    <n v="1406470645"/>
    <n v="1403878645"/>
    <b v="0"/>
    <n v="27"/>
    <b v="1"/>
    <s v="theater/plays"/>
    <n v="1.4236363636363636"/>
    <n v="29"/>
    <x v="3"/>
    <x v="4"/>
  </r>
  <r>
    <n v="36"/>
    <x v="508"/>
    <x v="509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4"/>
    <x v="16"/>
  </r>
  <r>
    <n v="42"/>
    <x v="509"/>
    <x v="510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4"/>
    <x v="16"/>
  </r>
  <r>
    <n v="402"/>
    <x v="510"/>
    <x v="511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4"/>
    <x v="14"/>
  </r>
  <r>
    <n v="2816"/>
    <x v="511"/>
    <x v="512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3"/>
    <x v="4"/>
  </r>
  <r>
    <n v="1650"/>
    <x v="512"/>
    <x v="513"/>
    <n v="2000"/>
    <n v="2831"/>
    <x v="0"/>
    <x v="0"/>
    <s v="USD"/>
    <n v="1381314437"/>
    <n v="1378722437"/>
    <b v="0"/>
    <n v="32"/>
    <b v="1"/>
    <s v="music/pop"/>
    <n v="1.4155"/>
    <n v="88.46875"/>
    <x v="2"/>
    <x v="7"/>
  </r>
  <r>
    <n v="380"/>
    <x v="513"/>
    <x v="514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4"/>
    <x v="14"/>
  </r>
  <r>
    <n v="653"/>
    <x v="514"/>
    <x v="515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0"/>
    <x v="3"/>
  </r>
  <r>
    <n v="2610"/>
    <x v="515"/>
    <x v="516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0"/>
    <x v="5"/>
  </r>
  <r>
    <n v="1296"/>
    <x v="516"/>
    <x v="517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3"/>
    <x v="4"/>
  </r>
  <r>
    <n v="3710"/>
    <x v="517"/>
    <x v="518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3"/>
    <x v="4"/>
  </r>
  <r>
    <n v="2277"/>
    <x v="518"/>
    <x v="519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1"/>
    <x v="1"/>
  </r>
  <r>
    <n v="113"/>
    <x v="519"/>
    <x v="520"/>
    <n v="5000"/>
    <n v="7050"/>
    <x v="0"/>
    <x v="0"/>
    <s v="USD"/>
    <n v="1312642800"/>
    <n v="1311963128"/>
    <b v="0"/>
    <n v="78"/>
    <b v="1"/>
    <s v="film &amp; video/shorts"/>
    <n v="1.41"/>
    <n v="90.384615384615387"/>
    <x v="4"/>
    <x v="6"/>
  </r>
  <r>
    <n v="115"/>
    <x v="520"/>
    <x v="521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4"/>
    <x v="6"/>
  </r>
  <r>
    <n v="3457"/>
    <x v="521"/>
    <x v="522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3"/>
    <x v="4"/>
  </r>
  <r>
    <n v="3814"/>
    <x v="522"/>
    <x v="523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3"/>
    <x v="4"/>
  </r>
  <r>
    <n v="2723"/>
    <x v="523"/>
    <x v="524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0"/>
    <x v="0"/>
  </r>
  <r>
    <n v="3423"/>
    <x v="524"/>
    <x v="525"/>
    <n v="250"/>
    <n v="350"/>
    <x v="0"/>
    <x v="0"/>
    <s v="USD"/>
    <n v="1429912341"/>
    <n v="1427320341"/>
    <b v="0"/>
    <n v="10"/>
    <b v="1"/>
    <s v="theater/plays"/>
    <n v="1.4"/>
    <n v="35"/>
    <x v="3"/>
    <x v="4"/>
  </r>
  <r>
    <n v="3675"/>
    <x v="525"/>
    <x v="526"/>
    <n v="50"/>
    <n v="70"/>
    <x v="0"/>
    <x v="1"/>
    <s v="GBP"/>
    <n v="1463353200"/>
    <n v="1462285182"/>
    <b v="0"/>
    <n v="3"/>
    <b v="1"/>
    <s v="theater/plays"/>
    <n v="1.4"/>
    <n v="23.333333333333332"/>
    <x v="3"/>
    <x v="4"/>
  </r>
  <r>
    <n v="649"/>
    <x v="526"/>
    <x v="527"/>
    <n v="2500"/>
    <n v="3499"/>
    <x v="0"/>
    <x v="0"/>
    <s v="USD"/>
    <n v="1410904413"/>
    <n v="1409090013"/>
    <b v="0"/>
    <n v="82"/>
    <b v="1"/>
    <s v="technology/wearables"/>
    <n v="1.3996"/>
    <n v="42.670731707317074"/>
    <x v="0"/>
    <x v="3"/>
  </r>
  <r>
    <n v="1669"/>
    <x v="527"/>
    <x v="528"/>
    <n v="2000"/>
    <n v="2795"/>
    <x v="0"/>
    <x v="0"/>
    <s v="USD"/>
    <n v="1464729276"/>
    <n v="1459545276"/>
    <b v="0"/>
    <n v="52"/>
    <b v="1"/>
    <s v="music/pop"/>
    <n v="1.3975"/>
    <n v="53.75"/>
    <x v="2"/>
    <x v="7"/>
  </r>
  <r>
    <n v="3682"/>
    <x v="528"/>
    <x v="529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3"/>
    <x v="4"/>
  </r>
  <r>
    <n v="256"/>
    <x v="529"/>
    <x v="530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4"/>
    <x v="14"/>
  </r>
  <r>
    <n v="3684"/>
    <x v="530"/>
    <x v="531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3"/>
    <x v="4"/>
  </r>
  <r>
    <n v="3461"/>
    <x v="531"/>
    <x v="532"/>
    <n v="500"/>
    <n v="695"/>
    <x v="0"/>
    <x v="0"/>
    <s v="USD"/>
    <n v="1477710000"/>
    <n v="1475248279"/>
    <b v="0"/>
    <n v="12"/>
    <b v="1"/>
    <s v="theater/plays"/>
    <n v="1.39"/>
    <n v="57.916666666666664"/>
    <x v="3"/>
    <x v="4"/>
  </r>
  <r>
    <n v="1522"/>
    <x v="532"/>
    <x v="533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6"/>
    <x v="9"/>
  </r>
  <r>
    <n v="1472"/>
    <x v="533"/>
    <x v="534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5"/>
    <x v="8"/>
  </r>
  <r>
    <n v="2165"/>
    <x v="534"/>
    <x v="535"/>
    <n v="2500"/>
    <n v="3466"/>
    <x v="0"/>
    <x v="3"/>
    <s v="EUR"/>
    <n v="1460127635"/>
    <n v="1457539235"/>
    <b v="0"/>
    <n v="117"/>
    <b v="1"/>
    <s v="music/rock"/>
    <n v="1.3864000000000001"/>
    <n v="29.623931623931625"/>
    <x v="2"/>
    <x v="2"/>
  </r>
  <r>
    <n v="2178"/>
    <x v="535"/>
    <x v="536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2"/>
    <x v="2"/>
  </r>
  <r>
    <n v="3334"/>
    <x v="536"/>
    <x v="537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3"/>
    <x v="4"/>
  </r>
  <r>
    <n v="3371"/>
    <x v="537"/>
    <x v="538"/>
    <n v="200"/>
    <n v="277"/>
    <x v="0"/>
    <x v="0"/>
    <s v="USD"/>
    <n v="1449089965"/>
    <n v="1446670765"/>
    <b v="0"/>
    <n v="9"/>
    <b v="1"/>
    <s v="theater/plays"/>
    <n v="1.385"/>
    <n v="30.777777777777779"/>
    <x v="3"/>
    <x v="4"/>
  </r>
  <r>
    <n v="1942"/>
    <x v="538"/>
    <x v="539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0"/>
    <x v="0"/>
  </r>
  <r>
    <n v="3482"/>
    <x v="539"/>
    <x v="540"/>
    <n v="3000"/>
    <n v="4150"/>
    <x v="0"/>
    <x v="1"/>
    <s v="GBP"/>
    <n v="1404671466"/>
    <n v="1402079466"/>
    <b v="0"/>
    <n v="80"/>
    <b v="1"/>
    <s v="theater/plays"/>
    <n v="1.3833333333333333"/>
    <n v="51.875"/>
    <x v="3"/>
    <x v="4"/>
  </r>
  <r>
    <n v="3669"/>
    <x v="540"/>
    <x v="541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3"/>
    <x v="4"/>
  </r>
  <r>
    <n v="3340"/>
    <x v="541"/>
    <x v="542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3"/>
    <x v="4"/>
  </r>
  <r>
    <n v="3420"/>
    <x v="542"/>
    <x v="543"/>
    <n v="700"/>
    <n v="966"/>
    <x v="0"/>
    <x v="1"/>
    <s v="GBP"/>
    <n v="1455408000"/>
    <n v="1454638202"/>
    <b v="0"/>
    <n v="34"/>
    <b v="1"/>
    <s v="theater/plays"/>
    <n v="1.38"/>
    <n v="28.411764705882351"/>
    <x v="3"/>
    <x v="4"/>
  </r>
  <r>
    <n v="1846"/>
    <x v="543"/>
    <x v="544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2"/>
    <x v="2"/>
  </r>
  <r>
    <n v="1252"/>
    <x v="544"/>
    <x v="545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2"/>
    <x v="2"/>
  </r>
  <r>
    <n v="3405"/>
    <x v="545"/>
    <x v="546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3"/>
    <x v="4"/>
  </r>
  <r>
    <n v="303"/>
    <x v="546"/>
    <x v="547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4"/>
    <x v="14"/>
  </r>
  <r>
    <n v="1675"/>
    <x v="547"/>
    <x v="548"/>
    <n v="1000"/>
    <n v="1374.16"/>
    <x v="0"/>
    <x v="0"/>
    <s v="USD"/>
    <n v="1318802580"/>
    <n v="1316194540"/>
    <b v="0"/>
    <n v="34"/>
    <b v="1"/>
    <s v="music/pop"/>
    <n v="1.37416"/>
    <n v="40.416470588235299"/>
    <x v="2"/>
    <x v="7"/>
  </r>
  <r>
    <n v="2238"/>
    <x v="548"/>
    <x v="549"/>
    <n v="4000"/>
    <n v="5496"/>
    <x v="0"/>
    <x v="2"/>
    <s v="EUR"/>
    <n v="1489157716"/>
    <n v="1486565716"/>
    <b v="0"/>
    <n v="79"/>
    <b v="1"/>
    <s v="games/tabletop games"/>
    <n v="1.3740000000000001"/>
    <n v="69.569620253164558"/>
    <x v="1"/>
    <x v="1"/>
  </r>
  <r>
    <n v="1479"/>
    <x v="549"/>
    <x v="550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5"/>
    <x v="8"/>
  </r>
  <r>
    <n v="817"/>
    <x v="550"/>
    <x v="551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2"/>
    <x v="2"/>
  </r>
  <r>
    <n v="2632"/>
    <x v="551"/>
    <x v="552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0"/>
    <x v="5"/>
  </r>
  <r>
    <n v="0"/>
    <x v="552"/>
    <x v="553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4"/>
    <x v="16"/>
  </r>
  <r>
    <n v="409"/>
    <x v="553"/>
    <x v="554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4"/>
    <x v="14"/>
  </r>
  <r>
    <n v="1921"/>
    <x v="554"/>
    <x v="555"/>
    <n v="1500"/>
    <n v="2052"/>
    <x v="0"/>
    <x v="0"/>
    <s v="USD"/>
    <n v="1342243143"/>
    <n v="1339651143"/>
    <b v="0"/>
    <n v="38"/>
    <b v="1"/>
    <s v="music/indie rock"/>
    <n v="1.3680000000000001"/>
    <n v="54"/>
    <x v="2"/>
    <x v="13"/>
  </r>
  <r>
    <n v="2100"/>
    <x v="555"/>
    <x v="556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2"/>
    <x v="13"/>
  </r>
  <r>
    <n v="1387"/>
    <x v="556"/>
    <x v="557"/>
    <n v="4000"/>
    <n v="5465"/>
    <x v="0"/>
    <x v="0"/>
    <s v="USD"/>
    <n v="1433305800"/>
    <n v="1430604395"/>
    <b v="0"/>
    <n v="78"/>
    <b v="1"/>
    <s v="music/rock"/>
    <n v="1.36625"/>
    <n v="70.064102564102569"/>
    <x v="2"/>
    <x v="2"/>
  </r>
  <r>
    <n v="1892"/>
    <x v="557"/>
    <x v="558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2"/>
    <x v="13"/>
  </r>
  <r>
    <n v="327"/>
    <x v="558"/>
    <x v="559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4"/>
    <x v="14"/>
  </r>
  <r>
    <n v="3704"/>
    <x v="559"/>
    <x v="560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3"/>
    <x v="4"/>
  </r>
  <r>
    <n v="2039"/>
    <x v="560"/>
    <x v="561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0"/>
    <x v="0"/>
  </r>
  <r>
    <n v="3300"/>
    <x v="561"/>
    <x v="562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3"/>
    <x v="4"/>
  </r>
  <r>
    <n v="1352"/>
    <x v="562"/>
    <x v="563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5"/>
    <x v="15"/>
  </r>
  <r>
    <n v="2102"/>
    <x v="563"/>
    <x v="564"/>
    <n v="1000"/>
    <n v="1360"/>
    <x v="0"/>
    <x v="0"/>
    <s v="USD"/>
    <n v="1304628648"/>
    <n v="1302036648"/>
    <b v="0"/>
    <n v="38"/>
    <b v="1"/>
    <s v="music/indie rock"/>
    <n v="1.36"/>
    <n v="35.789473684210527"/>
    <x v="2"/>
    <x v="13"/>
  </r>
  <r>
    <n v="2820"/>
    <x v="564"/>
    <x v="565"/>
    <n v="200"/>
    <n v="272"/>
    <x v="0"/>
    <x v="1"/>
    <s v="GBP"/>
    <n v="1456444800"/>
    <n v="1454337589"/>
    <b v="0"/>
    <n v="20"/>
    <b v="1"/>
    <s v="theater/plays"/>
    <n v="1.36"/>
    <n v="13.6"/>
    <x v="3"/>
    <x v="4"/>
  </r>
  <r>
    <n v="3611"/>
    <x v="565"/>
    <x v="566"/>
    <n v="2500"/>
    <n v="3400"/>
    <x v="0"/>
    <x v="1"/>
    <s v="GBP"/>
    <n v="1428483201"/>
    <n v="1425891201"/>
    <b v="0"/>
    <n v="51"/>
    <b v="1"/>
    <s v="theater/plays"/>
    <n v="1.36"/>
    <n v="66.666666666666671"/>
    <x v="3"/>
    <x v="4"/>
  </r>
  <r>
    <n v="1539"/>
    <x v="566"/>
    <x v="567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6"/>
    <x v="9"/>
  </r>
  <r>
    <n v="2472"/>
    <x v="567"/>
    <x v="568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2"/>
    <x v="13"/>
  </r>
  <r>
    <n v="1884"/>
    <x v="568"/>
    <x v="569"/>
    <n v="1000"/>
    <n v="1351"/>
    <x v="0"/>
    <x v="0"/>
    <s v="USD"/>
    <n v="1354017600"/>
    <n v="1350967535"/>
    <b v="0"/>
    <n v="26"/>
    <b v="1"/>
    <s v="music/indie rock"/>
    <n v="1.351"/>
    <n v="51.96153846153846"/>
    <x v="2"/>
    <x v="13"/>
  </r>
  <r>
    <n v="1190"/>
    <x v="569"/>
    <x v="570"/>
    <n v="500"/>
    <n v="675"/>
    <x v="0"/>
    <x v="0"/>
    <s v="USD"/>
    <n v="1409500725"/>
    <n v="1406908725"/>
    <b v="0"/>
    <n v="13"/>
    <b v="1"/>
    <s v="photography/photobooks"/>
    <n v="1.35"/>
    <n v="51.92307692307692"/>
    <x v="6"/>
    <x v="9"/>
  </r>
  <r>
    <n v="1195"/>
    <x v="570"/>
    <x v="571"/>
    <n v="10000"/>
    <n v="13500"/>
    <x v="0"/>
    <x v="4"/>
    <s v="EUR"/>
    <n v="1450602000"/>
    <n v="1445415653"/>
    <b v="0"/>
    <n v="170"/>
    <b v="1"/>
    <s v="photography/photobooks"/>
    <n v="1.35"/>
    <n v="79.411764705882348"/>
    <x v="6"/>
    <x v="9"/>
  </r>
  <r>
    <n v="1300"/>
    <x v="571"/>
    <x v="572"/>
    <n v="3000"/>
    <n v="4050"/>
    <x v="0"/>
    <x v="0"/>
    <s v="USD"/>
    <n v="1464807420"/>
    <n v="1461427938"/>
    <b v="0"/>
    <n v="24"/>
    <b v="1"/>
    <s v="theater/plays"/>
    <n v="1.35"/>
    <n v="168.75"/>
    <x v="3"/>
    <x v="4"/>
  </r>
  <r>
    <n v="1821"/>
    <x v="572"/>
    <x v="573"/>
    <n v="2500"/>
    <n v="3372.25"/>
    <x v="0"/>
    <x v="0"/>
    <s v="USD"/>
    <n v="1330760367"/>
    <n v="1326872367"/>
    <b v="0"/>
    <n v="57"/>
    <b v="1"/>
    <s v="music/rock"/>
    <n v="1.3489"/>
    <n v="59.162280701754383"/>
    <x v="2"/>
    <x v="2"/>
  </r>
  <r>
    <n v="1530"/>
    <x v="573"/>
    <x v="574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6"/>
    <x v="9"/>
  </r>
  <r>
    <n v="1388"/>
    <x v="574"/>
    <x v="575"/>
    <n v="5000"/>
    <n v="6740.37"/>
    <x v="0"/>
    <x v="0"/>
    <s v="USD"/>
    <n v="1476720840"/>
    <n v="1474469117"/>
    <b v="0"/>
    <n v="112"/>
    <b v="1"/>
    <s v="music/rock"/>
    <n v="1.348074"/>
    <n v="60.181874999999998"/>
    <x v="2"/>
    <x v="2"/>
  </r>
  <r>
    <n v="3439"/>
    <x v="575"/>
    <x v="576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3"/>
    <x v="4"/>
  </r>
  <r>
    <n v="2118"/>
    <x v="576"/>
    <x v="577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2"/>
    <x v="13"/>
  </r>
  <r>
    <n v="2251"/>
    <x v="577"/>
    <x v="578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1"/>
    <x v="1"/>
  </r>
  <r>
    <n v="824"/>
    <x v="578"/>
    <x v="579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2"/>
    <x v="2"/>
  </r>
  <r>
    <n v="247"/>
    <x v="579"/>
    <x v="580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4"/>
    <x v="14"/>
  </r>
  <r>
    <n v="820"/>
    <x v="580"/>
    <x v="581"/>
    <n v="2000"/>
    <n v="2681"/>
    <x v="0"/>
    <x v="0"/>
    <s v="USD"/>
    <n v="1402290000"/>
    <n v="1399666342"/>
    <b v="0"/>
    <n v="38"/>
    <b v="1"/>
    <s v="music/rock"/>
    <n v="1.3405"/>
    <n v="70.55263157894737"/>
    <x v="2"/>
    <x v="2"/>
  </r>
  <r>
    <n v="2489"/>
    <x v="581"/>
    <x v="582"/>
    <n v="3500"/>
    <n v="4678.5"/>
    <x v="0"/>
    <x v="0"/>
    <s v="USD"/>
    <n v="1368117239"/>
    <n v="1365525239"/>
    <b v="0"/>
    <n v="75"/>
    <b v="1"/>
    <s v="music/indie rock"/>
    <n v="1.3367142857142857"/>
    <n v="62.38"/>
    <x v="2"/>
    <x v="13"/>
  </r>
  <r>
    <n v="2301"/>
    <x v="582"/>
    <x v="583"/>
    <n v="5000"/>
    <n v="6680.22"/>
    <x v="0"/>
    <x v="0"/>
    <s v="USD"/>
    <n v="1371785496"/>
    <n v="1369193496"/>
    <b v="1"/>
    <n v="211"/>
    <b v="1"/>
    <s v="music/indie rock"/>
    <n v="1.336044"/>
    <n v="31.659810426540286"/>
    <x v="2"/>
    <x v="13"/>
  </r>
  <r>
    <n v="1353"/>
    <x v="583"/>
    <x v="584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5"/>
    <x v="15"/>
  </r>
  <r>
    <n v="2452"/>
    <x v="584"/>
    <x v="585"/>
    <n v="600"/>
    <n v="801"/>
    <x v="0"/>
    <x v="0"/>
    <s v="USD"/>
    <n v="1451430000"/>
    <n v="1448914500"/>
    <b v="0"/>
    <n v="15"/>
    <b v="1"/>
    <s v="food/small batch"/>
    <n v="1.335"/>
    <n v="53.4"/>
    <x v="7"/>
    <x v="11"/>
  </r>
  <r>
    <n v="2026"/>
    <x v="585"/>
    <x v="586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0"/>
    <x v="0"/>
  </r>
  <r>
    <n v="3159"/>
    <x v="586"/>
    <x v="587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3"/>
    <x v="4"/>
  </r>
  <r>
    <n v="1860"/>
    <x v="587"/>
    <x v="588"/>
    <n v="750"/>
    <n v="1001"/>
    <x v="0"/>
    <x v="0"/>
    <s v="USD"/>
    <n v="1391706084"/>
    <n v="1389891684"/>
    <b v="0"/>
    <n v="19"/>
    <b v="1"/>
    <s v="music/rock"/>
    <n v="1.3346666666666667"/>
    <n v="52.684210526315788"/>
    <x v="2"/>
    <x v="2"/>
  </r>
  <r>
    <n v="3301"/>
    <x v="588"/>
    <x v="589"/>
    <n v="3000"/>
    <n v="4004"/>
    <x v="0"/>
    <x v="0"/>
    <s v="USD"/>
    <n v="1470034740"/>
    <n v="1466185176"/>
    <b v="0"/>
    <n v="70"/>
    <b v="1"/>
    <s v="theater/plays"/>
    <n v="1.3346666666666667"/>
    <n v="57.2"/>
    <x v="3"/>
    <x v="4"/>
  </r>
  <r>
    <n v="2479"/>
    <x v="589"/>
    <x v="590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2"/>
    <x v="13"/>
  </r>
  <r>
    <n v="25"/>
    <x v="590"/>
    <x v="591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4"/>
    <x v="16"/>
  </r>
  <r>
    <n v="1619"/>
    <x v="591"/>
    <x v="592"/>
    <n v="1500"/>
    <n v="2000"/>
    <x v="0"/>
    <x v="0"/>
    <s v="USD"/>
    <n v="1410755286"/>
    <n v="1408940886"/>
    <b v="0"/>
    <n v="23"/>
    <b v="1"/>
    <s v="music/rock"/>
    <n v="1.3333333333333333"/>
    <n v="86.956521739130437"/>
    <x v="2"/>
    <x v="2"/>
  </r>
  <r>
    <n v="1899"/>
    <x v="592"/>
    <x v="593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2"/>
    <x v="13"/>
  </r>
  <r>
    <n v="2937"/>
    <x v="593"/>
    <x v="594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3"/>
    <x v="20"/>
  </r>
  <r>
    <n v="2801"/>
    <x v="594"/>
    <x v="595"/>
    <n v="500"/>
    <n v="666"/>
    <x v="0"/>
    <x v="6"/>
    <s v="AUD"/>
    <n v="1412938800"/>
    <n v="1411019409"/>
    <b v="0"/>
    <n v="13"/>
    <b v="1"/>
    <s v="theater/plays"/>
    <n v="1.3320000000000001"/>
    <n v="51.230769230769234"/>
    <x v="3"/>
    <x v="4"/>
  </r>
  <r>
    <n v="781"/>
    <x v="595"/>
    <x v="596"/>
    <n v="800"/>
    <n v="1065.23"/>
    <x v="0"/>
    <x v="0"/>
    <s v="USD"/>
    <n v="1370649674"/>
    <n v="1368057674"/>
    <b v="0"/>
    <n v="25"/>
    <b v="1"/>
    <s v="music/rock"/>
    <n v="1.3315375"/>
    <n v="42.609200000000001"/>
    <x v="2"/>
    <x v="2"/>
  </r>
  <r>
    <n v="295"/>
    <x v="596"/>
    <x v="597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4"/>
    <x v="14"/>
  </r>
  <r>
    <n v="3289"/>
    <x v="597"/>
    <x v="598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3"/>
    <x v="4"/>
  </r>
  <r>
    <n v="2800"/>
    <x v="598"/>
    <x v="599"/>
    <n v="1000"/>
    <n v="1330"/>
    <x v="0"/>
    <x v="1"/>
    <s v="GBP"/>
    <n v="1420377366"/>
    <n v="1415193366"/>
    <b v="0"/>
    <n v="31"/>
    <b v="1"/>
    <s v="theater/plays"/>
    <n v="1.33"/>
    <n v="42.903225806451616"/>
    <x v="3"/>
    <x v="4"/>
  </r>
  <r>
    <n v="2198"/>
    <x v="599"/>
    <x v="600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1"/>
    <x v="1"/>
  </r>
  <r>
    <n v="2204"/>
    <x v="600"/>
    <x v="601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2"/>
    <x v="10"/>
  </r>
  <r>
    <n v="3045"/>
    <x v="601"/>
    <x v="602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3"/>
    <x v="12"/>
  </r>
  <r>
    <n v="3751"/>
    <x v="602"/>
    <x v="603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3"/>
    <x v="20"/>
  </r>
  <r>
    <n v="1535"/>
    <x v="603"/>
    <x v="604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6"/>
    <x v="9"/>
  </r>
  <r>
    <n v="2099"/>
    <x v="604"/>
    <x v="605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2"/>
    <x v="13"/>
  </r>
  <r>
    <n v="1658"/>
    <x v="605"/>
    <x v="606"/>
    <n v="6000"/>
    <n v="7934"/>
    <x v="0"/>
    <x v="0"/>
    <s v="USD"/>
    <n v="1355840400"/>
    <n v="1352524767"/>
    <b v="0"/>
    <n v="107"/>
    <b v="1"/>
    <s v="music/pop"/>
    <n v="1.3223333333333334"/>
    <n v="74.149532710280369"/>
    <x v="2"/>
    <x v="7"/>
  </r>
  <r>
    <n v="2163"/>
    <x v="606"/>
    <x v="607"/>
    <n v="2500"/>
    <n v="3305"/>
    <x v="0"/>
    <x v="0"/>
    <s v="USD"/>
    <n v="1433735400"/>
    <n v="1429306520"/>
    <b v="0"/>
    <n v="44"/>
    <b v="1"/>
    <s v="music/rock"/>
    <n v="1.3220000000000001"/>
    <n v="75.11363636363636"/>
    <x v="2"/>
    <x v="2"/>
  </r>
  <r>
    <n v="730"/>
    <x v="607"/>
    <x v="608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5"/>
    <x v="15"/>
  </r>
  <r>
    <n v="722"/>
    <x v="608"/>
    <x v="609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5"/>
    <x v="15"/>
  </r>
  <r>
    <n v="3529"/>
    <x v="609"/>
    <x v="610"/>
    <n v="500"/>
    <n v="660"/>
    <x v="0"/>
    <x v="0"/>
    <s v="USD"/>
    <n v="1436749200"/>
    <n v="1434997018"/>
    <b v="0"/>
    <n v="18"/>
    <b v="1"/>
    <s v="theater/plays"/>
    <n v="1.32"/>
    <n v="36.666666666666664"/>
    <x v="3"/>
    <x v="4"/>
  </r>
  <r>
    <n v="259"/>
    <x v="610"/>
    <x v="611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4"/>
    <x v="14"/>
  </r>
  <r>
    <n v="646"/>
    <x v="611"/>
    <x v="612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0"/>
    <x v="3"/>
  </r>
  <r>
    <n v="1859"/>
    <x v="612"/>
    <x v="613"/>
    <n v="3000"/>
    <n v="3955"/>
    <x v="0"/>
    <x v="0"/>
    <s v="USD"/>
    <n v="1316716129"/>
    <n v="1314124129"/>
    <b v="0"/>
    <n v="56"/>
    <b v="1"/>
    <s v="music/rock"/>
    <n v="1.3183333333333334"/>
    <n v="70.625"/>
    <x v="2"/>
    <x v="2"/>
  </r>
  <r>
    <n v="1214"/>
    <x v="613"/>
    <x v="614"/>
    <n v="2000"/>
    <n v="2636"/>
    <x v="0"/>
    <x v="0"/>
    <s v="USD"/>
    <n v="1433880605"/>
    <n v="1428696605"/>
    <b v="0"/>
    <n v="25"/>
    <b v="1"/>
    <s v="photography/photobooks"/>
    <n v="1.3180000000000001"/>
    <n v="105.44"/>
    <x v="6"/>
    <x v="9"/>
  </r>
  <r>
    <n v="2036"/>
    <x v="614"/>
    <x v="615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0"/>
    <x v="0"/>
  </r>
  <r>
    <n v="267"/>
    <x v="615"/>
    <x v="616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4"/>
    <x v="14"/>
  </r>
  <r>
    <n v="3027"/>
    <x v="616"/>
    <x v="617"/>
    <n v="40000"/>
    <n v="52576"/>
    <x v="0"/>
    <x v="0"/>
    <s v="USD"/>
    <n v="1426866851"/>
    <n v="1424278451"/>
    <b v="0"/>
    <n v="320"/>
    <b v="1"/>
    <s v="theater/spaces"/>
    <n v="1.3144"/>
    <n v="164.3"/>
    <x v="3"/>
    <x v="12"/>
  </r>
  <r>
    <n v="95"/>
    <x v="617"/>
    <x v="618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4"/>
    <x v="6"/>
  </r>
  <r>
    <n v="2712"/>
    <x v="618"/>
    <x v="619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3"/>
    <x v="12"/>
  </r>
  <r>
    <n v="3266"/>
    <x v="619"/>
    <x v="620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3"/>
    <x v="4"/>
  </r>
  <r>
    <n v="2078"/>
    <x v="620"/>
    <x v="621"/>
    <n v="20000"/>
    <n v="26241"/>
    <x v="0"/>
    <x v="8"/>
    <s v="EUR"/>
    <n v="1482085857"/>
    <n v="1479493857"/>
    <b v="0"/>
    <n v="48"/>
    <b v="1"/>
    <s v="technology/hardware"/>
    <n v="1.3120499999999999"/>
    <n v="546.6875"/>
    <x v="0"/>
    <x v="0"/>
  </r>
  <r>
    <n v="3232"/>
    <x v="621"/>
    <x v="622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3"/>
    <x v="4"/>
  </r>
  <r>
    <n v="2622"/>
    <x v="622"/>
    <x v="623"/>
    <n v="1500"/>
    <n v="1967.76"/>
    <x v="0"/>
    <x v="4"/>
    <s v="EUR"/>
    <n v="1483120216"/>
    <n v="1479232216"/>
    <b v="0"/>
    <n v="74"/>
    <b v="1"/>
    <s v="technology/space exploration"/>
    <n v="1.3118399999999999"/>
    <n v="26.591351351351353"/>
    <x v="0"/>
    <x v="5"/>
  </r>
  <r>
    <n v="3148"/>
    <x v="623"/>
    <x v="624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3"/>
    <x v="4"/>
  </r>
  <r>
    <n v="834"/>
    <x v="624"/>
    <x v="625"/>
    <n v="5500"/>
    <n v="7206"/>
    <x v="0"/>
    <x v="0"/>
    <s v="USD"/>
    <n v="1372651140"/>
    <n v="1369770292"/>
    <b v="0"/>
    <n v="75"/>
    <b v="1"/>
    <s v="music/rock"/>
    <n v="1.3101818181818181"/>
    <n v="96.08"/>
    <x v="2"/>
    <x v="2"/>
  </r>
  <r>
    <n v="39"/>
    <x v="625"/>
    <x v="626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4"/>
    <x v="16"/>
  </r>
  <r>
    <n v="2927"/>
    <x v="626"/>
    <x v="627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3"/>
    <x v="20"/>
  </r>
  <r>
    <n v="110"/>
    <x v="627"/>
    <x v="628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4"/>
    <x v="6"/>
  </r>
  <r>
    <n v="374"/>
    <x v="628"/>
    <x v="629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4"/>
    <x v="14"/>
  </r>
  <r>
    <n v="729"/>
    <x v="629"/>
    <x v="630"/>
    <n v="4000"/>
    <n v="5226"/>
    <x v="0"/>
    <x v="0"/>
    <s v="USD"/>
    <n v="1348028861"/>
    <n v="1342844861"/>
    <b v="0"/>
    <n v="120"/>
    <b v="1"/>
    <s v="publishing/nonfiction"/>
    <n v="1.3065"/>
    <n v="43.55"/>
    <x v="5"/>
    <x v="15"/>
  </r>
  <r>
    <n v="3565"/>
    <x v="630"/>
    <x v="631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3"/>
    <x v="4"/>
  </r>
  <r>
    <n v="34"/>
    <x v="631"/>
    <x v="632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4"/>
    <x v="16"/>
  </r>
  <r>
    <n v="851"/>
    <x v="632"/>
    <x v="633"/>
    <n v="2000"/>
    <n v="2609"/>
    <x v="0"/>
    <x v="3"/>
    <s v="EUR"/>
    <n v="1469994300"/>
    <n v="1464815253"/>
    <b v="0"/>
    <n v="70"/>
    <b v="1"/>
    <s v="music/metal"/>
    <n v="1.3045"/>
    <n v="37.271428571428572"/>
    <x v="2"/>
    <x v="17"/>
  </r>
  <r>
    <n v="529"/>
    <x v="633"/>
    <x v="634"/>
    <n v="1200"/>
    <n v="1565"/>
    <x v="0"/>
    <x v="7"/>
    <s v="CAD"/>
    <n v="1484110800"/>
    <n v="1482281094"/>
    <b v="0"/>
    <n v="18"/>
    <b v="1"/>
    <s v="theater/plays"/>
    <n v="1.3041666666666667"/>
    <n v="86.944444444444443"/>
    <x v="3"/>
    <x v="4"/>
  </r>
  <r>
    <n v="2051"/>
    <x v="634"/>
    <x v="635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0"/>
    <x v="0"/>
  </r>
  <r>
    <n v="305"/>
    <x v="635"/>
    <x v="636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4"/>
    <x v="14"/>
  </r>
  <r>
    <n v="3606"/>
    <x v="636"/>
    <x v="637"/>
    <n v="3000"/>
    <n v="3908"/>
    <x v="0"/>
    <x v="1"/>
    <s v="GBP"/>
    <n v="1471185057"/>
    <n v="1468593057"/>
    <b v="0"/>
    <n v="64"/>
    <b v="1"/>
    <s v="theater/plays"/>
    <n v="1.3026666666666666"/>
    <n v="61.0625"/>
    <x v="3"/>
    <x v="4"/>
  </r>
  <r>
    <n v="1303"/>
    <x v="637"/>
    <x v="638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3"/>
    <x v="4"/>
  </r>
  <r>
    <n v="1354"/>
    <x v="638"/>
    <x v="639"/>
    <n v="1200"/>
    <n v="1563"/>
    <x v="0"/>
    <x v="1"/>
    <s v="GBP"/>
    <n v="1465672979"/>
    <n v="1463080979"/>
    <b v="0"/>
    <n v="64"/>
    <b v="1"/>
    <s v="publishing/nonfiction"/>
    <n v="1.3025"/>
    <n v="24.421875"/>
    <x v="5"/>
    <x v="15"/>
  </r>
  <r>
    <n v="1034"/>
    <x v="639"/>
    <x v="640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2"/>
    <x v="10"/>
  </r>
  <r>
    <n v="2817"/>
    <x v="640"/>
    <x v="641"/>
    <n v="600"/>
    <n v="780"/>
    <x v="0"/>
    <x v="1"/>
    <s v="GBP"/>
    <n v="1425136462"/>
    <n v="1421680462"/>
    <b v="0"/>
    <n v="33"/>
    <b v="1"/>
    <s v="theater/plays"/>
    <n v="1.3"/>
    <n v="23.636363636363637"/>
    <x v="3"/>
    <x v="4"/>
  </r>
  <r>
    <n v="3271"/>
    <x v="641"/>
    <x v="642"/>
    <n v="1500"/>
    <n v="1950"/>
    <x v="0"/>
    <x v="1"/>
    <s v="GBP"/>
    <n v="1414927775"/>
    <n v="1412332175"/>
    <b v="1"/>
    <n v="51"/>
    <b v="1"/>
    <s v="theater/plays"/>
    <n v="1.3"/>
    <n v="38.235294117647058"/>
    <x v="3"/>
    <x v="4"/>
  </r>
  <r>
    <n v="3345"/>
    <x v="642"/>
    <x v="643"/>
    <n v="500"/>
    <n v="650"/>
    <x v="0"/>
    <x v="0"/>
    <s v="USD"/>
    <n v="1429317420"/>
    <n v="1424226768"/>
    <b v="0"/>
    <n v="13"/>
    <b v="1"/>
    <s v="theater/plays"/>
    <n v="1.3"/>
    <n v="50"/>
    <x v="3"/>
    <x v="4"/>
  </r>
  <r>
    <n v="3413"/>
    <x v="643"/>
    <x v="644"/>
    <n v="500"/>
    <n v="650"/>
    <x v="0"/>
    <x v="0"/>
    <s v="USD"/>
    <n v="1425099540"/>
    <n v="1424280938"/>
    <b v="0"/>
    <n v="14"/>
    <b v="1"/>
    <s v="theater/plays"/>
    <n v="1.3"/>
    <n v="46.428571428571431"/>
    <x v="3"/>
    <x v="4"/>
  </r>
  <r>
    <n v="3429"/>
    <x v="644"/>
    <x v="645"/>
    <n v="150"/>
    <n v="195"/>
    <x v="0"/>
    <x v="1"/>
    <s v="GBP"/>
    <n v="1478046661"/>
    <n v="1476837061"/>
    <b v="0"/>
    <n v="12"/>
    <b v="1"/>
    <s v="theater/plays"/>
    <n v="1.3"/>
    <n v="16.25"/>
    <x v="3"/>
    <x v="4"/>
  </r>
  <r>
    <n v="3577"/>
    <x v="645"/>
    <x v="646"/>
    <n v="600"/>
    <n v="780"/>
    <x v="0"/>
    <x v="0"/>
    <s v="USD"/>
    <n v="1430029680"/>
    <n v="1427741583"/>
    <b v="0"/>
    <n v="27"/>
    <b v="1"/>
    <s v="theater/plays"/>
    <n v="1.3"/>
    <n v="28.888888888888889"/>
    <x v="3"/>
    <x v="4"/>
  </r>
  <r>
    <n v="3600"/>
    <x v="646"/>
    <x v="647"/>
    <n v="10"/>
    <n v="13"/>
    <x v="0"/>
    <x v="0"/>
    <s v="USD"/>
    <n v="1476390164"/>
    <n v="1473970964"/>
    <b v="0"/>
    <n v="4"/>
    <b v="1"/>
    <s v="theater/plays"/>
    <n v="1.3"/>
    <n v="3.25"/>
    <x v="3"/>
    <x v="4"/>
  </r>
  <r>
    <n v="1748"/>
    <x v="647"/>
    <x v="648"/>
    <n v="50000"/>
    <n v="64974"/>
    <x v="0"/>
    <x v="7"/>
    <s v="CAD"/>
    <n v="1441234143"/>
    <n v="1438642143"/>
    <b v="0"/>
    <n v="181"/>
    <b v="1"/>
    <s v="photography/photobooks"/>
    <n v="1.29948"/>
    <n v="358.97237569060775"/>
    <x v="6"/>
    <x v="9"/>
  </r>
  <r>
    <n v="3755"/>
    <x v="648"/>
    <x v="649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3"/>
    <x v="20"/>
  </r>
  <r>
    <n v="2104"/>
    <x v="649"/>
    <x v="650"/>
    <n v="800"/>
    <n v="1036"/>
    <x v="0"/>
    <x v="0"/>
    <s v="USD"/>
    <n v="1369958400"/>
    <n v="1367286434"/>
    <b v="0"/>
    <n v="37"/>
    <b v="1"/>
    <s v="music/indie rock"/>
    <n v="1.2949999999999999"/>
    <n v="28"/>
    <x v="2"/>
    <x v="13"/>
  </r>
  <r>
    <n v="2978"/>
    <x v="650"/>
    <x v="651"/>
    <n v="750"/>
    <n v="971"/>
    <x v="0"/>
    <x v="0"/>
    <s v="USD"/>
    <n v="1413784740"/>
    <n v="1412954547"/>
    <b v="0"/>
    <n v="16"/>
    <b v="1"/>
    <s v="theater/plays"/>
    <n v="1.2946666666666666"/>
    <n v="60.6875"/>
    <x v="3"/>
    <x v="4"/>
  </r>
  <r>
    <n v="3693"/>
    <x v="651"/>
    <x v="652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3"/>
    <x v="4"/>
  </r>
  <r>
    <n v="1212"/>
    <x v="652"/>
    <x v="653"/>
    <n v="2500"/>
    <n v="3226"/>
    <x v="0"/>
    <x v="0"/>
    <s v="USD"/>
    <n v="1448586000"/>
    <n v="1447195695"/>
    <b v="0"/>
    <n v="83"/>
    <b v="1"/>
    <s v="photography/photobooks"/>
    <n v="1.2904"/>
    <n v="38.867469879518069"/>
    <x v="6"/>
    <x v="9"/>
  </r>
  <r>
    <n v="2921"/>
    <x v="653"/>
    <x v="654"/>
    <n v="100"/>
    <n v="129"/>
    <x v="0"/>
    <x v="0"/>
    <s v="USD"/>
    <n v="1411679804"/>
    <n v="1409087804"/>
    <b v="0"/>
    <n v="3"/>
    <b v="1"/>
    <s v="theater/musical"/>
    <n v="1.29"/>
    <n v="43"/>
    <x v="3"/>
    <x v="20"/>
  </r>
  <r>
    <n v="55"/>
    <x v="654"/>
    <x v="655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4"/>
    <x v="16"/>
  </r>
  <r>
    <n v="2981"/>
    <x v="655"/>
    <x v="656"/>
    <n v="4000"/>
    <n v="5157"/>
    <x v="0"/>
    <x v="9"/>
    <s v="EUR"/>
    <n v="1443014756"/>
    <n v="1439126756"/>
    <b v="1"/>
    <n v="97"/>
    <b v="1"/>
    <s v="theater/spaces"/>
    <n v="1.28925"/>
    <n v="53.164948453608247"/>
    <x v="3"/>
    <x v="12"/>
  </r>
  <r>
    <n v="3783"/>
    <x v="656"/>
    <x v="657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3"/>
    <x v="20"/>
  </r>
  <r>
    <n v="3676"/>
    <x v="657"/>
    <x v="658"/>
    <n v="800"/>
    <n v="1030"/>
    <x v="0"/>
    <x v="0"/>
    <s v="USD"/>
    <n v="1410550484"/>
    <n v="1408995284"/>
    <b v="0"/>
    <n v="16"/>
    <b v="1"/>
    <s v="theater/plays"/>
    <n v="1.2875000000000001"/>
    <n v="64.375"/>
    <x v="3"/>
    <x v="4"/>
  </r>
  <r>
    <n v="2493"/>
    <x v="658"/>
    <x v="659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2"/>
    <x v="13"/>
  </r>
  <r>
    <n v="3538"/>
    <x v="659"/>
    <x v="660"/>
    <n v="2000"/>
    <n v="2569"/>
    <x v="0"/>
    <x v="1"/>
    <s v="GBP"/>
    <n v="1471428340"/>
    <n v="1469009140"/>
    <b v="0"/>
    <n v="83"/>
    <b v="1"/>
    <s v="theater/plays"/>
    <n v="1.2845"/>
    <n v="30.951807228915662"/>
    <x v="3"/>
    <x v="4"/>
  </r>
  <r>
    <n v="2069"/>
    <x v="660"/>
    <x v="661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0"/>
    <x v="0"/>
  </r>
  <r>
    <n v="3453"/>
    <x v="661"/>
    <x v="662"/>
    <n v="300"/>
    <n v="385"/>
    <x v="0"/>
    <x v="1"/>
    <s v="GBP"/>
    <n v="1471130956"/>
    <n v="1465946956"/>
    <b v="0"/>
    <n v="14"/>
    <b v="1"/>
    <s v="theater/plays"/>
    <n v="1.2833333333333334"/>
    <n v="27.5"/>
    <x v="3"/>
    <x v="4"/>
  </r>
  <r>
    <n v="410"/>
    <x v="662"/>
    <x v="663"/>
    <n v="1000"/>
    <n v="1283"/>
    <x v="0"/>
    <x v="7"/>
    <s v="CAD"/>
    <n v="1434670397"/>
    <n v="1429486397"/>
    <b v="0"/>
    <n v="7"/>
    <b v="1"/>
    <s v="film &amp; video/documentary"/>
    <n v="1.2829999999999999"/>
    <n v="183.28571428571428"/>
    <x v="4"/>
    <x v="14"/>
  </r>
  <r>
    <n v="1039"/>
    <x v="663"/>
    <x v="664"/>
    <n v="500"/>
    <n v="641"/>
    <x v="0"/>
    <x v="0"/>
    <s v="USD"/>
    <n v="1481615940"/>
    <n v="1479436646"/>
    <b v="0"/>
    <n v="30"/>
    <b v="1"/>
    <s v="music/electronic music"/>
    <n v="1.282"/>
    <n v="21.366666666666667"/>
    <x v="2"/>
    <x v="10"/>
  </r>
  <r>
    <n v="1673"/>
    <x v="664"/>
    <x v="665"/>
    <n v="2100"/>
    <n v="2690"/>
    <x v="0"/>
    <x v="0"/>
    <s v="USD"/>
    <n v="1425675892"/>
    <n v="1423083892"/>
    <b v="0"/>
    <n v="59"/>
    <b v="1"/>
    <s v="music/pop"/>
    <n v="1.2809523809523808"/>
    <n v="45.593220338983052"/>
    <x v="2"/>
    <x v="7"/>
  </r>
  <r>
    <n v="3256"/>
    <x v="665"/>
    <x v="666"/>
    <n v="10000"/>
    <n v="12806"/>
    <x v="0"/>
    <x v="0"/>
    <s v="USD"/>
    <n v="1433995140"/>
    <n v="1432129577"/>
    <b v="1"/>
    <n v="176"/>
    <b v="1"/>
    <s v="theater/plays"/>
    <n v="1.2806"/>
    <n v="72.76136363636364"/>
    <x v="3"/>
    <x v="4"/>
  </r>
  <r>
    <n v="2239"/>
    <x v="666"/>
    <x v="667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1"/>
    <x v="1"/>
  </r>
  <r>
    <n v="51"/>
    <x v="667"/>
    <x v="668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4"/>
    <x v="16"/>
  </r>
  <r>
    <n v="753"/>
    <x v="668"/>
    <x v="669"/>
    <n v="10000"/>
    <n v="12800"/>
    <x v="0"/>
    <x v="0"/>
    <s v="USD"/>
    <n v="1423922991"/>
    <n v="1421330991"/>
    <b v="0"/>
    <n v="26"/>
    <b v="1"/>
    <s v="publishing/nonfiction"/>
    <n v="1.28"/>
    <n v="492.30769230769232"/>
    <x v="5"/>
    <x v="15"/>
  </r>
  <r>
    <n v="2471"/>
    <x v="669"/>
    <x v="670"/>
    <n v="500"/>
    <n v="640"/>
    <x v="0"/>
    <x v="0"/>
    <s v="USD"/>
    <n v="1327535392"/>
    <n v="1324079392"/>
    <b v="0"/>
    <n v="17"/>
    <b v="1"/>
    <s v="music/indie rock"/>
    <n v="1.28"/>
    <n v="37.647058823529413"/>
    <x v="2"/>
    <x v="13"/>
  </r>
  <r>
    <n v="2936"/>
    <x v="670"/>
    <x v="671"/>
    <n v="1000"/>
    <n v="1280"/>
    <x v="0"/>
    <x v="0"/>
    <s v="USD"/>
    <n v="1413176340"/>
    <n v="1412091423"/>
    <b v="0"/>
    <n v="34"/>
    <b v="1"/>
    <s v="theater/musical"/>
    <n v="1.28"/>
    <n v="37.647058823529413"/>
    <x v="3"/>
    <x v="20"/>
  </r>
  <r>
    <n v="3042"/>
    <x v="671"/>
    <x v="672"/>
    <n v="1500"/>
    <n v="1920"/>
    <x v="0"/>
    <x v="1"/>
    <s v="GBP"/>
    <n v="1444149047"/>
    <n v="1441557047"/>
    <b v="0"/>
    <n v="37"/>
    <b v="1"/>
    <s v="theater/spaces"/>
    <n v="1.28"/>
    <n v="51.891891891891895"/>
    <x v="3"/>
    <x v="12"/>
  </r>
  <r>
    <n v="3268"/>
    <x v="672"/>
    <x v="673"/>
    <n v="2000"/>
    <n v="2560"/>
    <x v="0"/>
    <x v="0"/>
    <s v="USD"/>
    <n v="1472074928"/>
    <n v="1470692528"/>
    <b v="1"/>
    <n v="42"/>
    <b v="1"/>
    <s v="theater/plays"/>
    <n v="1.28"/>
    <n v="60.952380952380949"/>
    <x v="3"/>
    <x v="4"/>
  </r>
  <r>
    <n v="3531"/>
    <x v="673"/>
    <x v="674"/>
    <n v="1000"/>
    <n v="1280"/>
    <x v="0"/>
    <x v="0"/>
    <s v="USD"/>
    <n v="1467301334"/>
    <n v="1464709334"/>
    <b v="0"/>
    <n v="26"/>
    <b v="1"/>
    <s v="theater/plays"/>
    <n v="1.28"/>
    <n v="49.230769230769234"/>
    <x v="3"/>
    <x v="4"/>
  </r>
  <r>
    <n v="3691"/>
    <x v="674"/>
    <x v="675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3"/>
    <x v="4"/>
  </r>
  <r>
    <n v="2803"/>
    <x v="675"/>
    <x v="676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3"/>
    <x v="4"/>
  </r>
  <r>
    <n v="3479"/>
    <x v="676"/>
    <x v="677"/>
    <n v="1500"/>
    <n v="1918"/>
    <x v="0"/>
    <x v="1"/>
    <s v="GBP"/>
    <n v="1403382680"/>
    <n v="1400790680"/>
    <b v="0"/>
    <n v="56"/>
    <b v="1"/>
    <s v="theater/plays"/>
    <n v="1.2786666666666666"/>
    <n v="34.25"/>
    <x v="3"/>
    <x v="4"/>
  </r>
  <r>
    <n v="3252"/>
    <x v="677"/>
    <x v="678"/>
    <n v="2250"/>
    <n v="2876"/>
    <x v="0"/>
    <x v="1"/>
    <s v="GBP"/>
    <n v="1473247240"/>
    <n v="1470655240"/>
    <b v="1"/>
    <n v="50"/>
    <b v="1"/>
    <s v="theater/plays"/>
    <n v="1.2782222222222221"/>
    <n v="57.52"/>
    <x v="3"/>
    <x v="4"/>
  </r>
  <r>
    <n v="3136"/>
    <x v="678"/>
    <x v="679"/>
    <n v="500"/>
    <n v="639"/>
    <x v="2"/>
    <x v="1"/>
    <s v="GBP"/>
    <n v="1491001140"/>
    <n v="1487847954"/>
    <b v="0"/>
    <n v="22"/>
    <b v="0"/>
    <s v="theater/plays"/>
    <n v="1.278"/>
    <n v="29.045454545454547"/>
    <x v="3"/>
    <x v="4"/>
  </r>
  <r>
    <n v="102"/>
    <x v="679"/>
    <x v="680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4"/>
    <x v="6"/>
  </r>
  <r>
    <n v="3487"/>
    <x v="680"/>
    <x v="681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3"/>
    <x v="4"/>
  </r>
  <r>
    <n v="2629"/>
    <x v="681"/>
    <x v="682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0"/>
    <x v="5"/>
  </r>
  <r>
    <n v="2813"/>
    <x v="682"/>
    <x v="683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3"/>
    <x v="4"/>
  </r>
  <r>
    <n v="2495"/>
    <x v="683"/>
    <x v="684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2"/>
    <x v="13"/>
  </r>
  <r>
    <n v="2478"/>
    <x v="684"/>
    <x v="685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2"/>
    <x v="13"/>
  </r>
  <r>
    <n v="3490"/>
    <x v="685"/>
    <x v="686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3"/>
    <x v="4"/>
  </r>
  <r>
    <n v="3589"/>
    <x v="686"/>
    <x v="687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3"/>
    <x v="4"/>
  </r>
  <r>
    <n v="351"/>
    <x v="687"/>
    <x v="688"/>
    <n v="34000"/>
    <n v="43296"/>
    <x v="0"/>
    <x v="8"/>
    <s v="EUR"/>
    <n v="1460066954"/>
    <n v="1456614554"/>
    <b v="1"/>
    <n v="964"/>
    <b v="1"/>
    <s v="film &amp; video/documentary"/>
    <n v="1.2734117647058822"/>
    <n v="44.912863070539416"/>
    <x v="4"/>
    <x v="14"/>
  </r>
  <r>
    <n v="3242"/>
    <x v="688"/>
    <x v="689"/>
    <n v="10000"/>
    <n v="12730.42"/>
    <x v="0"/>
    <x v="0"/>
    <s v="USD"/>
    <n v="1411150092"/>
    <n v="1408558092"/>
    <b v="1"/>
    <n v="183"/>
    <b v="1"/>
    <s v="theater/plays"/>
    <n v="1.273042"/>
    <n v="69.56513661202186"/>
    <x v="3"/>
    <x v="4"/>
  </r>
  <r>
    <n v="814"/>
    <x v="689"/>
    <x v="690"/>
    <n v="1000"/>
    <n v="1273"/>
    <x v="0"/>
    <x v="0"/>
    <s v="USD"/>
    <n v="1306865040"/>
    <n v="1305568201"/>
    <b v="0"/>
    <n v="28"/>
    <b v="1"/>
    <s v="music/rock"/>
    <n v="1.2729999999999999"/>
    <n v="45.464285714285715"/>
    <x v="2"/>
    <x v="2"/>
  </r>
  <r>
    <n v="3592"/>
    <x v="690"/>
    <x v="691"/>
    <n v="2000"/>
    <n v="2545"/>
    <x v="0"/>
    <x v="0"/>
    <s v="USD"/>
    <n v="1423630740"/>
    <n v="1418673307"/>
    <b v="0"/>
    <n v="35"/>
    <b v="1"/>
    <s v="theater/plays"/>
    <n v="1.2725"/>
    <n v="72.714285714285708"/>
    <x v="3"/>
    <x v="4"/>
  </r>
  <r>
    <n v="70"/>
    <x v="691"/>
    <x v="692"/>
    <n v="500"/>
    <n v="636"/>
    <x v="0"/>
    <x v="0"/>
    <s v="USD"/>
    <n v="1315171845"/>
    <n v="1309987845"/>
    <b v="0"/>
    <n v="17"/>
    <b v="1"/>
    <s v="film &amp; video/shorts"/>
    <n v="1.272"/>
    <n v="37.411764705882355"/>
    <x v="4"/>
    <x v="6"/>
  </r>
  <r>
    <n v="3032"/>
    <x v="692"/>
    <x v="693"/>
    <n v="1000"/>
    <n v="1272"/>
    <x v="0"/>
    <x v="0"/>
    <s v="USD"/>
    <n v="1441933459"/>
    <n v="1439341459"/>
    <b v="0"/>
    <n v="25"/>
    <b v="1"/>
    <s v="theater/spaces"/>
    <n v="1.272"/>
    <n v="50.88"/>
    <x v="3"/>
    <x v="12"/>
  </r>
  <r>
    <n v="68"/>
    <x v="693"/>
    <x v="694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4"/>
    <x v="6"/>
  </r>
  <r>
    <n v="3162"/>
    <x v="694"/>
    <x v="695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3"/>
    <x v="4"/>
  </r>
  <r>
    <n v="3466"/>
    <x v="695"/>
    <x v="696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3"/>
    <x v="4"/>
  </r>
  <r>
    <n v="79"/>
    <x v="696"/>
    <x v="697"/>
    <n v="1300"/>
    <n v="1651"/>
    <x v="0"/>
    <x v="1"/>
    <s v="GBP"/>
    <n v="1398451093"/>
    <n v="1395859093"/>
    <b v="0"/>
    <n v="41"/>
    <b v="1"/>
    <s v="film &amp; video/shorts"/>
    <n v="1.27"/>
    <n v="40.268292682926827"/>
    <x v="4"/>
    <x v="6"/>
  </r>
  <r>
    <n v="1930"/>
    <x v="697"/>
    <x v="698"/>
    <n v="1000"/>
    <n v="1270"/>
    <x v="0"/>
    <x v="0"/>
    <s v="USD"/>
    <n v="1373203482"/>
    <n v="1368019482"/>
    <b v="0"/>
    <n v="26"/>
    <b v="1"/>
    <s v="music/indie rock"/>
    <n v="1.27"/>
    <n v="48.846153846153847"/>
    <x v="2"/>
    <x v="13"/>
  </r>
  <r>
    <n v="3725"/>
    <x v="698"/>
    <x v="699"/>
    <n v="300"/>
    <n v="381"/>
    <x v="0"/>
    <x v="1"/>
    <s v="GBP"/>
    <n v="1455831000"/>
    <n v="1454366467"/>
    <b v="0"/>
    <n v="15"/>
    <b v="1"/>
    <s v="theater/plays"/>
    <n v="1.27"/>
    <n v="25.4"/>
    <x v="3"/>
    <x v="4"/>
  </r>
  <r>
    <n v="2173"/>
    <x v="699"/>
    <x v="700"/>
    <n v="4200"/>
    <n v="5331"/>
    <x v="0"/>
    <x v="0"/>
    <s v="USD"/>
    <n v="1378785540"/>
    <n v="1376066243"/>
    <b v="0"/>
    <n v="90"/>
    <b v="1"/>
    <s v="music/rock"/>
    <n v="1.2692857142857144"/>
    <n v="59.233333333333334"/>
    <x v="2"/>
    <x v="2"/>
  </r>
  <r>
    <n v="1963"/>
    <x v="700"/>
    <x v="701"/>
    <n v="19000"/>
    <n v="24108"/>
    <x v="0"/>
    <x v="1"/>
    <s v="GBP"/>
    <n v="1410862734"/>
    <n v="1407838734"/>
    <b v="1"/>
    <n v="205"/>
    <b v="1"/>
    <s v="technology/hardware"/>
    <n v="1.268842105263158"/>
    <n v="117.6"/>
    <x v="0"/>
    <x v="0"/>
  </r>
  <r>
    <n v="2067"/>
    <x v="701"/>
    <x v="702"/>
    <n v="495"/>
    <n v="628"/>
    <x v="0"/>
    <x v="1"/>
    <s v="GBP"/>
    <n v="1432499376"/>
    <n v="1429648176"/>
    <b v="0"/>
    <n v="10"/>
    <b v="1"/>
    <s v="technology/hardware"/>
    <n v="1.2686868686868686"/>
    <n v="62.8"/>
    <x v="0"/>
    <x v="0"/>
  </r>
  <r>
    <n v="1667"/>
    <x v="702"/>
    <x v="703"/>
    <n v="3400"/>
    <n v="4313"/>
    <x v="0"/>
    <x v="0"/>
    <s v="USD"/>
    <n v="1394521140"/>
    <n v="1392169298"/>
    <b v="0"/>
    <n v="82"/>
    <b v="1"/>
    <s v="music/pop"/>
    <n v="1.2685294117647059"/>
    <n v="52.597560975609753"/>
    <x v="2"/>
    <x v="7"/>
  </r>
  <r>
    <n v="412"/>
    <x v="703"/>
    <x v="704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4"/>
    <x v="14"/>
  </r>
  <r>
    <n v="648"/>
    <x v="704"/>
    <x v="705"/>
    <n v="35000"/>
    <n v="44388"/>
    <x v="0"/>
    <x v="0"/>
    <s v="USD"/>
    <n v="1413304708"/>
    <n v="1410280708"/>
    <b v="0"/>
    <n v="27"/>
    <b v="1"/>
    <s v="technology/wearables"/>
    <n v="1.2682285714285715"/>
    <n v="1644"/>
    <x v="0"/>
    <x v="3"/>
  </r>
  <r>
    <n v="3036"/>
    <x v="705"/>
    <x v="706"/>
    <n v="25000"/>
    <n v="31683"/>
    <x v="0"/>
    <x v="0"/>
    <s v="USD"/>
    <n v="1376654340"/>
    <n v="1373568644"/>
    <b v="0"/>
    <n v="329"/>
    <b v="1"/>
    <s v="theater/spaces"/>
    <n v="1.26732"/>
    <n v="96.300911854103347"/>
    <x v="3"/>
    <x v="12"/>
  </r>
  <r>
    <n v="3587"/>
    <x v="706"/>
    <x v="707"/>
    <n v="500"/>
    <n v="633"/>
    <x v="0"/>
    <x v="1"/>
    <s v="GBP"/>
    <n v="1467054000"/>
    <n v="1463144254"/>
    <b v="0"/>
    <n v="28"/>
    <b v="1"/>
    <s v="theater/plays"/>
    <n v="1.266"/>
    <n v="22.607142857142858"/>
    <x v="3"/>
    <x v="4"/>
  </r>
  <r>
    <n v="1366"/>
    <x v="707"/>
    <x v="708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2"/>
    <x v="2"/>
  </r>
  <r>
    <n v="3355"/>
    <x v="708"/>
    <x v="709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3"/>
    <x v="4"/>
  </r>
  <r>
    <n v="3212"/>
    <x v="709"/>
    <x v="710"/>
    <n v="4000"/>
    <n v="5050"/>
    <x v="0"/>
    <x v="0"/>
    <s v="USD"/>
    <n v="1407524751"/>
    <n v="1404932751"/>
    <b v="1"/>
    <n v="94"/>
    <b v="1"/>
    <s v="theater/plays"/>
    <n v="1.2625"/>
    <n v="53.723404255319146"/>
    <x v="3"/>
    <x v="4"/>
  </r>
  <r>
    <n v="3459"/>
    <x v="710"/>
    <x v="711"/>
    <n v="500"/>
    <n v="631"/>
    <x v="0"/>
    <x v="1"/>
    <s v="GBP"/>
    <n v="1463743860"/>
    <n v="1461151860"/>
    <b v="0"/>
    <n v="36"/>
    <b v="1"/>
    <s v="theater/plays"/>
    <n v="1.262"/>
    <n v="17.527777777777779"/>
    <x v="3"/>
    <x v="4"/>
  </r>
  <r>
    <n v="3533"/>
    <x v="711"/>
    <x v="712"/>
    <n v="500"/>
    <n v="631"/>
    <x v="0"/>
    <x v="0"/>
    <s v="USD"/>
    <n v="1447269367"/>
    <n v="1444673767"/>
    <b v="0"/>
    <n v="8"/>
    <b v="1"/>
    <s v="theater/plays"/>
    <n v="1.262"/>
    <n v="78.875"/>
    <x v="3"/>
    <x v="4"/>
  </r>
  <r>
    <n v="2028"/>
    <x v="712"/>
    <x v="713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0"/>
    <x v="0"/>
  </r>
  <r>
    <n v="388"/>
    <x v="713"/>
    <x v="714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4"/>
    <x v="14"/>
  </r>
  <r>
    <n v="1399"/>
    <x v="714"/>
    <x v="715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2"/>
    <x v="2"/>
  </r>
  <r>
    <n v="2532"/>
    <x v="715"/>
    <x v="716"/>
    <n v="4000"/>
    <n v="5045"/>
    <x v="0"/>
    <x v="0"/>
    <s v="USD"/>
    <n v="1345148566"/>
    <n v="1342556566"/>
    <b v="0"/>
    <n v="60"/>
    <b v="1"/>
    <s v="music/classical music"/>
    <n v="1.26125"/>
    <n v="84.083333333333329"/>
    <x v="2"/>
    <x v="18"/>
  </r>
  <r>
    <n v="1941"/>
    <x v="716"/>
    <x v="717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0"/>
    <x v="0"/>
  </r>
  <r>
    <n v="2176"/>
    <x v="717"/>
    <x v="718"/>
    <n v="5000"/>
    <n v="6301"/>
    <x v="0"/>
    <x v="0"/>
    <s v="USD"/>
    <n v="1430579509"/>
    <n v="1427987509"/>
    <b v="0"/>
    <n v="71"/>
    <b v="1"/>
    <s v="music/rock"/>
    <n v="1.2602"/>
    <n v="88.74647887323944"/>
    <x v="2"/>
    <x v="2"/>
  </r>
  <r>
    <n v="731"/>
    <x v="718"/>
    <x v="719"/>
    <n v="5000"/>
    <n v="6300"/>
    <x v="0"/>
    <x v="0"/>
    <s v="USD"/>
    <n v="1327212000"/>
    <n v="1322852747"/>
    <b v="0"/>
    <n v="71"/>
    <b v="1"/>
    <s v="publishing/nonfiction"/>
    <n v="1.26"/>
    <n v="88.732394366197184"/>
    <x v="5"/>
    <x v="15"/>
  </r>
  <r>
    <n v="2807"/>
    <x v="719"/>
    <x v="720"/>
    <n v="5000"/>
    <n v="6300"/>
    <x v="0"/>
    <x v="0"/>
    <s v="USD"/>
    <n v="1435611438"/>
    <n v="1433019438"/>
    <b v="0"/>
    <n v="93"/>
    <b v="1"/>
    <s v="theater/plays"/>
    <n v="1.26"/>
    <n v="67.741935483870961"/>
    <x v="3"/>
    <x v="4"/>
  </r>
  <r>
    <n v="3692"/>
    <x v="720"/>
    <x v="721"/>
    <n v="1000"/>
    <n v="1260"/>
    <x v="0"/>
    <x v="0"/>
    <s v="USD"/>
    <n v="1411084800"/>
    <n v="1410304179"/>
    <b v="0"/>
    <n v="17"/>
    <b v="1"/>
    <s v="theater/plays"/>
    <n v="1.26"/>
    <n v="74.117647058823536"/>
    <x v="3"/>
    <x v="4"/>
  </r>
  <r>
    <n v="9"/>
    <x v="721"/>
    <x v="722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4"/>
    <x v="16"/>
  </r>
  <r>
    <n v="1361"/>
    <x v="722"/>
    <x v="723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5"/>
    <x v="15"/>
  </r>
  <r>
    <n v="2230"/>
    <x v="723"/>
    <x v="724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1"/>
    <x v="1"/>
  </r>
  <r>
    <n v="2442"/>
    <x v="724"/>
    <x v="725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11"/>
  </r>
  <r>
    <n v="3594"/>
    <x v="725"/>
    <x v="726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3"/>
    <x v="4"/>
  </r>
  <r>
    <n v="3323"/>
    <x v="726"/>
    <x v="727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3"/>
    <x v="4"/>
  </r>
  <r>
    <n v="3210"/>
    <x v="727"/>
    <x v="728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3"/>
    <x v="4"/>
  </r>
  <r>
    <n v="657"/>
    <x v="728"/>
    <x v="729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0"/>
    <x v="3"/>
  </r>
  <r>
    <n v="1200"/>
    <x v="729"/>
    <x v="730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6"/>
    <x v="9"/>
  </r>
  <r>
    <n v="3318"/>
    <x v="730"/>
    <x v="731"/>
    <n v="2000"/>
    <n v="2512"/>
    <x v="0"/>
    <x v="7"/>
    <s v="CAD"/>
    <n v="1460341800"/>
    <n v="1456902893"/>
    <b v="0"/>
    <n v="32"/>
    <b v="1"/>
    <s v="theater/plays"/>
    <n v="1.256"/>
    <n v="78.5"/>
    <x v="3"/>
    <x v="4"/>
  </r>
  <r>
    <n v="251"/>
    <x v="731"/>
    <x v="732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4"/>
    <x v="14"/>
  </r>
  <r>
    <n v="734"/>
    <x v="732"/>
    <x v="733"/>
    <n v="8500"/>
    <n v="10670"/>
    <x v="0"/>
    <x v="7"/>
    <s v="CAD"/>
    <n v="1431147600"/>
    <n v="1428465420"/>
    <b v="0"/>
    <n v="57"/>
    <b v="1"/>
    <s v="publishing/nonfiction"/>
    <n v="1.2552941176470589"/>
    <n v="187.19298245614036"/>
    <x v="5"/>
    <x v="15"/>
  </r>
  <r>
    <n v="85"/>
    <x v="733"/>
    <x v="734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4"/>
    <x v="6"/>
  </r>
  <r>
    <n v="1262"/>
    <x v="734"/>
    <x v="735"/>
    <n v="6500"/>
    <n v="8152"/>
    <x v="0"/>
    <x v="7"/>
    <s v="CAD"/>
    <n v="1392574692"/>
    <n v="1389982692"/>
    <b v="1"/>
    <n v="105"/>
    <b v="1"/>
    <s v="music/rock"/>
    <n v="1.2541538461538462"/>
    <n v="77.638095238095232"/>
    <x v="2"/>
    <x v="2"/>
  </r>
  <r>
    <n v="372"/>
    <x v="735"/>
    <x v="736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4"/>
    <x v="14"/>
  </r>
  <r>
    <n v="1357"/>
    <x v="736"/>
    <x v="737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5"/>
    <x v="15"/>
  </r>
  <r>
    <n v="1635"/>
    <x v="737"/>
    <x v="738"/>
    <n v="2000"/>
    <n v="2506"/>
    <x v="0"/>
    <x v="0"/>
    <s v="USD"/>
    <n v="1468270261"/>
    <n v="1463086261"/>
    <b v="0"/>
    <n v="37"/>
    <b v="1"/>
    <s v="music/rock"/>
    <n v="1.2529999999999999"/>
    <n v="67.729729729729726"/>
    <x v="2"/>
    <x v="2"/>
  </r>
  <r>
    <n v="1648"/>
    <x v="738"/>
    <x v="739"/>
    <n v="2300"/>
    <n v="2881"/>
    <x v="0"/>
    <x v="0"/>
    <s v="USD"/>
    <n v="1300636482"/>
    <n v="1298048082"/>
    <b v="0"/>
    <n v="90"/>
    <b v="1"/>
    <s v="music/pop"/>
    <n v="1.2526086956521738"/>
    <n v="32.011111111111113"/>
    <x v="2"/>
    <x v="7"/>
  </r>
  <r>
    <n v="1842"/>
    <x v="739"/>
    <x v="740"/>
    <n v="2000"/>
    <n v="2505"/>
    <x v="0"/>
    <x v="0"/>
    <s v="USD"/>
    <n v="1425275940"/>
    <n v="1422371381"/>
    <b v="0"/>
    <n v="21"/>
    <b v="1"/>
    <s v="music/rock"/>
    <n v="1.2524999999999999"/>
    <n v="119.28571428571429"/>
    <x v="2"/>
    <x v="2"/>
  </r>
  <r>
    <n v="2295"/>
    <x v="740"/>
    <x v="741"/>
    <n v="1200"/>
    <n v="1503"/>
    <x v="0"/>
    <x v="0"/>
    <s v="USD"/>
    <n v="1359240856"/>
    <n v="1356648856"/>
    <b v="0"/>
    <n v="34"/>
    <b v="1"/>
    <s v="music/rock"/>
    <n v="1.2524999999999999"/>
    <n v="44.205882352941174"/>
    <x v="2"/>
    <x v="2"/>
  </r>
  <r>
    <n v="333"/>
    <x v="741"/>
    <x v="742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4"/>
    <x v="14"/>
  </r>
  <r>
    <n v="398"/>
    <x v="742"/>
    <x v="743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4"/>
    <x v="14"/>
  </r>
  <r>
    <n v="2022"/>
    <x v="743"/>
    <x v="744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0"/>
    <x v="0"/>
  </r>
  <r>
    <n v="1470"/>
    <x v="744"/>
    <x v="745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5"/>
    <x v="8"/>
  </r>
  <r>
    <n v="1611"/>
    <x v="745"/>
    <x v="746"/>
    <n v="800"/>
    <n v="1001"/>
    <x v="0"/>
    <x v="0"/>
    <s v="USD"/>
    <n v="1370390432"/>
    <n v="1368576032"/>
    <b v="0"/>
    <n v="27"/>
    <b v="1"/>
    <s v="music/rock"/>
    <n v="1.25125"/>
    <n v="37.074074074074076"/>
    <x v="2"/>
    <x v="2"/>
  </r>
  <r>
    <n v="2669"/>
    <x v="746"/>
    <x v="747"/>
    <n v="800"/>
    <n v="1001"/>
    <x v="0"/>
    <x v="0"/>
    <s v="USD"/>
    <n v="1452387096"/>
    <n v="1447203096"/>
    <b v="0"/>
    <n v="11"/>
    <b v="1"/>
    <s v="technology/makerspaces"/>
    <n v="1.25125"/>
    <n v="91"/>
    <x v="0"/>
    <x v="19"/>
  </r>
  <r>
    <n v="2017"/>
    <x v="747"/>
    <x v="748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0"/>
    <x v="0"/>
  </r>
  <r>
    <n v="1289"/>
    <x v="748"/>
    <x v="749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3"/>
    <x v="4"/>
  </r>
  <r>
    <n v="340"/>
    <x v="749"/>
    <x v="750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4"/>
    <x v="14"/>
  </r>
  <r>
    <n v="1345"/>
    <x v="750"/>
    <x v="751"/>
    <n v="300"/>
    <n v="375"/>
    <x v="0"/>
    <x v="0"/>
    <s v="USD"/>
    <n v="1405366359"/>
    <n v="1402342359"/>
    <b v="0"/>
    <n v="7"/>
    <b v="1"/>
    <s v="publishing/nonfiction"/>
    <n v="1.25"/>
    <n v="53.571428571428569"/>
    <x v="5"/>
    <x v="15"/>
  </r>
  <r>
    <n v="2492"/>
    <x v="751"/>
    <x v="752"/>
    <n v="600"/>
    <n v="750"/>
    <x v="0"/>
    <x v="0"/>
    <s v="USD"/>
    <n v="1339840740"/>
    <n v="1335397188"/>
    <b v="0"/>
    <n v="27"/>
    <b v="1"/>
    <s v="music/indie rock"/>
    <n v="1.25"/>
    <n v="27.777777777777779"/>
    <x v="2"/>
    <x v="13"/>
  </r>
  <r>
    <n v="2926"/>
    <x v="752"/>
    <x v="753"/>
    <n v="3000"/>
    <n v="3750"/>
    <x v="0"/>
    <x v="0"/>
    <s v="USD"/>
    <n v="1424715779"/>
    <n v="1423506179"/>
    <b v="0"/>
    <n v="50"/>
    <b v="1"/>
    <s v="theater/musical"/>
    <n v="1.25"/>
    <n v="75"/>
    <x v="3"/>
    <x v="20"/>
  </r>
  <r>
    <n v="3227"/>
    <x v="753"/>
    <x v="754"/>
    <n v="1200"/>
    <n v="1500"/>
    <x v="0"/>
    <x v="1"/>
    <s v="GBP"/>
    <n v="1484687436"/>
    <n v="1482095436"/>
    <b v="0"/>
    <n v="30"/>
    <b v="1"/>
    <s v="theater/plays"/>
    <n v="1.25"/>
    <n v="50"/>
    <x v="3"/>
    <x v="4"/>
  </r>
  <r>
    <n v="1523"/>
    <x v="754"/>
    <x v="755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6"/>
    <x v="9"/>
  </r>
  <r>
    <n v="3222"/>
    <x v="755"/>
    <x v="756"/>
    <n v="2500"/>
    <n v="3120"/>
    <x v="0"/>
    <x v="0"/>
    <s v="USD"/>
    <n v="1445722140"/>
    <n v="1443016697"/>
    <b v="1"/>
    <n v="84"/>
    <b v="1"/>
    <s v="theater/plays"/>
    <n v="1.248"/>
    <n v="37.142857142857146"/>
    <x v="3"/>
    <x v="4"/>
  </r>
  <r>
    <n v="3616"/>
    <x v="756"/>
    <x v="757"/>
    <n v="2500"/>
    <n v="3120"/>
    <x v="0"/>
    <x v="1"/>
    <s v="GBP"/>
    <n v="1426801664"/>
    <n v="1424213264"/>
    <b v="0"/>
    <n v="45"/>
    <b v="1"/>
    <s v="theater/plays"/>
    <n v="1.248"/>
    <n v="69.333333333333329"/>
    <x v="3"/>
    <x v="4"/>
  </r>
  <r>
    <n v="1643"/>
    <x v="757"/>
    <x v="758"/>
    <n v="5000"/>
    <n v="6235"/>
    <x v="0"/>
    <x v="0"/>
    <s v="USD"/>
    <n v="1348516012"/>
    <n v="1345924012"/>
    <b v="0"/>
    <n v="37"/>
    <b v="1"/>
    <s v="music/pop"/>
    <n v="1.2470000000000001"/>
    <n v="168.51351351351352"/>
    <x v="2"/>
    <x v="7"/>
  </r>
  <r>
    <n v="3496"/>
    <x v="758"/>
    <x v="759"/>
    <n v="3000"/>
    <n v="3732"/>
    <x v="0"/>
    <x v="0"/>
    <s v="USD"/>
    <n v="1473625166"/>
    <n v="1470169166"/>
    <b v="0"/>
    <n v="78"/>
    <b v="1"/>
    <s v="theater/plays"/>
    <n v="1.244"/>
    <n v="47.846153846153847"/>
    <x v="3"/>
    <x v="4"/>
  </r>
  <r>
    <n v="3458"/>
    <x v="759"/>
    <x v="760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3"/>
    <x v="4"/>
  </r>
  <r>
    <n v="3168"/>
    <x v="760"/>
    <x v="761"/>
    <n v="2500"/>
    <n v="3105"/>
    <x v="0"/>
    <x v="0"/>
    <s v="USD"/>
    <n v="1402696800"/>
    <n v="1399948353"/>
    <b v="1"/>
    <n v="61"/>
    <b v="1"/>
    <s v="theater/plays"/>
    <n v="1.242"/>
    <n v="50.901639344262293"/>
    <x v="3"/>
    <x v="4"/>
  </r>
  <r>
    <n v="362"/>
    <x v="761"/>
    <x v="762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4"/>
    <x v="14"/>
  </r>
  <r>
    <n v="1384"/>
    <x v="762"/>
    <x v="763"/>
    <n v="3500"/>
    <n v="4343"/>
    <x v="0"/>
    <x v="0"/>
    <s v="USD"/>
    <n v="1436117922"/>
    <n v="1433525922"/>
    <b v="0"/>
    <n v="63"/>
    <b v="1"/>
    <s v="music/rock"/>
    <n v="1.2408571428571429"/>
    <n v="68.936507936507937"/>
    <x v="2"/>
    <x v="2"/>
  </r>
  <r>
    <n v="1843"/>
    <x v="763"/>
    <x v="764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2"/>
    <x v="2"/>
  </r>
  <r>
    <n v="1299"/>
    <x v="764"/>
    <x v="765"/>
    <n v="3500"/>
    <n v="4340"/>
    <x v="0"/>
    <x v="0"/>
    <s v="USD"/>
    <n v="1436902359"/>
    <n v="1434310359"/>
    <b v="0"/>
    <n v="32"/>
    <b v="1"/>
    <s v="theater/plays"/>
    <n v="1.24"/>
    <n v="135.625"/>
    <x v="3"/>
    <x v="4"/>
  </r>
  <r>
    <n v="1372"/>
    <x v="765"/>
    <x v="766"/>
    <n v="500"/>
    <n v="620"/>
    <x v="0"/>
    <x v="0"/>
    <s v="USD"/>
    <n v="1342115132"/>
    <n v="1339523132"/>
    <b v="0"/>
    <n v="16"/>
    <b v="1"/>
    <s v="music/rock"/>
    <n v="1.24"/>
    <n v="38.75"/>
    <x v="2"/>
    <x v="2"/>
  </r>
  <r>
    <n v="2823"/>
    <x v="766"/>
    <x v="767"/>
    <n v="100"/>
    <n v="124"/>
    <x v="0"/>
    <x v="1"/>
    <s v="GBP"/>
    <n v="1427842740"/>
    <n v="1425428206"/>
    <b v="0"/>
    <n v="14"/>
    <b v="1"/>
    <s v="theater/plays"/>
    <n v="1.24"/>
    <n v="8.8571428571428577"/>
    <x v="3"/>
    <x v="4"/>
  </r>
  <r>
    <n v="1896"/>
    <x v="767"/>
    <x v="768"/>
    <n v="451"/>
    <n v="559"/>
    <x v="0"/>
    <x v="0"/>
    <s v="USD"/>
    <n v="1334250165"/>
    <n v="1331658165"/>
    <b v="0"/>
    <n v="13"/>
    <b v="1"/>
    <s v="music/indie rock"/>
    <n v="1.2394678492239468"/>
    <n v="43"/>
    <x v="2"/>
    <x v="13"/>
  </r>
  <r>
    <n v="71"/>
    <x v="768"/>
    <x v="769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4"/>
    <x v="6"/>
  </r>
  <r>
    <n v="2005"/>
    <x v="769"/>
    <x v="770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0"/>
    <x v="0"/>
  </r>
  <r>
    <n v="3011"/>
    <x v="770"/>
    <x v="771"/>
    <n v="300"/>
    <n v="371"/>
    <x v="0"/>
    <x v="8"/>
    <s v="EUR"/>
    <n v="1450911540"/>
    <n v="1448536516"/>
    <b v="0"/>
    <n v="25"/>
    <b v="1"/>
    <s v="theater/spaces"/>
    <n v="1.2366666666666666"/>
    <n v="14.84"/>
    <x v="3"/>
    <x v="12"/>
  </r>
  <r>
    <n v="1509"/>
    <x v="771"/>
    <x v="772"/>
    <n v="17500"/>
    <n v="21637.22"/>
    <x v="0"/>
    <x v="2"/>
    <s v="EUR"/>
    <n v="1487113140"/>
    <n v="1484570885"/>
    <b v="1"/>
    <n v="196"/>
    <b v="1"/>
    <s v="photography/photobooks"/>
    <n v="1.2364125714285714"/>
    <n v="110.39397959183674"/>
    <x v="6"/>
    <x v="9"/>
  </r>
  <r>
    <n v="1934"/>
    <x v="772"/>
    <x v="773"/>
    <n v="5000"/>
    <n v="6181"/>
    <x v="0"/>
    <x v="0"/>
    <s v="USD"/>
    <n v="1324789200"/>
    <n v="1321649321"/>
    <b v="0"/>
    <n v="77"/>
    <b v="1"/>
    <s v="music/indie rock"/>
    <n v="1.2362"/>
    <n v="80.272727272727266"/>
    <x v="2"/>
    <x v="13"/>
  </r>
  <r>
    <n v="1282"/>
    <x v="773"/>
    <x v="774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2"/>
    <x v="2"/>
  </r>
  <r>
    <n v="3409"/>
    <x v="774"/>
    <x v="775"/>
    <n v="500"/>
    <n v="618"/>
    <x v="0"/>
    <x v="1"/>
    <s v="GBP"/>
    <n v="1469998680"/>
    <n v="1466710358"/>
    <b v="0"/>
    <n v="21"/>
    <b v="1"/>
    <s v="theater/plays"/>
    <n v="1.236"/>
    <n v="29.428571428571427"/>
    <x v="3"/>
    <x v="4"/>
  </r>
  <r>
    <n v="2085"/>
    <x v="775"/>
    <x v="776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2"/>
    <x v="13"/>
  </r>
  <r>
    <n v="2042"/>
    <x v="776"/>
    <x v="777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0"/>
    <x v="0"/>
  </r>
  <r>
    <n v="1749"/>
    <x v="777"/>
    <x v="778"/>
    <n v="10050"/>
    <n v="12410.5"/>
    <x v="0"/>
    <x v="13"/>
    <s v="EUR"/>
    <n v="1488394800"/>
    <n v="1485213921"/>
    <b v="0"/>
    <n v="131"/>
    <b v="1"/>
    <s v="photography/photobooks"/>
    <n v="1.2348756218905472"/>
    <n v="94.736641221374043"/>
    <x v="6"/>
    <x v="9"/>
  </r>
  <r>
    <n v="3703"/>
    <x v="778"/>
    <x v="779"/>
    <n v="1050"/>
    <n v="1296"/>
    <x v="0"/>
    <x v="0"/>
    <s v="USD"/>
    <n v="1471071540"/>
    <n v="1467720388"/>
    <b v="0"/>
    <n v="30"/>
    <b v="1"/>
    <s v="theater/plays"/>
    <n v="1.2342857142857142"/>
    <n v="43.2"/>
    <x v="3"/>
    <x v="4"/>
  </r>
  <r>
    <n v="29"/>
    <x v="779"/>
    <x v="780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4"/>
    <x v="16"/>
  </r>
  <r>
    <n v="345"/>
    <x v="780"/>
    <x v="781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4"/>
    <x v="14"/>
  </r>
  <r>
    <n v="803"/>
    <x v="781"/>
    <x v="782"/>
    <n v="2300"/>
    <n v="2835"/>
    <x v="0"/>
    <x v="0"/>
    <s v="USD"/>
    <n v="1306630800"/>
    <n v="1304376478"/>
    <b v="0"/>
    <n v="38"/>
    <b v="1"/>
    <s v="music/rock"/>
    <n v="1.232608695652174"/>
    <n v="74.60526315789474"/>
    <x v="2"/>
    <x v="2"/>
  </r>
  <r>
    <n v="532"/>
    <x v="782"/>
    <x v="783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3"/>
    <x v="4"/>
  </r>
  <r>
    <n v="2665"/>
    <x v="783"/>
    <x v="784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0"/>
    <x v="19"/>
  </r>
  <r>
    <n v="323"/>
    <x v="784"/>
    <x v="785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4"/>
    <x v="14"/>
  </r>
  <r>
    <n v="3540"/>
    <x v="785"/>
    <x v="786"/>
    <n v="300"/>
    <n v="369"/>
    <x v="0"/>
    <x v="1"/>
    <s v="GBP"/>
    <n v="1466899491"/>
    <n v="1464307491"/>
    <b v="0"/>
    <n v="8"/>
    <b v="1"/>
    <s v="theater/plays"/>
    <n v="1.23"/>
    <n v="46.125"/>
    <x v="3"/>
    <x v="4"/>
  </r>
  <r>
    <n v="4"/>
    <x v="786"/>
    <x v="787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4"/>
    <x v="16"/>
  </r>
  <r>
    <n v="2736"/>
    <x v="787"/>
    <x v="788"/>
    <n v="8000"/>
    <n v="9832"/>
    <x v="0"/>
    <x v="7"/>
    <s v="CAD"/>
    <n v="1398268773"/>
    <n v="1395676773"/>
    <b v="0"/>
    <n v="58"/>
    <b v="1"/>
    <s v="technology/hardware"/>
    <n v="1.2290000000000001"/>
    <n v="169.51724137931035"/>
    <x v="0"/>
    <x v="0"/>
  </r>
  <r>
    <n v="2218"/>
    <x v="788"/>
    <x v="789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2"/>
    <x v="10"/>
  </r>
  <r>
    <n v="2554"/>
    <x v="789"/>
    <x v="790"/>
    <n v="3000"/>
    <n v="3684"/>
    <x v="0"/>
    <x v="0"/>
    <s v="USD"/>
    <n v="1433131140"/>
    <n v="1430445163"/>
    <b v="0"/>
    <n v="67"/>
    <b v="1"/>
    <s v="music/classical music"/>
    <n v="1.228"/>
    <n v="54.985074626865675"/>
    <x v="2"/>
    <x v="18"/>
  </r>
  <r>
    <n v="1355"/>
    <x v="790"/>
    <x v="791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5"/>
    <x v="15"/>
  </r>
  <r>
    <n v="1664"/>
    <x v="791"/>
    <x v="792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2"/>
    <x v="7"/>
  </r>
  <r>
    <n v="737"/>
    <x v="792"/>
    <x v="793"/>
    <n v="5000"/>
    <n v="6120"/>
    <x v="0"/>
    <x v="0"/>
    <s v="USD"/>
    <n v="1392408000"/>
    <n v="1390890987"/>
    <b v="0"/>
    <n v="108"/>
    <b v="1"/>
    <s v="publishing/nonfiction"/>
    <n v="1.224"/>
    <n v="56.666666666666664"/>
    <x v="5"/>
    <x v="15"/>
  </r>
  <r>
    <n v="3308"/>
    <x v="793"/>
    <x v="794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3"/>
    <x v="4"/>
  </r>
  <r>
    <n v="1247"/>
    <x v="794"/>
    <x v="795"/>
    <n v="3500"/>
    <n v="4275"/>
    <x v="0"/>
    <x v="0"/>
    <s v="USD"/>
    <n v="1367823655"/>
    <n v="1365231655"/>
    <b v="1"/>
    <n v="50"/>
    <b v="1"/>
    <s v="music/rock"/>
    <n v="1.2214285714285715"/>
    <n v="85.5"/>
    <x v="2"/>
    <x v="2"/>
  </r>
  <r>
    <n v="1394"/>
    <x v="795"/>
    <x v="796"/>
    <n v="750"/>
    <n v="916"/>
    <x v="0"/>
    <x v="0"/>
    <s v="USD"/>
    <n v="1488337200"/>
    <n v="1484623726"/>
    <b v="0"/>
    <n v="17"/>
    <b v="1"/>
    <s v="music/rock"/>
    <n v="1.2213333333333334"/>
    <n v="53.882352941176471"/>
    <x v="2"/>
    <x v="2"/>
  </r>
  <r>
    <n v="721"/>
    <x v="796"/>
    <x v="797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5"/>
    <x v="15"/>
  </r>
  <r>
    <n v="1604"/>
    <x v="797"/>
    <x v="798"/>
    <n v="2800"/>
    <n v="3419"/>
    <x v="0"/>
    <x v="0"/>
    <s v="USD"/>
    <n v="1332011835"/>
    <n v="1328559435"/>
    <b v="0"/>
    <n v="70"/>
    <b v="1"/>
    <s v="music/rock"/>
    <n v="1.2210714285714286"/>
    <n v="48.842857142857142"/>
    <x v="2"/>
    <x v="2"/>
  </r>
  <r>
    <n v="3571"/>
    <x v="798"/>
    <x v="799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3"/>
    <x v="4"/>
  </r>
  <r>
    <n v="370"/>
    <x v="799"/>
    <x v="800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4"/>
    <x v="14"/>
  </r>
  <r>
    <n v="846"/>
    <x v="800"/>
    <x v="801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2"/>
    <x v="17"/>
  </r>
  <r>
    <n v="1294"/>
    <x v="801"/>
    <x v="802"/>
    <n v="500"/>
    <n v="610"/>
    <x v="0"/>
    <x v="1"/>
    <s v="GBP"/>
    <n v="1445252400"/>
    <n v="1443696797"/>
    <b v="0"/>
    <n v="22"/>
    <b v="1"/>
    <s v="theater/plays"/>
    <n v="1.22"/>
    <n v="27.727272727272727"/>
    <x v="3"/>
    <x v="4"/>
  </r>
  <r>
    <n v="3404"/>
    <x v="802"/>
    <x v="803"/>
    <n v="500"/>
    <n v="610"/>
    <x v="0"/>
    <x v="0"/>
    <s v="USD"/>
    <n v="1434542702"/>
    <n v="1432814702"/>
    <b v="0"/>
    <n v="3"/>
    <b v="1"/>
    <s v="theater/plays"/>
    <n v="1.22"/>
    <n v="203.33333333333334"/>
    <x v="3"/>
    <x v="4"/>
  </r>
  <r>
    <n v="837"/>
    <x v="803"/>
    <x v="804"/>
    <n v="2500"/>
    <n v="3045"/>
    <x v="0"/>
    <x v="0"/>
    <s v="USD"/>
    <n v="1398988662"/>
    <n v="1396396662"/>
    <b v="0"/>
    <n v="62"/>
    <b v="1"/>
    <s v="music/rock"/>
    <n v="1.218"/>
    <n v="49.112903225806448"/>
    <x v="2"/>
    <x v="2"/>
  </r>
  <r>
    <n v="2962"/>
    <x v="804"/>
    <x v="805"/>
    <n v="1000"/>
    <n v="1218"/>
    <x v="0"/>
    <x v="0"/>
    <s v="USD"/>
    <n v="1425193140"/>
    <n v="1422769906"/>
    <b v="0"/>
    <n v="20"/>
    <b v="1"/>
    <s v="theater/plays"/>
    <n v="1.218"/>
    <n v="60.9"/>
    <x v="3"/>
    <x v="4"/>
  </r>
  <r>
    <n v="3468"/>
    <x v="805"/>
    <x v="806"/>
    <n v="10000"/>
    <n v="12178"/>
    <x v="0"/>
    <x v="0"/>
    <s v="USD"/>
    <n v="1474426800"/>
    <n v="1471976529"/>
    <b v="0"/>
    <n v="17"/>
    <b v="1"/>
    <s v="theater/plays"/>
    <n v="1.2178"/>
    <n v="716.35294117647061"/>
    <x v="3"/>
    <x v="4"/>
  </r>
  <r>
    <n v="3810"/>
    <x v="806"/>
    <x v="807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3"/>
    <x v="4"/>
  </r>
  <r>
    <n v="2985"/>
    <x v="807"/>
    <x v="808"/>
    <n v="10000"/>
    <n v="12165"/>
    <x v="0"/>
    <x v="11"/>
    <s v="NZD"/>
    <n v="1477886400"/>
    <n v="1476228128"/>
    <b v="0"/>
    <n v="111"/>
    <b v="1"/>
    <s v="theater/spaces"/>
    <n v="1.2164999999999999"/>
    <n v="109.5945945945946"/>
    <x v="3"/>
    <x v="12"/>
  </r>
  <r>
    <n v="3281"/>
    <x v="808"/>
    <x v="809"/>
    <n v="5000"/>
    <n v="6080"/>
    <x v="0"/>
    <x v="0"/>
    <s v="USD"/>
    <n v="1441153705"/>
    <n v="1438561705"/>
    <b v="0"/>
    <n v="47"/>
    <b v="1"/>
    <s v="theater/plays"/>
    <n v="1.216"/>
    <n v="129.36170212765958"/>
    <x v="3"/>
    <x v="4"/>
  </r>
  <r>
    <n v="2168"/>
    <x v="809"/>
    <x v="810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2"/>
    <x v="2"/>
  </r>
  <r>
    <n v="2490"/>
    <x v="810"/>
    <x v="811"/>
    <n v="500"/>
    <n v="607"/>
    <x v="0"/>
    <x v="0"/>
    <s v="USD"/>
    <n v="1340429276"/>
    <n v="1335245276"/>
    <b v="0"/>
    <n v="16"/>
    <b v="1"/>
    <s v="music/indie rock"/>
    <n v="1.214"/>
    <n v="37.9375"/>
    <x v="2"/>
    <x v="13"/>
  </r>
  <r>
    <n v="2285"/>
    <x v="811"/>
    <x v="812"/>
    <n v="3000"/>
    <n v="3641"/>
    <x v="0"/>
    <x v="0"/>
    <s v="USD"/>
    <n v="1340944043"/>
    <n v="1338352043"/>
    <b v="0"/>
    <n v="79"/>
    <b v="1"/>
    <s v="music/rock"/>
    <n v="1.2136666666666667"/>
    <n v="46.088607594936711"/>
    <x v="2"/>
    <x v="2"/>
  </r>
  <r>
    <n v="3706"/>
    <x v="812"/>
    <x v="813"/>
    <n v="1500"/>
    <n v="1820"/>
    <x v="0"/>
    <x v="0"/>
    <s v="USD"/>
    <n v="1410558949"/>
    <n v="1409262949"/>
    <b v="0"/>
    <n v="13"/>
    <b v="1"/>
    <s v="theater/plays"/>
    <n v="1.2133333333333334"/>
    <n v="140"/>
    <x v="3"/>
    <x v="4"/>
  </r>
  <r>
    <n v="3019"/>
    <x v="813"/>
    <x v="814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3"/>
    <x v="12"/>
  </r>
  <r>
    <n v="1621"/>
    <x v="814"/>
    <x v="815"/>
    <n v="5000"/>
    <n v="6060"/>
    <x v="0"/>
    <x v="0"/>
    <s v="USD"/>
    <n v="1338177540"/>
    <n v="1333550015"/>
    <b v="0"/>
    <n v="37"/>
    <b v="1"/>
    <s v="music/rock"/>
    <n v="1.212"/>
    <n v="163.78378378378378"/>
    <x v="2"/>
    <x v="2"/>
  </r>
  <r>
    <n v="3290"/>
    <x v="815"/>
    <x v="816"/>
    <n v="2000"/>
    <n v="2424"/>
    <x v="0"/>
    <x v="1"/>
    <s v="GBP"/>
    <n v="1489234891"/>
    <n v="1486642891"/>
    <b v="0"/>
    <n v="72"/>
    <b v="1"/>
    <s v="theater/plays"/>
    <n v="1.212"/>
    <n v="33.666666666666664"/>
    <x v="3"/>
    <x v="4"/>
  </r>
  <r>
    <n v="3488"/>
    <x v="816"/>
    <x v="817"/>
    <n v="3000"/>
    <n v="3636"/>
    <x v="0"/>
    <x v="0"/>
    <s v="USD"/>
    <n v="1429286400"/>
    <n v="1427221560"/>
    <b v="0"/>
    <n v="29"/>
    <b v="1"/>
    <s v="theater/plays"/>
    <n v="1.212"/>
    <n v="125.37931034482759"/>
    <x v="3"/>
    <x v="4"/>
  </r>
  <r>
    <n v="3700"/>
    <x v="817"/>
    <x v="818"/>
    <n v="500"/>
    <n v="606"/>
    <x v="0"/>
    <x v="0"/>
    <s v="USD"/>
    <n v="1412092800"/>
    <n v="1409493800"/>
    <b v="0"/>
    <n v="18"/>
    <b v="1"/>
    <s v="theater/plays"/>
    <n v="1.212"/>
    <n v="33.666666666666664"/>
    <x v="3"/>
    <x v="4"/>
  </r>
  <r>
    <n v="2046"/>
    <x v="818"/>
    <x v="819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0"/>
    <x v="0"/>
  </r>
  <r>
    <n v="2318"/>
    <x v="819"/>
    <x v="820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2"/>
    <x v="13"/>
  </r>
  <r>
    <n v="1847"/>
    <x v="820"/>
    <x v="821"/>
    <n v="2500"/>
    <n v="3022"/>
    <x v="0"/>
    <x v="0"/>
    <s v="USD"/>
    <n v="1429594832"/>
    <n v="1427780432"/>
    <b v="0"/>
    <n v="38"/>
    <b v="1"/>
    <s v="music/rock"/>
    <n v="1.2088000000000001"/>
    <n v="79.526315789473685"/>
    <x v="2"/>
    <x v="2"/>
  </r>
  <r>
    <n v="1931"/>
    <x v="821"/>
    <x v="822"/>
    <n v="2000"/>
    <n v="2412.02"/>
    <x v="0"/>
    <x v="0"/>
    <s v="USD"/>
    <n v="1337657400"/>
    <n v="1336512309"/>
    <b v="0"/>
    <n v="50"/>
    <b v="1"/>
    <s v="music/indie rock"/>
    <n v="1.20601"/>
    <n v="48.240400000000001"/>
    <x v="2"/>
    <x v="13"/>
  </r>
  <r>
    <n v="523"/>
    <x v="822"/>
    <x v="823"/>
    <n v="5000"/>
    <n v="6030"/>
    <x v="0"/>
    <x v="0"/>
    <s v="USD"/>
    <n v="1442805076"/>
    <n v="1440213076"/>
    <b v="0"/>
    <n v="84"/>
    <b v="1"/>
    <s v="theater/plays"/>
    <n v="1.206"/>
    <n v="71.785714285714292"/>
    <x v="3"/>
    <x v="4"/>
  </r>
  <r>
    <n v="281"/>
    <x v="823"/>
    <x v="824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4"/>
    <x v="14"/>
  </r>
  <r>
    <n v="2094"/>
    <x v="824"/>
    <x v="825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2"/>
    <x v="13"/>
  </r>
  <r>
    <n v="1473"/>
    <x v="825"/>
    <x v="826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5"/>
    <x v="8"/>
  </r>
  <r>
    <n v="11"/>
    <x v="826"/>
    <x v="827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4"/>
    <x v="16"/>
  </r>
  <r>
    <n v="537"/>
    <x v="827"/>
    <x v="828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3"/>
    <x v="4"/>
  </r>
  <r>
    <n v="3005"/>
    <x v="828"/>
    <x v="829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3"/>
    <x v="12"/>
  </r>
  <r>
    <n v="733"/>
    <x v="829"/>
    <x v="830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5"/>
    <x v="15"/>
  </r>
  <r>
    <n v="2091"/>
    <x v="830"/>
    <x v="831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2"/>
    <x v="13"/>
  </r>
  <r>
    <n v="840"/>
    <x v="831"/>
    <x v="832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2"/>
    <x v="17"/>
  </r>
  <r>
    <n v="2089"/>
    <x v="832"/>
    <x v="833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2"/>
    <x v="13"/>
  </r>
  <r>
    <n v="845"/>
    <x v="833"/>
    <x v="834"/>
    <n v="5000"/>
    <n v="6019.01"/>
    <x v="0"/>
    <x v="0"/>
    <s v="USD"/>
    <n v="1473047940"/>
    <n v="1469595396"/>
    <b v="0"/>
    <n v="177"/>
    <b v="1"/>
    <s v="music/metal"/>
    <n v="1.203802"/>
    <n v="34.005706214689269"/>
    <x v="2"/>
    <x v="17"/>
  </r>
  <r>
    <n v="2031"/>
    <x v="834"/>
    <x v="835"/>
    <n v="50000"/>
    <n v="60175"/>
    <x v="0"/>
    <x v="14"/>
    <s v="EUR"/>
    <n v="1420765200"/>
    <n v="1417506853"/>
    <b v="1"/>
    <n v="508"/>
    <b v="1"/>
    <s v="technology/hardware"/>
    <n v="1.2035"/>
    <n v="118.45472440944881"/>
    <x v="0"/>
    <x v="0"/>
  </r>
  <r>
    <n v="1526"/>
    <x v="835"/>
    <x v="836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6"/>
    <x v="9"/>
  </r>
  <r>
    <n v="2195"/>
    <x v="836"/>
    <x v="837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1"/>
    <x v="1"/>
  </r>
  <r>
    <n v="1245"/>
    <x v="837"/>
    <x v="838"/>
    <n v="2000"/>
    <n v="2405"/>
    <x v="0"/>
    <x v="0"/>
    <s v="USD"/>
    <n v="1402755834"/>
    <n v="1400163834"/>
    <b v="1"/>
    <n v="17"/>
    <b v="1"/>
    <s v="music/rock"/>
    <n v="1.2024999999999999"/>
    <n v="141.47058823529412"/>
    <x v="2"/>
    <x v="2"/>
  </r>
  <r>
    <n v="2827"/>
    <x v="838"/>
    <x v="839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3"/>
    <x v="4"/>
  </r>
  <r>
    <n v="2838"/>
    <x v="839"/>
    <x v="840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3"/>
    <x v="4"/>
  </r>
  <r>
    <n v="2027"/>
    <x v="840"/>
    <x v="841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0"/>
    <x v="0"/>
  </r>
  <r>
    <n v="416"/>
    <x v="841"/>
    <x v="842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4"/>
    <x v="14"/>
  </r>
  <r>
    <n v="2049"/>
    <x v="842"/>
    <x v="843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0"/>
    <x v="0"/>
  </r>
  <r>
    <n v="2717"/>
    <x v="843"/>
    <x v="844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3"/>
    <x v="12"/>
  </r>
  <r>
    <n v="291"/>
    <x v="844"/>
    <x v="845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4"/>
    <x v="14"/>
  </r>
  <r>
    <n v="45"/>
    <x v="845"/>
    <x v="846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4"/>
    <x v="16"/>
  </r>
  <r>
    <n v="91"/>
    <x v="846"/>
    <x v="847"/>
    <n v="3000"/>
    <n v="3600"/>
    <x v="0"/>
    <x v="0"/>
    <s v="USD"/>
    <n v="1305625164"/>
    <n v="1300354764"/>
    <b v="0"/>
    <n v="46"/>
    <b v="1"/>
    <s v="film &amp; video/shorts"/>
    <n v="1.2"/>
    <n v="78.260869565217391"/>
    <x v="4"/>
    <x v="6"/>
  </r>
  <r>
    <n v="104"/>
    <x v="847"/>
    <x v="848"/>
    <n v="500"/>
    <n v="600"/>
    <x v="0"/>
    <x v="0"/>
    <s v="USD"/>
    <n v="1301792400"/>
    <n v="1299775266"/>
    <b v="0"/>
    <n v="10"/>
    <b v="1"/>
    <s v="film &amp; video/shorts"/>
    <n v="1.2"/>
    <n v="60"/>
    <x v="4"/>
    <x v="6"/>
  </r>
  <r>
    <n v="375"/>
    <x v="848"/>
    <x v="849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4"/>
    <x v="14"/>
  </r>
  <r>
    <n v="1755"/>
    <x v="849"/>
    <x v="850"/>
    <n v="25"/>
    <n v="30"/>
    <x v="0"/>
    <x v="0"/>
    <s v="USD"/>
    <n v="1444071361"/>
    <n v="1441479361"/>
    <b v="0"/>
    <n v="4"/>
    <b v="1"/>
    <s v="photography/photobooks"/>
    <n v="1.2"/>
    <n v="7.5"/>
    <x v="6"/>
    <x v="9"/>
  </r>
  <r>
    <n v="2167"/>
    <x v="850"/>
    <x v="851"/>
    <n v="150"/>
    <n v="180"/>
    <x v="0"/>
    <x v="0"/>
    <s v="USD"/>
    <n v="1347672937"/>
    <n v="1346463337"/>
    <b v="0"/>
    <n v="8"/>
    <b v="1"/>
    <s v="music/rock"/>
    <n v="1.2"/>
    <n v="22.5"/>
    <x v="2"/>
    <x v="2"/>
  </r>
  <r>
    <n v="2782"/>
    <x v="851"/>
    <x v="852"/>
    <n v="1000"/>
    <n v="1200"/>
    <x v="0"/>
    <x v="0"/>
    <s v="USD"/>
    <n v="1424149140"/>
    <n v="1421964718"/>
    <b v="0"/>
    <n v="18"/>
    <b v="1"/>
    <s v="theater/plays"/>
    <n v="1.2"/>
    <n v="66.666666666666671"/>
    <x v="3"/>
    <x v="4"/>
  </r>
  <r>
    <n v="3623"/>
    <x v="852"/>
    <x v="853"/>
    <n v="2500"/>
    <n v="3000"/>
    <x v="0"/>
    <x v="0"/>
    <s v="USD"/>
    <n v="1406358000"/>
    <n v="1404841270"/>
    <b v="0"/>
    <n v="34"/>
    <b v="1"/>
    <s v="theater/plays"/>
    <n v="1.2"/>
    <n v="88.235294117647058"/>
    <x v="3"/>
    <x v="4"/>
  </r>
  <r>
    <n v="3690"/>
    <x v="853"/>
    <x v="854"/>
    <n v="1500"/>
    <n v="1800"/>
    <x v="0"/>
    <x v="0"/>
    <s v="USD"/>
    <n v="1417101683"/>
    <n v="1414506083"/>
    <b v="0"/>
    <n v="31"/>
    <b v="1"/>
    <s v="theater/plays"/>
    <n v="1.2"/>
    <n v="58.064516129032256"/>
    <x v="3"/>
    <x v="4"/>
  </r>
  <r>
    <n v="3754"/>
    <x v="854"/>
    <x v="855"/>
    <n v="2500"/>
    <n v="3000"/>
    <x v="0"/>
    <x v="0"/>
    <s v="USD"/>
    <n v="1406350740"/>
    <n v="1403125737"/>
    <b v="0"/>
    <n v="27"/>
    <b v="1"/>
    <s v="theater/musical"/>
    <n v="1.2"/>
    <n v="111.11111111111111"/>
    <x v="3"/>
    <x v="20"/>
  </r>
  <r>
    <n v="3780"/>
    <x v="855"/>
    <x v="856"/>
    <n v="2500"/>
    <n v="3000"/>
    <x v="0"/>
    <x v="0"/>
    <s v="USD"/>
    <n v="1436817960"/>
    <n v="1433999785"/>
    <b v="0"/>
    <n v="30"/>
    <b v="1"/>
    <s v="theater/musical"/>
    <n v="1.2"/>
    <n v="100"/>
    <x v="3"/>
    <x v="20"/>
  </r>
  <r>
    <n v="2716"/>
    <x v="856"/>
    <x v="857"/>
    <n v="10000"/>
    <n v="11998.01"/>
    <x v="0"/>
    <x v="2"/>
    <s v="EUR"/>
    <n v="1444291193"/>
    <n v="1441699193"/>
    <b v="1"/>
    <n v="187"/>
    <b v="1"/>
    <s v="theater/spaces"/>
    <n v="1.1998010000000001"/>
    <n v="64.160481283422456"/>
    <x v="3"/>
    <x v="12"/>
  </r>
  <r>
    <n v="2287"/>
    <x v="857"/>
    <x v="858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2"/>
    <x v="2"/>
  </r>
  <r>
    <n v="1654"/>
    <x v="858"/>
    <x v="859"/>
    <n v="1100"/>
    <n v="1319"/>
    <x v="0"/>
    <x v="0"/>
    <s v="USD"/>
    <n v="1334784160"/>
    <n v="1332192160"/>
    <b v="0"/>
    <n v="34"/>
    <b v="1"/>
    <s v="music/pop"/>
    <n v="1.199090909090909"/>
    <n v="38.794117647058826"/>
    <x v="2"/>
    <x v="7"/>
  </r>
  <r>
    <n v="849"/>
    <x v="859"/>
    <x v="860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2"/>
    <x v="17"/>
  </r>
  <r>
    <n v="2547"/>
    <x v="860"/>
    <x v="861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2"/>
    <x v="18"/>
  </r>
  <r>
    <n v="3009"/>
    <x v="861"/>
    <x v="862"/>
    <n v="25000"/>
    <n v="29939"/>
    <x v="0"/>
    <x v="0"/>
    <s v="USD"/>
    <n v="1417012840"/>
    <n v="1414417240"/>
    <b v="0"/>
    <n v="128"/>
    <b v="1"/>
    <s v="theater/spaces"/>
    <n v="1.19756"/>
    <n v="233.8984375"/>
    <x v="3"/>
    <x v="12"/>
  </r>
  <r>
    <n v="3180"/>
    <x v="862"/>
    <x v="863"/>
    <n v="1200"/>
    <n v="1437"/>
    <x v="0"/>
    <x v="1"/>
    <s v="GBP"/>
    <n v="1403258049"/>
    <n v="1400666049"/>
    <b v="1"/>
    <n v="45"/>
    <b v="1"/>
    <s v="theater/plays"/>
    <n v="1.1975"/>
    <n v="31.933333333333334"/>
    <x v="3"/>
    <x v="4"/>
  </r>
  <r>
    <n v="3211"/>
    <x v="863"/>
    <x v="864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3"/>
    <x v="4"/>
  </r>
  <r>
    <n v="2191"/>
    <x v="864"/>
    <x v="865"/>
    <n v="750"/>
    <n v="898"/>
    <x v="0"/>
    <x v="1"/>
    <s v="GBP"/>
    <n v="1487102427"/>
    <n v="1486065627"/>
    <b v="0"/>
    <n v="25"/>
    <b v="1"/>
    <s v="games/tabletop games"/>
    <n v="1.1973333333333334"/>
    <n v="35.92"/>
    <x v="1"/>
    <x v="1"/>
  </r>
  <r>
    <n v="2787"/>
    <x v="865"/>
    <x v="866"/>
    <n v="1000"/>
    <n v="1197"/>
    <x v="0"/>
    <x v="0"/>
    <s v="USD"/>
    <n v="1405658752"/>
    <n v="1403066752"/>
    <b v="0"/>
    <n v="38"/>
    <b v="1"/>
    <s v="theater/plays"/>
    <n v="1.1970000000000001"/>
    <n v="31.5"/>
    <x v="3"/>
    <x v="4"/>
  </r>
  <r>
    <n v="3539"/>
    <x v="866"/>
    <x v="867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3"/>
    <x v="4"/>
  </r>
  <r>
    <n v="2274"/>
    <x v="867"/>
    <x v="868"/>
    <n v="2500"/>
    <n v="2990"/>
    <x v="0"/>
    <x v="0"/>
    <s v="USD"/>
    <n v="1393156857"/>
    <n v="1390564857"/>
    <b v="0"/>
    <n v="99"/>
    <b v="1"/>
    <s v="games/tabletop games"/>
    <n v="1.196"/>
    <n v="30.202020202020201"/>
    <x v="1"/>
    <x v="1"/>
  </r>
  <r>
    <n v="3416"/>
    <x v="868"/>
    <x v="869"/>
    <n v="4000"/>
    <n v="4784"/>
    <x v="0"/>
    <x v="1"/>
    <s v="GBP"/>
    <n v="1429813800"/>
    <n v="1427363645"/>
    <b v="0"/>
    <n v="30"/>
    <b v="1"/>
    <s v="theater/plays"/>
    <n v="1.196"/>
    <n v="159.46666666666667"/>
    <x v="3"/>
    <x v="4"/>
  </r>
  <r>
    <n v="1665"/>
    <x v="869"/>
    <x v="870"/>
    <n v="3500"/>
    <n v="4181"/>
    <x v="0"/>
    <x v="0"/>
    <s v="USD"/>
    <n v="1298343600"/>
    <n v="1295624113"/>
    <b v="0"/>
    <n v="93"/>
    <b v="1"/>
    <s v="music/pop"/>
    <n v="1.1945714285714286"/>
    <n v="44.956989247311824"/>
    <x v="2"/>
    <x v="7"/>
  </r>
  <r>
    <n v="3347"/>
    <x v="870"/>
    <x v="871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3"/>
    <x v="4"/>
  </r>
  <r>
    <n v="3209"/>
    <x v="871"/>
    <x v="872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3"/>
    <x v="4"/>
  </r>
  <r>
    <n v="2484"/>
    <x v="872"/>
    <x v="873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2"/>
    <x v="13"/>
  </r>
  <r>
    <n v="3816"/>
    <x v="873"/>
    <x v="874"/>
    <n v="1500"/>
    <n v="1788.57"/>
    <x v="0"/>
    <x v="0"/>
    <s v="USD"/>
    <n v="1405614823"/>
    <n v="1403022823"/>
    <b v="0"/>
    <n v="37"/>
    <b v="1"/>
    <s v="theater/plays"/>
    <n v="1.19238"/>
    <n v="48.339729729729726"/>
    <x v="3"/>
    <x v="4"/>
  </r>
  <r>
    <n v="822"/>
    <x v="874"/>
    <x v="875"/>
    <n v="3000"/>
    <n v="3575"/>
    <x v="0"/>
    <x v="0"/>
    <s v="USD"/>
    <n v="1349477050"/>
    <n v="1346885050"/>
    <b v="0"/>
    <n v="69"/>
    <b v="1"/>
    <s v="music/rock"/>
    <n v="1.1916666666666667"/>
    <n v="51.811594202898547"/>
    <x v="2"/>
    <x v="2"/>
  </r>
  <r>
    <n v="3826"/>
    <x v="875"/>
    <x v="876"/>
    <n v="600"/>
    <n v="715"/>
    <x v="0"/>
    <x v="1"/>
    <s v="GBP"/>
    <n v="1430993394"/>
    <n v="1428401394"/>
    <b v="0"/>
    <n v="26"/>
    <b v="1"/>
    <s v="theater/plays"/>
    <n v="1.1916666666666667"/>
    <n v="27.5"/>
    <x v="3"/>
    <x v="4"/>
  </r>
  <r>
    <n v="641"/>
    <x v="876"/>
    <x v="877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0"/>
    <x v="3"/>
  </r>
  <r>
    <n v="1265"/>
    <x v="877"/>
    <x v="878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2"/>
    <x v="2"/>
  </r>
  <r>
    <n v="3585"/>
    <x v="878"/>
    <x v="879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3"/>
    <x v="4"/>
  </r>
  <r>
    <n v="1263"/>
    <x v="879"/>
    <x v="880"/>
    <n v="1500"/>
    <n v="1785"/>
    <x v="0"/>
    <x v="0"/>
    <s v="USD"/>
    <n v="1396054800"/>
    <n v="1393034470"/>
    <b v="1"/>
    <n v="41"/>
    <b v="1"/>
    <s v="music/rock"/>
    <n v="1.19"/>
    <n v="43.536585365853661"/>
    <x v="2"/>
    <x v="2"/>
  </r>
  <r>
    <n v="2784"/>
    <x v="880"/>
    <x v="881"/>
    <n v="6000"/>
    <n v="7140"/>
    <x v="0"/>
    <x v="0"/>
    <s v="USD"/>
    <n v="1414608843"/>
    <n v="1412794443"/>
    <b v="0"/>
    <n v="108"/>
    <b v="1"/>
    <s v="theater/plays"/>
    <n v="1.19"/>
    <n v="66.111111111111114"/>
    <x v="3"/>
    <x v="4"/>
  </r>
  <r>
    <n v="3532"/>
    <x v="881"/>
    <x v="882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3"/>
    <x v="4"/>
  </r>
  <r>
    <n v="309"/>
    <x v="882"/>
    <x v="883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4"/>
    <x v="14"/>
  </r>
  <r>
    <n v="3617"/>
    <x v="883"/>
    <x v="884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3"/>
    <x v="4"/>
  </r>
  <r>
    <n v="2999"/>
    <x v="884"/>
    <x v="885"/>
    <n v="1350"/>
    <n v="1605"/>
    <x v="0"/>
    <x v="0"/>
    <s v="USD"/>
    <n v="1488333600"/>
    <n v="1487094360"/>
    <b v="0"/>
    <n v="20"/>
    <b v="1"/>
    <s v="theater/spaces"/>
    <n v="1.1888888888888889"/>
    <n v="80.25"/>
    <x v="3"/>
    <x v="12"/>
  </r>
  <r>
    <n v="3233"/>
    <x v="885"/>
    <x v="886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3"/>
    <x v="4"/>
  </r>
  <r>
    <n v="3481"/>
    <x v="886"/>
    <x v="887"/>
    <n v="10000"/>
    <n v="11880"/>
    <x v="0"/>
    <x v="6"/>
    <s v="AUD"/>
    <n v="1420178188"/>
    <n v="1418709388"/>
    <b v="0"/>
    <n v="95"/>
    <b v="1"/>
    <s v="theater/plays"/>
    <n v="1.1879999999999999"/>
    <n v="125.05263157894737"/>
    <x v="3"/>
    <x v="4"/>
  </r>
  <r>
    <n v="301"/>
    <x v="887"/>
    <x v="888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4"/>
    <x v="14"/>
  </r>
  <r>
    <n v="296"/>
    <x v="888"/>
    <x v="889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4"/>
    <x v="14"/>
  </r>
  <r>
    <n v="3367"/>
    <x v="889"/>
    <x v="890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3"/>
    <x v="4"/>
  </r>
  <r>
    <n v="1364"/>
    <x v="890"/>
    <x v="891"/>
    <n v="42000"/>
    <n v="49830"/>
    <x v="0"/>
    <x v="15"/>
    <s v="DKK"/>
    <n v="1420648906"/>
    <n v="1415464906"/>
    <b v="0"/>
    <n v="144"/>
    <b v="1"/>
    <s v="music/rock"/>
    <n v="1.1864285714285714"/>
    <n v="346.04166666666669"/>
    <x v="2"/>
    <x v="2"/>
  </r>
  <r>
    <n v="1024"/>
    <x v="891"/>
    <x v="892"/>
    <n v="20000"/>
    <n v="23727.55"/>
    <x v="0"/>
    <x v="10"/>
    <s v="SEK"/>
    <n v="1454248563"/>
    <n v="1451656563"/>
    <b v="1"/>
    <n v="61"/>
    <b v="1"/>
    <s v="music/electronic music"/>
    <n v="1.1863774999999999"/>
    <n v="388.9762295081967"/>
    <x v="2"/>
    <x v="10"/>
  </r>
  <r>
    <n v="66"/>
    <x v="892"/>
    <x v="893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4"/>
    <x v="6"/>
  </r>
  <r>
    <n v="23"/>
    <x v="893"/>
    <x v="894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4"/>
    <x v="16"/>
  </r>
  <r>
    <n v="751"/>
    <x v="894"/>
    <x v="895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5"/>
    <x v="15"/>
  </r>
  <r>
    <n v="2467"/>
    <x v="895"/>
    <x v="896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2"/>
    <x v="13"/>
  </r>
  <r>
    <n v="3595"/>
    <x v="896"/>
    <x v="897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3"/>
    <x v="4"/>
  </r>
  <r>
    <n v="1744"/>
    <x v="897"/>
    <x v="898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6"/>
    <x v="9"/>
  </r>
  <r>
    <n v="2557"/>
    <x v="898"/>
    <x v="899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2"/>
    <x v="18"/>
  </r>
  <r>
    <n v="1678"/>
    <x v="899"/>
    <x v="900"/>
    <n v="1500"/>
    <n v="1776"/>
    <x v="0"/>
    <x v="0"/>
    <s v="USD"/>
    <n v="1391718671"/>
    <n v="1390509071"/>
    <b v="0"/>
    <n v="49"/>
    <b v="1"/>
    <s v="music/pop"/>
    <n v="1.1839999999999999"/>
    <n v="36.244897959183675"/>
    <x v="2"/>
    <x v="7"/>
  </r>
  <r>
    <n v="3513"/>
    <x v="900"/>
    <x v="901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3"/>
    <x v="4"/>
  </r>
  <r>
    <n v="1609"/>
    <x v="901"/>
    <x v="902"/>
    <n v="1500"/>
    <n v="1775"/>
    <x v="0"/>
    <x v="0"/>
    <s v="USD"/>
    <n v="1320220800"/>
    <n v="1315612909"/>
    <b v="0"/>
    <n v="4"/>
    <b v="1"/>
    <s v="music/rock"/>
    <n v="1.1833333333333333"/>
    <n v="443.75"/>
    <x v="2"/>
    <x v="2"/>
  </r>
  <r>
    <n v="3294"/>
    <x v="902"/>
    <x v="903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3"/>
    <x v="4"/>
  </r>
  <r>
    <n v="3689"/>
    <x v="903"/>
    <x v="904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3"/>
    <x v="4"/>
  </r>
  <r>
    <n v="536"/>
    <x v="904"/>
    <x v="905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3"/>
    <x v="4"/>
  </r>
  <r>
    <n v="2732"/>
    <x v="905"/>
    <x v="906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0"/>
    <x v="0"/>
  </r>
  <r>
    <n v="854"/>
    <x v="906"/>
    <x v="907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2"/>
    <x v="17"/>
  </r>
  <r>
    <n v="264"/>
    <x v="907"/>
    <x v="908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4"/>
    <x v="14"/>
  </r>
  <r>
    <n v="2720"/>
    <x v="908"/>
    <x v="909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3"/>
    <x v="12"/>
  </r>
  <r>
    <n v="263"/>
    <x v="909"/>
    <x v="910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4"/>
    <x v="14"/>
  </r>
  <r>
    <n v="1834"/>
    <x v="910"/>
    <x v="911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2"/>
    <x v="2"/>
  </r>
  <r>
    <n v="1624"/>
    <x v="911"/>
    <x v="912"/>
    <n v="1000"/>
    <n v="1180"/>
    <x v="0"/>
    <x v="0"/>
    <s v="USD"/>
    <n v="1357721335"/>
    <n v="1354265335"/>
    <b v="0"/>
    <n v="25"/>
    <b v="1"/>
    <s v="music/rock"/>
    <n v="1.18"/>
    <n v="47.2"/>
    <x v="2"/>
    <x v="2"/>
  </r>
  <r>
    <n v="1256"/>
    <x v="912"/>
    <x v="913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2"/>
    <x v="2"/>
  </r>
  <r>
    <n v="1960"/>
    <x v="913"/>
    <x v="914"/>
    <n v="70000"/>
    <n v="82532"/>
    <x v="0"/>
    <x v="10"/>
    <s v="SEK"/>
    <n v="1419151341"/>
    <n v="1416559341"/>
    <b v="1"/>
    <n v="33"/>
    <b v="1"/>
    <s v="technology/hardware"/>
    <n v="1.1790285714285715"/>
    <n v="2500.969696969697"/>
    <x v="0"/>
    <x v="0"/>
  </r>
  <r>
    <n v="1540"/>
    <x v="914"/>
    <x v="915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6"/>
    <x v="9"/>
  </r>
  <r>
    <n v="2786"/>
    <x v="915"/>
    <x v="916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3"/>
    <x v="4"/>
  </r>
  <r>
    <n v="3370"/>
    <x v="916"/>
    <x v="917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3"/>
    <x v="4"/>
  </r>
  <r>
    <n v="756"/>
    <x v="917"/>
    <x v="918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5"/>
    <x v="15"/>
  </r>
  <r>
    <n v="3147"/>
    <x v="918"/>
    <x v="919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3"/>
    <x v="4"/>
  </r>
  <r>
    <n v="1680"/>
    <x v="919"/>
    <x v="920"/>
    <n v="1000"/>
    <n v="1175"/>
    <x v="0"/>
    <x v="0"/>
    <s v="USD"/>
    <n v="1405188667"/>
    <n v="1402596667"/>
    <b v="0"/>
    <n v="25"/>
    <b v="1"/>
    <s v="music/pop"/>
    <n v="1.175"/>
    <n v="47"/>
    <x v="2"/>
    <x v="7"/>
  </r>
  <r>
    <n v="3177"/>
    <x v="920"/>
    <x v="921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3"/>
    <x v="4"/>
  </r>
  <r>
    <n v="1028"/>
    <x v="921"/>
    <x v="922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2"/>
    <x v="10"/>
  </r>
  <r>
    <n v="835"/>
    <x v="922"/>
    <x v="923"/>
    <n v="2000"/>
    <n v="2345"/>
    <x v="0"/>
    <x v="0"/>
    <s v="USD"/>
    <n v="1337396400"/>
    <n v="1333709958"/>
    <b v="0"/>
    <n v="40"/>
    <b v="1"/>
    <s v="music/rock"/>
    <n v="1.1725000000000001"/>
    <n v="58.625"/>
    <x v="2"/>
    <x v="2"/>
  </r>
  <r>
    <n v="22"/>
    <x v="923"/>
    <x v="924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4"/>
    <x v="16"/>
  </r>
  <r>
    <n v="3012"/>
    <x v="924"/>
    <x v="925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3"/>
    <x v="12"/>
  </r>
  <r>
    <n v="2008"/>
    <x v="925"/>
    <x v="926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0"/>
    <x v="0"/>
  </r>
  <r>
    <n v="1480"/>
    <x v="926"/>
    <x v="927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5"/>
    <x v="8"/>
  </r>
  <r>
    <n v="1246"/>
    <x v="927"/>
    <x v="928"/>
    <n v="2000"/>
    <n v="2340"/>
    <x v="0"/>
    <x v="0"/>
    <s v="USD"/>
    <n v="1323136949"/>
    <n v="1319245349"/>
    <b v="1"/>
    <n v="31"/>
    <b v="1"/>
    <s v="music/rock"/>
    <n v="1.17"/>
    <n v="75.483870967741936"/>
    <x v="2"/>
    <x v="2"/>
  </r>
  <r>
    <n v="1627"/>
    <x v="928"/>
    <x v="929"/>
    <n v="2000"/>
    <n v="2340"/>
    <x v="0"/>
    <x v="0"/>
    <s v="USD"/>
    <n v="1353905940"/>
    <n v="1351011489"/>
    <b v="0"/>
    <n v="38"/>
    <b v="1"/>
    <s v="music/rock"/>
    <n v="1.17"/>
    <n v="61.578947368421055"/>
    <x v="2"/>
    <x v="2"/>
  </r>
  <r>
    <n v="1852"/>
    <x v="929"/>
    <x v="930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2"/>
    <x v="2"/>
  </r>
  <r>
    <n v="254"/>
    <x v="930"/>
    <x v="931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4"/>
    <x v="14"/>
  </r>
  <r>
    <n v="2824"/>
    <x v="931"/>
    <x v="932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3"/>
    <x v="4"/>
  </r>
  <r>
    <n v="3527"/>
    <x v="932"/>
    <x v="933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3"/>
    <x v="4"/>
  </r>
  <r>
    <n v="3387"/>
    <x v="933"/>
    <x v="934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3"/>
    <x v="4"/>
  </r>
  <r>
    <n v="3276"/>
    <x v="934"/>
    <x v="935"/>
    <n v="4500"/>
    <n v="5258"/>
    <x v="0"/>
    <x v="7"/>
    <s v="CAD"/>
    <n v="1459483140"/>
    <n v="1456526879"/>
    <b v="1"/>
    <n v="100"/>
    <b v="1"/>
    <s v="theater/plays"/>
    <n v="1.1684444444444444"/>
    <n v="52.58"/>
    <x v="3"/>
    <x v="4"/>
  </r>
  <r>
    <n v="336"/>
    <x v="935"/>
    <x v="936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4"/>
    <x v="14"/>
  </r>
  <r>
    <n v="3329"/>
    <x v="936"/>
    <x v="937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3"/>
    <x v="4"/>
  </r>
  <r>
    <n v="3767"/>
    <x v="937"/>
    <x v="938"/>
    <n v="2000"/>
    <n v="2335"/>
    <x v="0"/>
    <x v="0"/>
    <s v="USD"/>
    <n v="1425185940"/>
    <n v="1423960097"/>
    <b v="0"/>
    <n v="56"/>
    <b v="1"/>
    <s v="theater/musical"/>
    <n v="1.1675"/>
    <n v="41.696428571428569"/>
    <x v="3"/>
    <x v="20"/>
  </r>
  <r>
    <n v="1268"/>
    <x v="938"/>
    <x v="939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2"/>
    <x v="2"/>
  </r>
  <r>
    <n v="3833"/>
    <x v="939"/>
    <x v="940"/>
    <n v="1200"/>
    <n v="1400"/>
    <x v="0"/>
    <x v="7"/>
    <s v="CAD"/>
    <n v="1417460940"/>
    <n v="1416516972"/>
    <b v="0"/>
    <n v="20"/>
    <b v="1"/>
    <s v="theater/plays"/>
    <n v="1.1666666666666667"/>
    <n v="70"/>
    <x v="3"/>
    <x v="4"/>
  </r>
  <r>
    <n v="2799"/>
    <x v="940"/>
    <x v="941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3"/>
    <x v="4"/>
  </r>
  <r>
    <n v="839"/>
    <x v="941"/>
    <x v="942"/>
    <n v="5000"/>
    <n v="5830.83"/>
    <x v="0"/>
    <x v="0"/>
    <s v="USD"/>
    <n v="1348337956"/>
    <n v="1345745956"/>
    <b v="0"/>
    <n v="96"/>
    <b v="1"/>
    <s v="music/rock"/>
    <n v="1.166166"/>
    <n v="60.737812499999997"/>
    <x v="2"/>
    <x v="2"/>
  </r>
  <r>
    <n v="352"/>
    <x v="942"/>
    <x v="943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4"/>
    <x v="14"/>
  </r>
  <r>
    <n v="1936"/>
    <x v="943"/>
    <x v="944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2"/>
    <x v="13"/>
  </r>
  <r>
    <n v="2714"/>
    <x v="944"/>
    <x v="945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3"/>
    <x v="12"/>
  </r>
  <r>
    <n v="1885"/>
    <x v="945"/>
    <x v="946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2"/>
    <x v="13"/>
  </r>
  <r>
    <n v="3187"/>
    <x v="946"/>
    <x v="947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3"/>
    <x v="4"/>
  </r>
  <r>
    <n v="3655"/>
    <x v="947"/>
    <x v="948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3"/>
    <x v="4"/>
  </r>
  <r>
    <n v="355"/>
    <x v="948"/>
    <x v="949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4"/>
    <x v="14"/>
  </r>
  <r>
    <n v="67"/>
    <x v="949"/>
    <x v="950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4"/>
    <x v="6"/>
  </r>
  <r>
    <n v="2463"/>
    <x v="950"/>
    <x v="951"/>
    <n v="2000"/>
    <n v="2325"/>
    <x v="0"/>
    <x v="0"/>
    <s v="USD"/>
    <n v="1366138800"/>
    <n v="1362710425"/>
    <b v="0"/>
    <n v="75"/>
    <b v="1"/>
    <s v="music/indie rock"/>
    <n v="1.1625000000000001"/>
    <n v="31"/>
    <x v="2"/>
    <x v="13"/>
  </r>
  <r>
    <n v="52"/>
    <x v="951"/>
    <x v="952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4"/>
    <x v="16"/>
  </r>
  <r>
    <n v="3299"/>
    <x v="952"/>
    <x v="953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3"/>
    <x v="4"/>
  </r>
  <r>
    <n v="3167"/>
    <x v="953"/>
    <x v="954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3"/>
    <x v="4"/>
  </r>
  <r>
    <n v="1377"/>
    <x v="954"/>
    <x v="955"/>
    <n v="1300"/>
    <n v="1510"/>
    <x v="0"/>
    <x v="0"/>
    <s v="USD"/>
    <n v="1486095060"/>
    <n v="1484198170"/>
    <b v="0"/>
    <n v="31"/>
    <b v="1"/>
    <s v="music/rock"/>
    <n v="1.1615384615384616"/>
    <n v="48.70967741935484"/>
    <x v="2"/>
    <x v="2"/>
  </r>
  <r>
    <n v="379"/>
    <x v="955"/>
    <x v="956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4"/>
    <x v="14"/>
  </r>
  <r>
    <n v="3313"/>
    <x v="956"/>
    <x v="957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3"/>
    <x v="4"/>
  </r>
  <r>
    <n v="3021"/>
    <x v="957"/>
    <x v="958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3"/>
    <x v="12"/>
  </r>
  <r>
    <n v="3217"/>
    <x v="958"/>
    <x v="959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3"/>
    <x v="4"/>
  </r>
  <r>
    <n v="1757"/>
    <x v="959"/>
    <x v="960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6"/>
    <x v="9"/>
  </r>
  <r>
    <n v="2536"/>
    <x v="960"/>
    <x v="961"/>
    <n v="25"/>
    <n v="29"/>
    <x v="0"/>
    <x v="0"/>
    <s v="USD"/>
    <n v="1375151566"/>
    <n v="1373337166"/>
    <b v="0"/>
    <n v="4"/>
    <b v="1"/>
    <s v="music/classical music"/>
    <n v="1.1599999999999999"/>
    <n v="7.25"/>
    <x v="2"/>
    <x v="18"/>
  </r>
  <r>
    <n v="1938"/>
    <x v="961"/>
    <x v="962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2"/>
    <x v="13"/>
  </r>
  <r>
    <n v="3303"/>
    <x v="962"/>
    <x v="963"/>
    <n v="1800"/>
    <n v="2086"/>
    <x v="0"/>
    <x v="0"/>
    <s v="USD"/>
    <n v="1427553484"/>
    <n v="1424533084"/>
    <b v="0"/>
    <n v="35"/>
    <b v="1"/>
    <s v="theater/plays"/>
    <n v="1.1588888888888889"/>
    <n v="59.6"/>
    <x v="3"/>
    <x v="4"/>
  </r>
  <r>
    <n v="1823"/>
    <x v="963"/>
    <x v="964"/>
    <n v="700"/>
    <n v="811"/>
    <x v="0"/>
    <x v="0"/>
    <s v="USD"/>
    <n v="1351095976"/>
    <n v="1348503976"/>
    <b v="0"/>
    <n v="33"/>
    <b v="1"/>
    <s v="music/rock"/>
    <n v="1.1585714285714286"/>
    <n v="24.575757575757574"/>
    <x v="2"/>
    <x v="2"/>
  </r>
  <r>
    <n v="1359"/>
    <x v="964"/>
    <x v="965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5"/>
    <x v="15"/>
  </r>
  <r>
    <n v="2161"/>
    <x v="965"/>
    <x v="966"/>
    <n v="400"/>
    <n v="463"/>
    <x v="0"/>
    <x v="0"/>
    <s v="USD"/>
    <n v="1443040059"/>
    <n v="1440448059"/>
    <b v="0"/>
    <n v="13"/>
    <b v="1"/>
    <s v="music/rock"/>
    <n v="1.1575"/>
    <n v="35.615384615384613"/>
    <x v="2"/>
    <x v="2"/>
  </r>
  <r>
    <n v="2007"/>
    <x v="966"/>
    <x v="967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0"/>
    <x v="0"/>
  </r>
  <r>
    <n v="528"/>
    <x v="967"/>
    <x v="968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3"/>
    <x v="4"/>
  </r>
  <r>
    <n v="1922"/>
    <x v="968"/>
    <x v="969"/>
    <n v="2000"/>
    <n v="2311"/>
    <x v="0"/>
    <x v="0"/>
    <s v="USD"/>
    <n v="1386828507"/>
    <n v="1384236507"/>
    <b v="0"/>
    <n v="64"/>
    <b v="1"/>
    <s v="music/indie rock"/>
    <n v="1.1555"/>
    <n v="36.109375"/>
    <x v="2"/>
    <x v="13"/>
  </r>
  <r>
    <n v="2263"/>
    <x v="969"/>
    <x v="970"/>
    <n v="7500"/>
    <n v="8666"/>
    <x v="0"/>
    <x v="10"/>
    <s v="SEK"/>
    <n v="1422734313"/>
    <n v="1420919913"/>
    <b v="0"/>
    <n v="60"/>
    <b v="1"/>
    <s v="games/tabletop games"/>
    <n v="1.1554666666666666"/>
    <n v="144.43333333333334"/>
    <x v="1"/>
    <x v="1"/>
  </r>
  <r>
    <n v="2088"/>
    <x v="970"/>
    <x v="971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2"/>
    <x v="13"/>
  </r>
  <r>
    <n v="2077"/>
    <x v="971"/>
    <x v="972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0"/>
    <x v="0"/>
  </r>
  <r>
    <n v="2796"/>
    <x v="972"/>
    <x v="973"/>
    <n v="800"/>
    <n v="924"/>
    <x v="0"/>
    <x v="1"/>
    <s v="GBP"/>
    <n v="1404564028"/>
    <n v="1401972028"/>
    <b v="0"/>
    <n v="21"/>
    <b v="1"/>
    <s v="theater/plays"/>
    <n v="1.155"/>
    <n v="44"/>
    <x v="3"/>
    <x v="4"/>
  </r>
  <r>
    <n v="3584"/>
    <x v="973"/>
    <x v="974"/>
    <n v="3000"/>
    <n v="3465"/>
    <x v="0"/>
    <x v="1"/>
    <s v="GBP"/>
    <n v="1436772944"/>
    <n v="1434180944"/>
    <b v="0"/>
    <n v="112"/>
    <b v="1"/>
    <s v="theater/plays"/>
    <n v="1.155"/>
    <n v="30.9375"/>
    <x v="3"/>
    <x v="4"/>
  </r>
  <r>
    <n v="2451"/>
    <x v="974"/>
    <x v="975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11"/>
  </r>
  <r>
    <n v="75"/>
    <x v="975"/>
    <x v="976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4"/>
    <x v="6"/>
  </r>
  <r>
    <n v="1676"/>
    <x v="976"/>
    <x v="977"/>
    <n v="3000"/>
    <n v="3460"/>
    <x v="0"/>
    <x v="0"/>
    <s v="USD"/>
    <n v="1334980740"/>
    <n v="1330968347"/>
    <b v="0"/>
    <n v="42"/>
    <b v="1"/>
    <s v="music/pop"/>
    <n v="1.1533333333333333"/>
    <n v="82.38095238095238"/>
    <x v="2"/>
    <x v="7"/>
  </r>
  <r>
    <n v="3477"/>
    <x v="977"/>
    <x v="978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3"/>
    <x v="4"/>
  </r>
  <r>
    <n v="3241"/>
    <x v="978"/>
    <x v="979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3"/>
    <x v="4"/>
  </r>
  <r>
    <n v="3665"/>
    <x v="979"/>
    <x v="980"/>
    <n v="620"/>
    <n v="714"/>
    <x v="0"/>
    <x v="3"/>
    <s v="EUR"/>
    <n v="1446062040"/>
    <n v="1445109822"/>
    <b v="0"/>
    <n v="14"/>
    <b v="1"/>
    <s v="theater/plays"/>
    <n v="1.1516129032258065"/>
    <n v="51"/>
    <x v="3"/>
    <x v="4"/>
  </r>
  <r>
    <n v="816"/>
    <x v="980"/>
    <x v="981"/>
    <n v="7000"/>
    <n v="8058.55"/>
    <x v="0"/>
    <x v="0"/>
    <s v="USD"/>
    <n v="1365489000"/>
    <n v="1362776043"/>
    <b v="0"/>
    <n v="205"/>
    <b v="1"/>
    <s v="music/rock"/>
    <n v="1.1512214285714286"/>
    <n v="39.31"/>
    <x v="2"/>
    <x v="2"/>
  </r>
  <r>
    <n v="1467"/>
    <x v="981"/>
    <x v="982"/>
    <n v="40000"/>
    <n v="46032"/>
    <x v="0"/>
    <x v="0"/>
    <s v="USD"/>
    <n v="1332699285"/>
    <n v="1327518885"/>
    <b v="1"/>
    <n v="600"/>
    <b v="1"/>
    <s v="publishing/radio &amp; podcasts"/>
    <n v="1.1508"/>
    <n v="76.72"/>
    <x v="5"/>
    <x v="8"/>
  </r>
  <r>
    <n v="89"/>
    <x v="982"/>
    <x v="983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4"/>
    <x v="6"/>
  </r>
  <r>
    <n v="2090"/>
    <x v="983"/>
    <x v="984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2"/>
    <x v="13"/>
  </r>
  <r>
    <n v="1206"/>
    <x v="984"/>
    <x v="985"/>
    <n v="900"/>
    <n v="1035"/>
    <x v="0"/>
    <x v="5"/>
    <s v="EUR"/>
    <n v="1489238940"/>
    <n v="1486406253"/>
    <b v="0"/>
    <n v="32"/>
    <b v="1"/>
    <s v="photography/photobooks"/>
    <n v="1.1499999999999999"/>
    <n v="32.34375"/>
    <x v="6"/>
    <x v="9"/>
  </r>
  <r>
    <n v="2804"/>
    <x v="985"/>
    <x v="986"/>
    <n v="1000"/>
    <n v="1150"/>
    <x v="0"/>
    <x v="1"/>
    <s v="GBP"/>
    <n v="1411987990"/>
    <n v="1409395990"/>
    <b v="0"/>
    <n v="23"/>
    <b v="1"/>
    <s v="theater/plays"/>
    <n v="1.1499999999999999"/>
    <n v="50"/>
    <x v="3"/>
    <x v="4"/>
  </r>
  <r>
    <n v="3172"/>
    <x v="986"/>
    <x v="987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3"/>
    <x v="4"/>
  </r>
  <r>
    <n v="3784"/>
    <x v="987"/>
    <x v="988"/>
    <n v="1000"/>
    <n v="1150"/>
    <x v="0"/>
    <x v="7"/>
    <s v="CAD"/>
    <n v="1468193532"/>
    <n v="1465601532"/>
    <b v="0"/>
    <n v="10"/>
    <b v="1"/>
    <s v="theater/musical"/>
    <n v="1.1499999999999999"/>
    <n v="115"/>
    <x v="3"/>
    <x v="20"/>
  </r>
  <r>
    <n v="2062"/>
    <x v="988"/>
    <x v="989"/>
    <n v="100000"/>
    <n v="114977"/>
    <x v="0"/>
    <x v="15"/>
    <s v="DKK"/>
    <n v="1458807098"/>
    <n v="1456218698"/>
    <b v="0"/>
    <n v="203"/>
    <b v="1"/>
    <s v="technology/hardware"/>
    <n v="1.14977"/>
    <n v="566.38916256157631"/>
    <x v="0"/>
    <x v="0"/>
  </r>
  <r>
    <n v="1979"/>
    <x v="989"/>
    <x v="990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0"/>
    <x v="0"/>
  </r>
  <r>
    <n v="1022"/>
    <x v="990"/>
    <x v="991"/>
    <n v="2000"/>
    <n v="2298"/>
    <x v="0"/>
    <x v="0"/>
    <s v="USD"/>
    <n v="1431876677"/>
    <n v="1429284677"/>
    <b v="1"/>
    <n v="74"/>
    <b v="1"/>
    <s v="music/electronic music"/>
    <n v="1.149"/>
    <n v="31.054054054054053"/>
    <x v="2"/>
    <x v="10"/>
  </r>
  <r>
    <n v="798"/>
    <x v="991"/>
    <x v="992"/>
    <n v="3500"/>
    <n v="4021"/>
    <x v="0"/>
    <x v="0"/>
    <s v="USD"/>
    <n v="1412086187"/>
    <n v="1409494187"/>
    <b v="0"/>
    <n v="87"/>
    <b v="1"/>
    <s v="music/rock"/>
    <n v="1.1488571428571428"/>
    <n v="46.218390804597703"/>
    <x v="2"/>
    <x v="2"/>
  </r>
  <r>
    <n v="3176"/>
    <x v="992"/>
    <x v="993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3"/>
    <x v="4"/>
  </r>
  <r>
    <n v="350"/>
    <x v="993"/>
    <x v="994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4"/>
    <x v="14"/>
  </r>
  <r>
    <n v="1270"/>
    <x v="994"/>
    <x v="995"/>
    <n v="10000"/>
    <n v="11472"/>
    <x v="0"/>
    <x v="0"/>
    <s v="USD"/>
    <n v="1332704042"/>
    <n v="1327523642"/>
    <b v="1"/>
    <n v="169"/>
    <b v="1"/>
    <s v="music/rock"/>
    <n v="1.1472"/>
    <n v="67.881656804733723"/>
    <x v="2"/>
    <x v="2"/>
  </r>
  <r>
    <n v="2832"/>
    <x v="995"/>
    <x v="996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3"/>
    <x v="4"/>
  </r>
  <r>
    <n v="1758"/>
    <x v="996"/>
    <x v="997"/>
    <n v="1000"/>
    <n v="1147"/>
    <x v="0"/>
    <x v="0"/>
    <s v="USD"/>
    <n v="1468536992"/>
    <n v="1463352992"/>
    <b v="0"/>
    <n v="27"/>
    <b v="1"/>
    <s v="photography/photobooks"/>
    <n v="1.147"/>
    <n v="42.481481481481481"/>
    <x v="6"/>
    <x v="9"/>
  </r>
  <r>
    <n v="96"/>
    <x v="997"/>
    <x v="998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4"/>
    <x v="6"/>
  </r>
  <r>
    <n v="522"/>
    <x v="998"/>
    <x v="999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3"/>
    <x v="4"/>
  </r>
  <r>
    <n v="2631"/>
    <x v="999"/>
    <x v="1000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0"/>
    <x v="5"/>
  </r>
  <r>
    <n v="2081"/>
    <x v="1000"/>
    <x v="1001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2"/>
    <x v="13"/>
  </r>
  <r>
    <n v="2616"/>
    <x v="1001"/>
    <x v="1002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0"/>
    <x v="5"/>
  </r>
  <r>
    <n v="1894"/>
    <x v="1002"/>
    <x v="1003"/>
    <n v="1000"/>
    <n v="1145"/>
    <x v="0"/>
    <x v="0"/>
    <s v="USD"/>
    <n v="1329082983"/>
    <n v="1326404583"/>
    <b v="0"/>
    <n v="20"/>
    <b v="1"/>
    <s v="music/indie rock"/>
    <n v="1.145"/>
    <n v="57.25"/>
    <x v="2"/>
    <x v="13"/>
  </r>
  <r>
    <n v="2783"/>
    <x v="1003"/>
    <x v="1004"/>
    <n v="1000"/>
    <n v="1145"/>
    <x v="0"/>
    <x v="1"/>
    <s v="GBP"/>
    <n v="1429793446"/>
    <n v="1428583846"/>
    <b v="0"/>
    <n v="61"/>
    <b v="1"/>
    <s v="theater/plays"/>
    <n v="1.145"/>
    <n v="18.770491803278688"/>
    <x v="3"/>
    <x v="4"/>
  </r>
  <r>
    <n v="3389"/>
    <x v="1004"/>
    <x v="1005"/>
    <n v="10000"/>
    <n v="11450"/>
    <x v="0"/>
    <x v="0"/>
    <s v="USD"/>
    <n v="1464960682"/>
    <n v="1462368682"/>
    <b v="0"/>
    <n v="62"/>
    <b v="1"/>
    <s v="theater/plays"/>
    <n v="1.145"/>
    <n v="184.67741935483872"/>
    <x v="3"/>
    <x v="4"/>
  </r>
  <r>
    <n v="3547"/>
    <x v="1005"/>
    <x v="1006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3"/>
    <x v="4"/>
  </r>
  <r>
    <n v="735"/>
    <x v="1006"/>
    <x v="1007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5"/>
    <x v="15"/>
  </r>
  <r>
    <n v="377"/>
    <x v="1007"/>
    <x v="1008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4"/>
    <x v="14"/>
  </r>
  <r>
    <n v="1924"/>
    <x v="1008"/>
    <x v="1009"/>
    <n v="3000"/>
    <n v="3432"/>
    <x v="0"/>
    <x v="0"/>
    <s v="USD"/>
    <n v="1389814380"/>
    <n v="1387390555"/>
    <b v="0"/>
    <n v="33"/>
    <b v="1"/>
    <s v="music/indie rock"/>
    <n v="1.1439999999999999"/>
    <n v="104"/>
    <x v="2"/>
    <x v="13"/>
  </r>
  <r>
    <n v="2212"/>
    <x v="1009"/>
    <x v="1010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2"/>
    <x v="10"/>
  </r>
  <r>
    <n v="3570"/>
    <x v="1010"/>
    <x v="1011"/>
    <n v="2000"/>
    <n v="2287"/>
    <x v="0"/>
    <x v="0"/>
    <s v="USD"/>
    <n v="1420009200"/>
    <n v="1417593483"/>
    <b v="0"/>
    <n v="26"/>
    <b v="1"/>
    <s v="theater/plays"/>
    <n v="1.1435"/>
    <n v="87.961538461538467"/>
    <x v="3"/>
    <x v="4"/>
  </r>
  <r>
    <n v="3279"/>
    <x v="1011"/>
    <x v="1012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3"/>
    <x v="4"/>
  </r>
  <r>
    <n v="283"/>
    <x v="1012"/>
    <x v="1013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4"/>
    <x v="14"/>
  </r>
  <r>
    <n v="1367"/>
    <x v="1013"/>
    <x v="1014"/>
    <n v="5000"/>
    <n v="5713"/>
    <x v="0"/>
    <x v="0"/>
    <s v="USD"/>
    <n v="1447463050"/>
    <n v="1444867450"/>
    <b v="0"/>
    <n v="90"/>
    <b v="1"/>
    <s v="music/rock"/>
    <n v="1.1426000000000001"/>
    <n v="63.477777777777774"/>
    <x v="2"/>
    <x v="2"/>
  </r>
  <r>
    <n v="3484"/>
    <x v="1014"/>
    <x v="1015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3"/>
    <x v="4"/>
  </r>
  <r>
    <n v="371"/>
    <x v="1015"/>
    <x v="1016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4"/>
    <x v="14"/>
  </r>
  <r>
    <n v="787"/>
    <x v="1016"/>
    <x v="1017"/>
    <n v="1200"/>
    <n v="1370"/>
    <x v="0"/>
    <x v="0"/>
    <s v="USD"/>
    <n v="1383318226"/>
    <n v="1380726226"/>
    <b v="0"/>
    <n v="17"/>
    <b v="1"/>
    <s v="music/rock"/>
    <n v="1.1416666666666666"/>
    <n v="80.588235294117652"/>
    <x v="2"/>
    <x v="2"/>
  </r>
  <r>
    <n v="3179"/>
    <x v="1017"/>
    <x v="1018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3"/>
    <x v="4"/>
  </r>
  <r>
    <n v="1615"/>
    <x v="1018"/>
    <x v="1019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2"/>
    <x v="2"/>
  </r>
  <r>
    <n v="1745"/>
    <x v="1019"/>
    <x v="1020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6"/>
    <x v="9"/>
  </r>
  <r>
    <n v="526"/>
    <x v="1020"/>
    <x v="1021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3"/>
    <x v="4"/>
  </r>
  <r>
    <n v="2623"/>
    <x v="1021"/>
    <x v="1022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0"/>
    <x v="5"/>
  </r>
  <r>
    <n v="3158"/>
    <x v="1022"/>
    <x v="1023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3"/>
    <x v="4"/>
  </r>
  <r>
    <n v="3291"/>
    <x v="1023"/>
    <x v="1024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3"/>
    <x v="4"/>
  </r>
  <r>
    <n v="3711"/>
    <x v="1024"/>
    <x v="1025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3"/>
    <x v="4"/>
  </r>
  <r>
    <n v="2967"/>
    <x v="1025"/>
    <x v="1026"/>
    <n v="5000"/>
    <n v="5696"/>
    <x v="0"/>
    <x v="0"/>
    <s v="USD"/>
    <n v="1425872692"/>
    <n v="1423284292"/>
    <b v="0"/>
    <n v="71"/>
    <b v="1"/>
    <s v="theater/plays"/>
    <n v="1.1392"/>
    <n v="80.225352112676063"/>
    <x v="3"/>
    <x v="4"/>
  </r>
  <r>
    <n v="3580"/>
    <x v="1026"/>
    <x v="1027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3"/>
    <x v="4"/>
  </r>
  <r>
    <n v="1397"/>
    <x v="1027"/>
    <x v="1028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2"/>
    <x v="2"/>
  </r>
  <r>
    <n v="2196"/>
    <x v="1028"/>
    <x v="1029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1"/>
    <x v="1"/>
  </r>
  <r>
    <n v="316"/>
    <x v="1029"/>
    <x v="1030"/>
    <n v="15000"/>
    <n v="17066"/>
    <x v="0"/>
    <x v="7"/>
    <s v="CAD"/>
    <n v="1418273940"/>
    <n v="1415398197"/>
    <b v="1"/>
    <n v="158"/>
    <b v="1"/>
    <s v="film &amp; video/documentary"/>
    <n v="1.1377333333333333"/>
    <n v="108.01265822784811"/>
    <x v="4"/>
    <x v="14"/>
  </r>
  <r>
    <n v="244"/>
    <x v="1030"/>
    <x v="1031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4"/>
    <x v="14"/>
  </r>
  <r>
    <n v="2483"/>
    <x v="1031"/>
    <x v="1032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2"/>
    <x v="13"/>
  </r>
  <r>
    <n v="1260"/>
    <x v="1032"/>
    <x v="1033"/>
    <n v="3300"/>
    <n v="3751"/>
    <x v="0"/>
    <x v="0"/>
    <s v="USD"/>
    <n v="1393445620"/>
    <n v="1390853620"/>
    <b v="1"/>
    <n v="74"/>
    <b v="1"/>
    <s v="music/rock"/>
    <n v="1.1366666666666667"/>
    <n v="50.689189189189186"/>
    <x v="2"/>
    <x v="2"/>
  </r>
  <r>
    <n v="2469"/>
    <x v="1033"/>
    <x v="1034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2"/>
    <x v="13"/>
  </r>
  <r>
    <n v="116"/>
    <x v="1034"/>
    <x v="1035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4"/>
    <x v="6"/>
  </r>
  <r>
    <n v="3523"/>
    <x v="1035"/>
    <x v="1036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3"/>
    <x v="4"/>
  </r>
  <r>
    <n v="1392"/>
    <x v="1036"/>
    <x v="1037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2"/>
    <x v="2"/>
  </r>
  <r>
    <n v="2966"/>
    <x v="1037"/>
    <x v="1038"/>
    <n v="10000"/>
    <n v="11363"/>
    <x v="0"/>
    <x v="0"/>
    <s v="USD"/>
    <n v="1442425412"/>
    <n v="1439833412"/>
    <b v="0"/>
    <n v="128"/>
    <b v="1"/>
    <s v="theater/plays"/>
    <n v="1.1363000000000001"/>
    <n v="88.7734375"/>
    <x v="3"/>
    <x v="4"/>
  </r>
  <r>
    <n v="3673"/>
    <x v="1038"/>
    <x v="1039"/>
    <n v="4000"/>
    <n v="4545"/>
    <x v="0"/>
    <x v="1"/>
    <s v="GBP"/>
    <n v="1415191920"/>
    <n v="1412233497"/>
    <b v="0"/>
    <n v="114"/>
    <b v="1"/>
    <s v="theater/plays"/>
    <n v="1.13625"/>
    <n v="39.868421052631582"/>
    <x v="3"/>
    <x v="4"/>
  </r>
  <r>
    <n v="2054"/>
    <x v="1039"/>
    <x v="1040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0"/>
    <x v="0"/>
  </r>
  <r>
    <n v="2977"/>
    <x v="1040"/>
    <x v="1041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3"/>
    <x v="4"/>
  </r>
  <r>
    <n v="63"/>
    <x v="1041"/>
    <x v="1042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4"/>
    <x v="6"/>
  </r>
  <r>
    <n v="242"/>
    <x v="1042"/>
    <x v="1043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4"/>
    <x v="14"/>
  </r>
  <r>
    <n v="3361"/>
    <x v="1043"/>
    <x v="1044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3"/>
    <x v="4"/>
  </r>
  <r>
    <n v="3765"/>
    <x v="1044"/>
    <x v="1045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3"/>
    <x v="20"/>
  </r>
  <r>
    <n v="3554"/>
    <x v="1045"/>
    <x v="1046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3"/>
    <x v="4"/>
  </r>
  <r>
    <n v="3469"/>
    <x v="1046"/>
    <x v="1047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3"/>
    <x v="4"/>
  </r>
  <r>
    <n v="2083"/>
    <x v="1047"/>
    <x v="1048"/>
    <n v="750"/>
    <n v="850"/>
    <x v="0"/>
    <x v="0"/>
    <s v="USD"/>
    <n v="1338830395"/>
    <n v="1336238395"/>
    <b v="0"/>
    <n v="25"/>
    <b v="1"/>
    <s v="music/indie rock"/>
    <n v="1.1333333333333333"/>
    <n v="34"/>
    <x v="2"/>
    <x v="13"/>
  </r>
  <r>
    <n v="2500"/>
    <x v="1048"/>
    <x v="1049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2"/>
    <x v="13"/>
  </r>
  <r>
    <n v="3475"/>
    <x v="1049"/>
    <x v="1050"/>
    <n v="300"/>
    <n v="340"/>
    <x v="0"/>
    <x v="1"/>
    <s v="GBP"/>
    <n v="1414972800"/>
    <n v="1412629704"/>
    <b v="0"/>
    <n v="17"/>
    <b v="1"/>
    <s v="theater/plays"/>
    <n v="1.1333333333333333"/>
    <n v="20"/>
    <x v="3"/>
    <x v="4"/>
  </r>
  <r>
    <n v="2812"/>
    <x v="1050"/>
    <x v="1051"/>
    <n v="5000"/>
    <n v="5665"/>
    <x v="0"/>
    <x v="7"/>
    <s v="CAD"/>
    <n v="1428292800"/>
    <n v="1424368298"/>
    <b v="0"/>
    <n v="83"/>
    <b v="1"/>
    <s v="theater/plays"/>
    <n v="1.133"/>
    <n v="68.253012048192772"/>
    <x v="3"/>
    <x v="4"/>
  </r>
  <r>
    <n v="2101"/>
    <x v="1051"/>
    <x v="1052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2"/>
    <x v="13"/>
  </r>
  <r>
    <n v="3014"/>
    <x v="1052"/>
    <x v="1053"/>
    <n v="25000"/>
    <n v="28276"/>
    <x v="0"/>
    <x v="0"/>
    <s v="USD"/>
    <n v="1415163600"/>
    <n v="1412737080"/>
    <b v="0"/>
    <n v="557"/>
    <b v="1"/>
    <s v="theater/spaces"/>
    <n v="1.13104"/>
    <n v="50.764811490125673"/>
    <x v="3"/>
    <x v="12"/>
  </r>
  <r>
    <n v="118"/>
    <x v="1053"/>
    <x v="1054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4"/>
    <x v="6"/>
  </r>
  <r>
    <n v="2538"/>
    <x v="1054"/>
    <x v="1055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2"/>
    <x v="18"/>
  </r>
  <r>
    <n v="332"/>
    <x v="1055"/>
    <x v="1056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4"/>
    <x v="14"/>
  </r>
  <r>
    <n v="2015"/>
    <x v="1056"/>
    <x v="1057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0"/>
    <x v="0"/>
  </r>
  <r>
    <n v="1620"/>
    <x v="1057"/>
    <x v="1058"/>
    <n v="1000"/>
    <n v="1130"/>
    <x v="0"/>
    <x v="0"/>
    <s v="USD"/>
    <n v="1361606940"/>
    <n v="1361002140"/>
    <b v="0"/>
    <n v="17"/>
    <b v="1"/>
    <s v="music/rock"/>
    <n v="1.1299999999999999"/>
    <n v="66.470588235294116"/>
    <x v="2"/>
    <x v="2"/>
  </r>
  <r>
    <n v="3619"/>
    <x v="1058"/>
    <x v="1059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3"/>
    <x v="4"/>
  </r>
  <r>
    <n v="3752"/>
    <x v="1059"/>
    <x v="1060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3"/>
    <x v="20"/>
  </r>
  <r>
    <n v="2526"/>
    <x v="1060"/>
    <x v="1061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2"/>
    <x v="18"/>
  </r>
  <r>
    <n v="1672"/>
    <x v="1061"/>
    <x v="1062"/>
    <n v="1700"/>
    <n v="1920"/>
    <x v="0"/>
    <x v="0"/>
    <s v="USD"/>
    <n v="1338824730"/>
    <n v="1336232730"/>
    <b v="0"/>
    <n v="49"/>
    <b v="1"/>
    <s v="music/pop"/>
    <n v="1.1294117647058823"/>
    <n v="39.183673469387756"/>
    <x v="2"/>
    <x v="7"/>
  </r>
  <r>
    <n v="74"/>
    <x v="1062"/>
    <x v="1063"/>
    <n v="500"/>
    <n v="564.66"/>
    <x v="0"/>
    <x v="3"/>
    <s v="EUR"/>
    <n v="1453376495"/>
    <n v="1450784495"/>
    <b v="0"/>
    <n v="29"/>
    <b v="1"/>
    <s v="film &amp; video/shorts"/>
    <n v="1.1293199999999999"/>
    <n v="19.471034482758618"/>
    <x v="4"/>
    <x v="6"/>
  </r>
  <r>
    <n v="326"/>
    <x v="1063"/>
    <x v="1064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4"/>
    <x v="14"/>
  </r>
  <r>
    <n v="3154"/>
    <x v="1064"/>
    <x v="1065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3"/>
    <x v="4"/>
  </r>
  <r>
    <n v="249"/>
    <x v="1065"/>
    <x v="1066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4"/>
    <x v="14"/>
  </r>
  <r>
    <n v="2481"/>
    <x v="1066"/>
    <x v="1067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2"/>
    <x v="13"/>
  </r>
  <r>
    <n v="3478"/>
    <x v="1067"/>
    <x v="1068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3"/>
    <x v="4"/>
  </r>
  <r>
    <n v="3604"/>
    <x v="1068"/>
    <x v="1069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3"/>
    <x v="4"/>
  </r>
  <r>
    <n v="3004"/>
    <x v="1069"/>
    <x v="1070"/>
    <n v="40000"/>
    <n v="45126"/>
    <x v="0"/>
    <x v="0"/>
    <s v="USD"/>
    <n v="1416089324"/>
    <n v="1413493724"/>
    <b v="0"/>
    <n v="277"/>
    <b v="1"/>
    <s v="theater/spaces"/>
    <n v="1.12815"/>
    <n v="162.90974729241879"/>
    <x v="3"/>
    <x v="12"/>
  </r>
  <r>
    <n v="1659"/>
    <x v="1070"/>
    <x v="1071"/>
    <n v="500"/>
    <n v="564"/>
    <x v="0"/>
    <x v="1"/>
    <s v="GBP"/>
    <n v="1387281600"/>
    <n v="1384811721"/>
    <b v="0"/>
    <n v="45"/>
    <b v="1"/>
    <s v="music/pop"/>
    <n v="1.1279999999999999"/>
    <n v="12.533333333333333"/>
    <x v="2"/>
    <x v="7"/>
  </r>
  <r>
    <n v="2497"/>
    <x v="1071"/>
    <x v="1072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2"/>
    <x v="13"/>
  </r>
  <r>
    <n v="3680"/>
    <x v="1072"/>
    <x v="1073"/>
    <n v="3000"/>
    <n v="3383"/>
    <x v="0"/>
    <x v="0"/>
    <s v="USD"/>
    <n v="1475664834"/>
    <n v="1473850434"/>
    <b v="0"/>
    <n v="34"/>
    <b v="1"/>
    <s v="theater/plays"/>
    <n v="1.1276666666666666"/>
    <n v="99.5"/>
    <x v="3"/>
    <x v="4"/>
  </r>
  <r>
    <n v="3489"/>
    <x v="1073"/>
    <x v="1074"/>
    <n v="5000"/>
    <n v="5635"/>
    <x v="0"/>
    <x v="1"/>
    <s v="GBP"/>
    <n v="1400965200"/>
    <n v="1398352531"/>
    <b v="0"/>
    <n v="72"/>
    <b v="1"/>
    <s v="theater/plays"/>
    <n v="1.127"/>
    <n v="78.263888888888886"/>
    <x v="3"/>
    <x v="4"/>
  </r>
  <r>
    <n v="2253"/>
    <x v="1074"/>
    <x v="1075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1"/>
    <x v="1"/>
  </r>
  <r>
    <n v="319"/>
    <x v="1075"/>
    <x v="1076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4"/>
    <x v="14"/>
  </r>
  <r>
    <n v="241"/>
    <x v="1076"/>
    <x v="1077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4"/>
    <x v="14"/>
  </r>
  <r>
    <n v="3034"/>
    <x v="1077"/>
    <x v="1078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3"/>
    <x v="12"/>
  </r>
  <r>
    <n v="3325"/>
    <x v="1078"/>
    <x v="1079"/>
    <n v="400"/>
    <n v="450"/>
    <x v="0"/>
    <x v="1"/>
    <s v="GBP"/>
    <n v="1428256277"/>
    <n v="1425235877"/>
    <b v="0"/>
    <n v="15"/>
    <b v="1"/>
    <s v="theater/plays"/>
    <n v="1.125"/>
    <n v="30"/>
    <x v="3"/>
    <x v="4"/>
  </r>
  <r>
    <n v="3836"/>
    <x v="1079"/>
    <x v="1080"/>
    <n v="800"/>
    <n v="900"/>
    <x v="0"/>
    <x v="0"/>
    <s v="USD"/>
    <n v="1470197340"/>
    <n v="1467497652"/>
    <b v="0"/>
    <n v="14"/>
    <b v="1"/>
    <s v="theater/plays"/>
    <n v="1.125"/>
    <n v="64.285714285714292"/>
    <x v="3"/>
    <x v="4"/>
  </r>
  <r>
    <n v="650"/>
    <x v="1080"/>
    <x v="1081"/>
    <n v="1500"/>
    <n v="1686"/>
    <x v="0"/>
    <x v="0"/>
    <s v="USD"/>
    <n v="1418953984"/>
    <n v="1413766384"/>
    <b v="0"/>
    <n v="48"/>
    <b v="1"/>
    <s v="technology/wearables"/>
    <n v="1.1240000000000001"/>
    <n v="35.125"/>
    <x v="0"/>
    <x v="3"/>
  </r>
  <r>
    <n v="1036"/>
    <x v="1081"/>
    <x v="1082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2"/>
    <x v="10"/>
  </r>
  <r>
    <n v="3238"/>
    <x v="1082"/>
    <x v="1083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3"/>
    <x v="4"/>
  </r>
  <r>
    <n v="400"/>
    <x v="1083"/>
    <x v="1084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4"/>
    <x v="14"/>
  </r>
  <r>
    <n v="2706"/>
    <x v="1084"/>
    <x v="1085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3"/>
    <x v="12"/>
  </r>
  <r>
    <n v="1474"/>
    <x v="1085"/>
    <x v="1086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5"/>
    <x v="8"/>
  </r>
  <r>
    <n v="2162"/>
    <x v="1086"/>
    <x v="1087"/>
    <n v="4500"/>
    <n v="5052"/>
    <x v="0"/>
    <x v="0"/>
    <s v="USD"/>
    <n v="1406226191"/>
    <n v="1403547791"/>
    <b v="0"/>
    <n v="58"/>
    <b v="1"/>
    <s v="music/rock"/>
    <n v="1.1226666666666667"/>
    <n v="87.103448275862064"/>
    <x v="2"/>
    <x v="2"/>
  </r>
  <r>
    <n v="3170"/>
    <x v="1087"/>
    <x v="1088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3"/>
    <x v="4"/>
  </r>
  <r>
    <n v="3263"/>
    <x v="1088"/>
    <x v="1089"/>
    <n v="2500"/>
    <n v="2804.16"/>
    <x v="0"/>
    <x v="0"/>
    <s v="USD"/>
    <n v="1446238800"/>
    <n v="1444220588"/>
    <b v="1"/>
    <n v="68"/>
    <b v="1"/>
    <s v="theater/plays"/>
    <n v="1.121664"/>
    <n v="41.237647058823526"/>
    <x v="3"/>
    <x v="4"/>
  </r>
  <r>
    <n v="1223"/>
    <x v="1089"/>
    <x v="1090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6"/>
    <x v="9"/>
  </r>
  <r>
    <n v="384"/>
    <x v="1090"/>
    <x v="1091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4"/>
    <x v="14"/>
  </r>
  <r>
    <n v="3285"/>
    <x v="1091"/>
    <x v="1092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3"/>
    <x v="4"/>
  </r>
  <r>
    <n v="2806"/>
    <x v="1092"/>
    <x v="1093"/>
    <n v="3000"/>
    <n v="3363"/>
    <x v="0"/>
    <x v="1"/>
    <s v="GBP"/>
    <n v="1438772400"/>
    <n v="1435645490"/>
    <b v="0"/>
    <n v="76"/>
    <b v="1"/>
    <s v="theater/plays"/>
    <n v="1.121"/>
    <n v="44.25"/>
    <x v="3"/>
    <x v="4"/>
  </r>
  <r>
    <n v="2626"/>
    <x v="1093"/>
    <x v="1094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0"/>
    <x v="5"/>
  </r>
  <r>
    <n v="3397"/>
    <x v="1094"/>
    <x v="1095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3"/>
    <x v="4"/>
  </r>
  <r>
    <n v="3435"/>
    <x v="1095"/>
    <x v="1096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3"/>
    <x v="4"/>
  </r>
  <r>
    <n v="1309"/>
    <x v="1096"/>
    <x v="1097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0"/>
    <x v="3"/>
  </r>
  <r>
    <n v="3681"/>
    <x v="1097"/>
    <x v="1098"/>
    <n v="1000"/>
    <n v="1119"/>
    <x v="0"/>
    <x v="0"/>
    <s v="USD"/>
    <n v="1452872290"/>
    <n v="1452008290"/>
    <b v="0"/>
    <n v="18"/>
    <b v="1"/>
    <s v="theater/plays"/>
    <n v="1.119"/>
    <n v="62.166666666666664"/>
    <x v="3"/>
    <x v="4"/>
  </r>
  <r>
    <n v="394"/>
    <x v="1098"/>
    <x v="1099"/>
    <n v="4700"/>
    <n v="5259"/>
    <x v="0"/>
    <x v="8"/>
    <s v="EUR"/>
    <n v="1460918282"/>
    <n v="1455737882"/>
    <b v="0"/>
    <n v="50"/>
    <b v="1"/>
    <s v="film &amp; video/documentary"/>
    <n v="1.118936170212766"/>
    <n v="105.18"/>
    <x v="4"/>
    <x v="14"/>
  </r>
  <r>
    <n v="1395"/>
    <x v="1099"/>
    <x v="1100"/>
    <n v="3500"/>
    <n v="3916"/>
    <x v="0"/>
    <x v="0"/>
    <s v="USD"/>
    <n v="1484430481"/>
    <n v="1481838481"/>
    <b v="0"/>
    <n v="82"/>
    <b v="1"/>
    <s v="music/rock"/>
    <n v="1.1188571428571428"/>
    <n v="47.756097560975611"/>
    <x v="2"/>
    <x v="2"/>
  </r>
  <r>
    <n v="312"/>
    <x v="1100"/>
    <x v="1101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4"/>
    <x v="14"/>
  </r>
  <r>
    <n v="1511"/>
    <x v="1101"/>
    <x v="1102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6"/>
    <x v="9"/>
  </r>
  <r>
    <n v="795"/>
    <x v="1102"/>
    <x v="1103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2"/>
    <x v="2"/>
  </r>
  <r>
    <n v="378"/>
    <x v="1103"/>
    <x v="1104"/>
    <n v="3000"/>
    <n v="3353"/>
    <x v="0"/>
    <x v="7"/>
    <s v="CAD"/>
    <n v="1453765920"/>
    <n v="1451655808"/>
    <b v="0"/>
    <n v="83"/>
    <b v="1"/>
    <s v="film &amp; video/documentary"/>
    <n v="1.1176666666666666"/>
    <n v="40.397590361445786"/>
    <x v="4"/>
    <x v="14"/>
  </r>
  <r>
    <n v="1029"/>
    <x v="1104"/>
    <x v="1105"/>
    <n v="10000"/>
    <n v="11176"/>
    <x v="0"/>
    <x v="10"/>
    <s v="SEK"/>
    <n v="1428184740"/>
    <n v="1423501507"/>
    <b v="0"/>
    <n v="141"/>
    <b v="1"/>
    <s v="music/electronic music"/>
    <n v="1.1175999999999999"/>
    <n v="79.262411347517727"/>
    <x v="2"/>
    <x v="10"/>
  </r>
  <r>
    <n v="27"/>
    <x v="1105"/>
    <x v="1106"/>
    <n v="20000"/>
    <n v="22345"/>
    <x v="0"/>
    <x v="11"/>
    <s v="NZD"/>
    <n v="1416113833"/>
    <n v="1413518233"/>
    <b v="0"/>
    <n v="150"/>
    <b v="1"/>
    <s v="film &amp; video/television"/>
    <n v="1.1172500000000001"/>
    <n v="148.96666666666667"/>
    <x v="4"/>
    <x v="16"/>
  </r>
  <r>
    <n v="2546"/>
    <x v="1106"/>
    <x v="1107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2"/>
    <x v="18"/>
  </r>
  <r>
    <n v="3383"/>
    <x v="1107"/>
    <x v="1108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3"/>
    <x v="4"/>
  </r>
  <r>
    <n v="752"/>
    <x v="1108"/>
    <x v="1109"/>
    <n v="5000"/>
    <n v="5585"/>
    <x v="0"/>
    <x v="6"/>
    <s v="AUD"/>
    <n v="1476615600"/>
    <n v="1474884417"/>
    <b v="0"/>
    <n v="105"/>
    <b v="1"/>
    <s v="publishing/nonfiction"/>
    <n v="1.117"/>
    <n v="53.19047619047619"/>
    <x v="5"/>
    <x v="15"/>
  </r>
  <r>
    <n v="1358"/>
    <x v="1109"/>
    <x v="1110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5"/>
    <x v="15"/>
  </r>
  <r>
    <n v="1677"/>
    <x v="1110"/>
    <x v="1111"/>
    <n v="6000"/>
    <n v="6700"/>
    <x v="0"/>
    <x v="8"/>
    <s v="EUR"/>
    <n v="1460786340"/>
    <n v="1455615976"/>
    <b v="0"/>
    <n v="42"/>
    <b v="1"/>
    <s v="music/pop"/>
    <n v="1.1166666666666667"/>
    <n v="159.52380952380952"/>
    <x v="2"/>
    <x v="7"/>
  </r>
  <r>
    <n v="1379"/>
    <x v="1111"/>
    <x v="1112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2"/>
    <x v="2"/>
  </r>
  <r>
    <n v="347"/>
    <x v="1112"/>
    <x v="1113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4"/>
    <x v="14"/>
  </r>
  <r>
    <n v="801"/>
    <x v="1113"/>
    <x v="1114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2"/>
    <x v="2"/>
  </r>
  <r>
    <n v="2839"/>
    <x v="1114"/>
    <x v="1115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3"/>
    <x v="4"/>
  </r>
  <r>
    <n v="2210"/>
    <x v="1115"/>
    <x v="1116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2"/>
    <x v="10"/>
  </r>
  <r>
    <n v="1221"/>
    <x v="1116"/>
    <x v="1117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6"/>
    <x v="9"/>
  </r>
  <r>
    <n v="268"/>
    <x v="1117"/>
    <x v="1118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4"/>
    <x v="14"/>
  </r>
  <r>
    <n v="1506"/>
    <x v="1118"/>
    <x v="1119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6"/>
    <x v="9"/>
  </r>
  <r>
    <n v="307"/>
    <x v="1119"/>
    <x v="1120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4"/>
    <x v="14"/>
  </r>
  <r>
    <n v="1477"/>
    <x v="1120"/>
    <x v="1121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5"/>
    <x v="8"/>
  </r>
  <r>
    <n v="2559"/>
    <x v="1121"/>
    <x v="1122"/>
    <n v="800"/>
    <n v="890"/>
    <x v="0"/>
    <x v="0"/>
    <s v="USD"/>
    <n v="1321385820"/>
    <n v="1318539484"/>
    <b v="0"/>
    <n v="25"/>
    <b v="1"/>
    <s v="music/classical music"/>
    <n v="1.1125"/>
    <n v="35.6"/>
    <x v="2"/>
    <x v="18"/>
  </r>
  <r>
    <n v="3246"/>
    <x v="1122"/>
    <x v="1123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3"/>
    <x v="4"/>
  </r>
  <r>
    <n v="3722"/>
    <x v="1123"/>
    <x v="1124"/>
    <n v="1500"/>
    <n v="1668"/>
    <x v="0"/>
    <x v="7"/>
    <s v="CAD"/>
    <n v="1455231540"/>
    <n v="1452614847"/>
    <b v="0"/>
    <n v="35"/>
    <b v="1"/>
    <s v="theater/plays"/>
    <n v="1.1120000000000001"/>
    <n v="47.657142857142858"/>
    <x v="3"/>
    <x v="4"/>
  </r>
  <r>
    <n v="1887"/>
    <x v="1124"/>
    <x v="1125"/>
    <n v="3000"/>
    <n v="3335"/>
    <x v="0"/>
    <x v="8"/>
    <s v="EUR"/>
    <n v="1449178200"/>
    <n v="1447614732"/>
    <b v="0"/>
    <n v="8"/>
    <b v="1"/>
    <s v="music/indie rock"/>
    <n v="1.1116666666666666"/>
    <n v="416.875"/>
    <x v="2"/>
    <x v="13"/>
  </r>
  <r>
    <n v="3163"/>
    <x v="1125"/>
    <x v="1126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3"/>
    <x v="4"/>
  </r>
  <r>
    <n v="265"/>
    <x v="1126"/>
    <x v="1127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4"/>
    <x v="14"/>
  </r>
  <r>
    <n v="2464"/>
    <x v="1127"/>
    <x v="1128"/>
    <n v="2000"/>
    <n v="2222"/>
    <x v="0"/>
    <x v="7"/>
    <s v="CAD"/>
    <n v="1443641340"/>
    <n v="1441143397"/>
    <b v="0"/>
    <n v="43"/>
    <b v="1"/>
    <s v="music/indie rock"/>
    <n v="1.111"/>
    <n v="51.674418604651166"/>
    <x v="2"/>
    <x v="13"/>
  </r>
  <r>
    <n v="746"/>
    <x v="1128"/>
    <x v="1129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5"/>
    <x v="15"/>
  </r>
  <r>
    <n v="361"/>
    <x v="1129"/>
    <x v="1130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4"/>
    <x v="14"/>
  </r>
  <r>
    <n v="3398"/>
    <x v="1130"/>
    <x v="1131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3"/>
    <x v="4"/>
  </r>
  <r>
    <n v="3568"/>
    <x v="1131"/>
    <x v="1132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3"/>
    <x v="4"/>
  </r>
  <r>
    <n v="3661"/>
    <x v="1132"/>
    <x v="1133"/>
    <n v="3000"/>
    <n v="3330"/>
    <x v="0"/>
    <x v="0"/>
    <s v="USD"/>
    <n v="1460260800"/>
    <n v="1458336672"/>
    <b v="0"/>
    <n v="36"/>
    <b v="1"/>
    <s v="theater/plays"/>
    <n v="1.1100000000000001"/>
    <n v="92.5"/>
    <x v="3"/>
    <x v="4"/>
  </r>
  <r>
    <n v="3786"/>
    <x v="1133"/>
    <x v="1134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3"/>
    <x v="20"/>
  </r>
  <r>
    <n v="69"/>
    <x v="1134"/>
    <x v="1135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4"/>
    <x v="6"/>
  </r>
  <r>
    <n v="1280"/>
    <x v="1135"/>
    <x v="1136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2"/>
    <x v="2"/>
  </r>
  <r>
    <n v="3683"/>
    <x v="1136"/>
    <x v="1137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3"/>
    <x v="4"/>
  </r>
  <r>
    <n v="1741"/>
    <x v="1137"/>
    <x v="1138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6"/>
    <x v="9"/>
  </r>
  <r>
    <n v="1645"/>
    <x v="1138"/>
    <x v="1139"/>
    <n v="5000"/>
    <n v="5540"/>
    <x v="0"/>
    <x v="0"/>
    <s v="USD"/>
    <n v="1379515740"/>
    <n v="1378306140"/>
    <b v="0"/>
    <n v="10"/>
    <b v="1"/>
    <s v="music/pop"/>
    <n v="1.1080000000000001"/>
    <n v="554"/>
    <x v="2"/>
    <x v="7"/>
  </r>
  <r>
    <n v="1279"/>
    <x v="1139"/>
    <x v="1140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2"/>
    <x v="2"/>
  </r>
  <r>
    <n v="1508"/>
    <x v="1140"/>
    <x v="1141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6"/>
    <x v="9"/>
  </r>
  <r>
    <n v="3657"/>
    <x v="1141"/>
    <x v="1142"/>
    <n v="2000"/>
    <n v="2215"/>
    <x v="0"/>
    <x v="15"/>
    <s v="DKK"/>
    <n v="1464817320"/>
    <n v="1462806419"/>
    <b v="0"/>
    <n v="20"/>
    <b v="1"/>
    <s v="theater/plays"/>
    <n v="1.1074999999999999"/>
    <n v="110.75"/>
    <x v="3"/>
    <x v="4"/>
  </r>
  <r>
    <n v="2082"/>
    <x v="1142"/>
    <x v="1143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2"/>
    <x v="13"/>
  </r>
  <r>
    <n v="3251"/>
    <x v="1143"/>
    <x v="1144"/>
    <n v="1500"/>
    <n v="1661"/>
    <x v="0"/>
    <x v="0"/>
    <s v="USD"/>
    <n v="1434907966"/>
    <n v="1432315966"/>
    <b v="1"/>
    <n v="20"/>
    <b v="1"/>
    <s v="theater/plays"/>
    <n v="1.1073333333333333"/>
    <n v="83.05"/>
    <x v="3"/>
    <x v="4"/>
  </r>
  <r>
    <n v="2072"/>
    <x v="1144"/>
    <x v="1145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0"/>
    <x v="0"/>
  </r>
  <r>
    <n v="742"/>
    <x v="1145"/>
    <x v="1146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5"/>
    <x v="15"/>
  </r>
  <r>
    <n v="1281"/>
    <x v="1146"/>
    <x v="1147"/>
    <n v="7000"/>
    <n v="7750"/>
    <x v="0"/>
    <x v="0"/>
    <s v="USD"/>
    <n v="1375033836"/>
    <n v="1373305836"/>
    <b v="1"/>
    <n v="74"/>
    <b v="1"/>
    <s v="music/rock"/>
    <n v="1.1071428571428572"/>
    <n v="104.72972972972973"/>
    <x v="2"/>
    <x v="2"/>
  </r>
  <r>
    <n v="2462"/>
    <x v="1147"/>
    <x v="1148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2"/>
    <x v="13"/>
  </r>
  <r>
    <n v="1368"/>
    <x v="1148"/>
    <x v="1149"/>
    <n v="5000"/>
    <n v="5535"/>
    <x v="0"/>
    <x v="0"/>
    <s v="USD"/>
    <n v="1434342894"/>
    <n v="1432269294"/>
    <b v="0"/>
    <n v="87"/>
    <b v="1"/>
    <s v="music/rock"/>
    <n v="1.107"/>
    <n v="63.620689655172413"/>
    <x v="2"/>
    <x v="2"/>
  </r>
  <r>
    <n v="1939"/>
    <x v="1149"/>
    <x v="1150"/>
    <n v="10000"/>
    <n v="11070"/>
    <x v="0"/>
    <x v="0"/>
    <s v="USD"/>
    <n v="1362955108"/>
    <n v="1360366708"/>
    <b v="0"/>
    <n v="96"/>
    <b v="1"/>
    <s v="music/indie rock"/>
    <n v="1.107"/>
    <n v="115.3125"/>
    <x v="2"/>
    <x v="13"/>
  </r>
  <r>
    <n v="2533"/>
    <x v="1150"/>
    <x v="1151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2"/>
    <x v="18"/>
  </r>
  <r>
    <n v="2667"/>
    <x v="1151"/>
    <x v="1152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0"/>
    <x v="19"/>
  </r>
  <r>
    <n v="2831"/>
    <x v="1152"/>
    <x v="1153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3"/>
    <x v="4"/>
  </r>
  <r>
    <n v="2337"/>
    <x v="1153"/>
    <x v="1154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11"/>
  </r>
  <r>
    <n v="3593"/>
    <x v="1154"/>
    <x v="1155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3"/>
    <x v="4"/>
  </r>
  <r>
    <n v="93"/>
    <x v="1155"/>
    <x v="1156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4"/>
    <x v="6"/>
  </r>
  <r>
    <n v="2793"/>
    <x v="1156"/>
    <x v="1157"/>
    <n v="10000"/>
    <n v="11056.75"/>
    <x v="0"/>
    <x v="6"/>
    <s v="AUD"/>
    <n v="1437473005"/>
    <n v="1434881005"/>
    <b v="0"/>
    <n v="73"/>
    <b v="1"/>
    <s v="theater/plays"/>
    <n v="1.105675"/>
    <n v="151.4623287671233"/>
    <x v="3"/>
    <x v="4"/>
  </r>
  <r>
    <n v="1754"/>
    <x v="1157"/>
    <x v="1158"/>
    <n v="8500"/>
    <n v="9395"/>
    <x v="0"/>
    <x v="7"/>
    <s v="CAD"/>
    <n v="1428091353"/>
    <n v="1425502953"/>
    <b v="0"/>
    <n v="90"/>
    <b v="1"/>
    <s v="photography/photobooks"/>
    <n v="1.1052941176470588"/>
    <n v="104.38888888888889"/>
    <x v="6"/>
    <x v="9"/>
  </r>
  <r>
    <n v="3698"/>
    <x v="1158"/>
    <x v="1159"/>
    <n v="5000"/>
    <n v="5526"/>
    <x v="0"/>
    <x v="0"/>
    <s v="USD"/>
    <n v="1456946487"/>
    <n v="1454354487"/>
    <b v="0"/>
    <n v="136"/>
    <b v="1"/>
    <s v="theater/plays"/>
    <n v="1.1052"/>
    <n v="40.632352941176471"/>
    <x v="3"/>
    <x v="4"/>
  </r>
  <r>
    <n v="3041"/>
    <x v="1159"/>
    <x v="1160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3"/>
    <x v="12"/>
  </r>
  <r>
    <n v="393"/>
    <x v="1160"/>
    <x v="1161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4"/>
    <x v="14"/>
  </r>
  <r>
    <n v="1527"/>
    <x v="1161"/>
    <x v="1162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6"/>
    <x v="9"/>
  </r>
  <r>
    <n v="1385"/>
    <x v="1162"/>
    <x v="1163"/>
    <n v="8000"/>
    <n v="8832.49"/>
    <x v="0"/>
    <x v="2"/>
    <s v="EUR"/>
    <n v="1461931860"/>
    <n v="1457109121"/>
    <b v="0"/>
    <n v="134"/>
    <b v="1"/>
    <s v="music/rock"/>
    <n v="1.10406125"/>
    <n v="65.914104477611943"/>
    <x v="2"/>
    <x v="2"/>
  </r>
  <r>
    <n v="2987"/>
    <x v="1163"/>
    <x v="1164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3"/>
    <x v="12"/>
  </r>
  <r>
    <n v="277"/>
    <x v="1164"/>
    <x v="1165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4"/>
    <x v="14"/>
  </r>
  <r>
    <n v="2628"/>
    <x v="1165"/>
    <x v="1166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0"/>
    <x v="5"/>
  </r>
  <r>
    <n v="1925"/>
    <x v="1166"/>
    <x v="1167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2"/>
    <x v="13"/>
  </r>
  <r>
    <n v="3759"/>
    <x v="1167"/>
    <x v="1168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3"/>
    <x v="20"/>
  </r>
  <r>
    <n v="1391"/>
    <x v="1168"/>
    <x v="1169"/>
    <n v="500"/>
    <n v="551"/>
    <x v="0"/>
    <x v="0"/>
    <s v="USD"/>
    <n v="1440219540"/>
    <n v="1436369818"/>
    <b v="0"/>
    <n v="13"/>
    <b v="1"/>
    <s v="music/rock"/>
    <n v="1.1020000000000001"/>
    <n v="42.384615384615387"/>
    <x v="2"/>
    <x v="2"/>
  </r>
  <r>
    <n v="1646"/>
    <x v="1169"/>
    <x v="1170"/>
    <n v="2000"/>
    <n v="2204"/>
    <x v="0"/>
    <x v="1"/>
    <s v="GBP"/>
    <n v="1408039860"/>
    <n v="1405248503"/>
    <b v="0"/>
    <n v="83"/>
    <b v="1"/>
    <s v="music/pop"/>
    <n v="1.1020000000000001"/>
    <n v="26.554216867469879"/>
    <x v="2"/>
    <x v="7"/>
  </r>
  <r>
    <n v="3337"/>
    <x v="1170"/>
    <x v="1171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3"/>
    <x v="4"/>
  </r>
  <r>
    <n v="3772"/>
    <x v="1171"/>
    <x v="1172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3"/>
    <x v="20"/>
  </r>
  <r>
    <n v="2458"/>
    <x v="1172"/>
    <x v="1173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11"/>
  </r>
  <r>
    <n v="364"/>
    <x v="1173"/>
    <x v="1174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4"/>
    <x v="14"/>
  </r>
  <r>
    <n v="369"/>
    <x v="1174"/>
    <x v="1175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4"/>
    <x v="14"/>
  </r>
  <r>
    <n v="338"/>
    <x v="1175"/>
    <x v="1176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4"/>
    <x v="14"/>
  </r>
  <r>
    <n v="3598"/>
    <x v="1176"/>
    <x v="1177"/>
    <n v="1000"/>
    <n v="1101"/>
    <x v="0"/>
    <x v="0"/>
    <s v="USD"/>
    <n v="1409720340"/>
    <n v="1408129822"/>
    <b v="0"/>
    <n v="27"/>
    <b v="1"/>
    <s v="theater/plays"/>
    <n v="1.101"/>
    <n v="40.777777777777779"/>
    <x v="3"/>
    <x v="4"/>
  </r>
  <r>
    <n v="3679"/>
    <x v="1177"/>
    <x v="1178"/>
    <n v="2000"/>
    <n v="2202"/>
    <x v="0"/>
    <x v="0"/>
    <s v="USD"/>
    <n v="1404190740"/>
    <n v="1401214581"/>
    <b v="0"/>
    <n v="30"/>
    <b v="1"/>
    <s v="theater/plays"/>
    <n v="1.101"/>
    <n v="73.400000000000006"/>
    <x v="3"/>
    <x v="4"/>
  </r>
  <r>
    <n v="2606"/>
    <x v="1178"/>
    <x v="1179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0"/>
    <x v="5"/>
  </r>
  <r>
    <n v="3518"/>
    <x v="1179"/>
    <x v="1180"/>
    <n v="1500"/>
    <n v="1650.69"/>
    <x v="0"/>
    <x v="0"/>
    <s v="USD"/>
    <n v="1412259660"/>
    <n v="1410461299"/>
    <b v="0"/>
    <n v="33"/>
    <b v="1"/>
    <s v="theater/plays"/>
    <n v="1.10046"/>
    <n v="50.020909090909093"/>
    <x v="3"/>
    <x v="4"/>
  </r>
  <r>
    <n v="38"/>
    <x v="1180"/>
    <x v="1181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4"/>
    <x v="16"/>
  </r>
  <r>
    <n v="3822"/>
    <x v="1181"/>
    <x v="1182"/>
    <n v="5000"/>
    <n v="5501"/>
    <x v="0"/>
    <x v="2"/>
    <s v="EUR"/>
    <n v="1453244340"/>
    <n v="1448136417"/>
    <b v="0"/>
    <n v="76"/>
    <b v="1"/>
    <s v="theater/plays"/>
    <n v="1.1002000000000001"/>
    <n v="72.381578947368425"/>
    <x v="3"/>
    <x v="4"/>
  </r>
  <r>
    <n v="3043"/>
    <x v="1182"/>
    <x v="1183"/>
    <n v="15000"/>
    <n v="16501"/>
    <x v="0"/>
    <x v="7"/>
    <s v="CAD"/>
    <n v="1429152600"/>
    <n v="1426815699"/>
    <b v="0"/>
    <n v="128"/>
    <b v="1"/>
    <s v="theater/spaces"/>
    <n v="1.1000666666666667"/>
    <n v="128.9140625"/>
    <x v="3"/>
    <x v="12"/>
  </r>
  <r>
    <n v="1292"/>
    <x v="1183"/>
    <x v="1184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3"/>
    <x v="4"/>
  </r>
  <r>
    <n v="1612"/>
    <x v="1184"/>
    <x v="1185"/>
    <n v="500"/>
    <n v="550"/>
    <x v="0"/>
    <x v="0"/>
    <s v="USD"/>
    <n v="1357160384"/>
    <n v="1354568384"/>
    <b v="0"/>
    <n v="11"/>
    <b v="1"/>
    <s v="music/rock"/>
    <n v="1.1000000000000001"/>
    <n v="50"/>
    <x v="2"/>
    <x v="2"/>
  </r>
  <r>
    <n v="2537"/>
    <x v="1185"/>
    <x v="1186"/>
    <n v="1000"/>
    <n v="1100"/>
    <x v="0"/>
    <x v="0"/>
    <s v="USD"/>
    <n v="1312212855"/>
    <n v="1307028855"/>
    <b v="0"/>
    <n v="11"/>
    <b v="1"/>
    <s v="music/classical music"/>
    <n v="1.1000000000000001"/>
    <n v="100"/>
    <x v="2"/>
    <x v="18"/>
  </r>
  <r>
    <n v="2805"/>
    <x v="1186"/>
    <x v="1187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3"/>
    <x v="4"/>
  </r>
  <r>
    <n v="3315"/>
    <x v="1187"/>
    <x v="1188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3"/>
    <x v="4"/>
  </r>
  <r>
    <n v="3346"/>
    <x v="1188"/>
    <x v="1189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3"/>
    <x v="4"/>
  </r>
  <r>
    <n v="3514"/>
    <x v="1189"/>
    <x v="1190"/>
    <n v="500"/>
    <n v="550"/>
    <x v="0"/>
    <x v="0"/>
    <s v="USD"/>
    <n v="1422853140"/>
    <n v="1421439552"/>
    <b v="0"/>
    <n v="10"/>
    <b v="1"/>
    <s v="theater/plays"/>
    <n v="1.1000000000000001"/>
    <n v="55"/>
    <x v="3"/>
    <x v="4"/>
  </r>
  <r>
    <n v="1025"/>
    <x v="1190"/>
    <x v="1191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2"/>
    <x v="10"/>
  </r>
  <r>
    <n v="3230"/>
    <x v="1191"/>
    <x v="1192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3"/>
    <x v="4"/>
  </r>
  <r>
    <n v="3311"/>
    <x v="1192"/>
    <x v="1193"/>
    <n v="2500"/>
    <n v="2746"/>
    <x v="0"/>
    <x v="0"/>
    <s v="USD"/>
    <n v="1445065210"/>
    <n v="1442473210"/>
    <b v="0"/>
    <n v="45"/>
    <b v="1"/>
    <s v="theater/plays"/>
    <n v="1.0984"/>
    <n v="61.022222222222226"/>
    <x v="3"/>
    <x v="4"/>
  </r>
  <r>
    <n v="5"/>
    <x v="1193"/>
    <x v="1194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4"/>
    <x v="16"/>
  </r>
  <r>
    <n v="3402"/>
    <x v="1194"/>
    <x v="1195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3"/>
    <x v="4"/>
  </r>
  <r>
    <n v="3448"/>
    <x v="1195"/>
    <x v="1196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3"/>
    <x v="4"/>
  </r>
  <r>
    <n v="3621"/>
    <x v="1196"/>
    <x v="1197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3"/>
    <x v="4"/>
  </r>
  <r>
    <n v="1398"/>
    <x v="1197"/>
    <x v="1198"/>
    <n v="4400"/>
    <n v="4826"/>
    <x v="0"/>
    <x v="0"/>
    <s v="USD"/>
    <n v="1467752334"/>
    <n v="1465160334"/>
    <b v="0"/>
    <n v="65"/>
    <b v="1"/>
    <s v="music/rock"/>
    <n v="1.0968181818181819"/>
    <n v="74.246153846153845"/>
    <x v="2"/>
    <x v="2"/>
  </r>
  <r>
    <n v="3029"/>
    <x v="1198"/>
    <x v="1199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3"/>
    <x v="12"/>
  </r>
  <r>
    <n v="2186"/>
    <x v="1199"/>
    <x v="1200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1"/>
    <x v="1"/>
  </r>
  <r>
    <n v="3781"/>
    <x v="1200"/>
    <x v="1201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3"/>
    <x v="20"/>
  </r>
  <r>
    <n v="3432"/>
    <x v="1201"/>
    <x v="1202"/>
    <n v="2000"/>
    <n v="2193"/>
    <x v="0"/>
    <x v="0"/>
    <s v="USD"/>
    <n v="1454709600"/>
    <n v="1452520614"/>
    <b v="0"/>
    <n v="42"/>
    <b v="1"/>
    <s v="theater/plays"/>
    <n v="1.0965"/>
    <n v="52.214285714285715"/>
    <x v="3"/>
    <x v="4"/>
  </r>
  <r>
    <n v="53"/>
    <x v="1202"/>
    <x v="1203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4"/>
    <x v="16"/>
  </r>
  <r>
    <n v="2961"/>
    <x v="1203"/>
    <x v="1204"/>
    <n v="5000"/>
    <n v="5481"/>
    <x v="0"/>
    <x v="0"/>
    <s v="USD"/>
    <n v="1427342400"/>
    <n v="1424927159"/>
    <b v="0"/>
    <n v="108"/>
    <b v="1"/>
    <s v="theater/plays"/>
    <n v="1.0962000000000001"/>
    <n v="50.75"/>
    <x v="3"/>
    <x v="4"/>
  </r>
  <r>
    <n v="3175"/>
    <x v="1204"/>
    <x v="1205"/>
    <n v="5000"/>
    <n v="5478"/>
    <x v="0"/>
    <x v="0"/>
    <s v="USD"/>
    <n v="1297977427"/>
    <n v="1292793427"/>
    <b v="1"/>
    <n v="60"/>
    <b v="1"/>
    <s v="theater/plays"/>
    <n v="1.0955999999999999"/>
    <n v="91.3"/>
    <x v="3"/>
    <x v="4"/>
  </r>
  <r>
    <n v="2203"/>
    <x v="1205"/>
    <x v="1206"/>
    <n v="2000"/>
    <n v="2191"/>
    <x v="0"/>
    <x v="7"/>
    <s v="CAD"/>
    <n v="1443127082"/>
    <n v="1440535082"/>
    <b v="0"/>
    <n v="50"/>
    <b v="1"/>
    <s v="music/electronic music"/>
    <n v="1.0954999999999999"/>
    <n v="43.82"/>
    <x v="2"/>
    <x v="10"/>
  </r>
  <r>
    <n v="3812"/>
    <x v="1206"/>
    <x v="1207"/>
    <n v="2000"/>
    <n v="2191"/>
    <x v="0"/>
    <x v="7"/>
    <s v="CAD"/>
    <n v="1433131140"/>
    <n v="1429120908"/>
    <b v="0"/>
    <n v="11"/>
    <b v="1"/>
    <s v="theater/plays"/>
    <n v="1.0954999999999999"/>
    <n v="199.18181818181819"/>
    <x v="3"/>
    <x v="4"/>
  </r>
  <r>
    <n v="3670"/>
    <x v="1207"/>
    <x v="1208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3"/>
    <x v="4"/>
  </r>
  <r>
    <n v="1297"/>
    <x v="1208"/>
    <x v="1209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3"/>
    <x v="4"/>
  </r>
  <r>
    <n v="3223"/>
    <x v="1209"/>
    <x v="1210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3"/>
    <x v="4"/>
  </r>
  <r>
    <n v="1644"/>
    <x v="1210"/>
    <x v="1211"/>
    <n v="10000"/>
    <n v="10950"/>
    <x v="0"/>
    <x v="0"/>
    <s v="USD"/>
    <n v="1353551160"/>
    <n v="1348363560"/>
    <b v="0"/>
    <n v="128"/>
    <b v="1"/>
    <s v="music/pop"/>
    <n v="1.095"/>
    <n v="85.546875"/>
    <x v="2"/>
    <x v="7"/>
  </r>
  <r>
    <n v="2521"/>
    <x v="1211"/>
    <x v="1212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2"/>
    <x v="18"/>
  </r>
  <r>
    <n v="3586"/>
    <x v="1212"/>
    <x v="1213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3"/>
    <x v="4"/>
  </r>
  <r>
    <n v="789"/>
    <x v="1213"/>
    <x v="1214"/>
    <n v="1700"/>
    <n v="1860"/>
    <x v="0"/>
    <x v="0"/>
    <s v="USD"/>
    <n v="1358755140"/>
    <n v="1357187280"/>
    <b v="0"/>
    <n v="14"/>
    <b v="1"/>
    <s v="music/rock"/>
    <n v="1.0941176470588236"/>
    <n v="132.85714285714286"/>
    <x v="2"/>
    <x v="2"/>
  </r>
  <r>
    <n v="723"/>
    <x v="1214"/>
    <x v="1215"/>
    <n v="5000"/>
    <n v="5469"/>
    <x v="0"/>
    <x v="0"/>
    <s v="USD"/>
    <n v="1438228740"/>
    <n v="1435606549"/>
    <b v="0"/>
    <n v="100"/>
    <b v="1"/>
    <s v="publishing/nonfiction"/>
    <n v="1.0938000000000001"/>
    <n v="54.69"/>
    <x v="5"/>
    <x v="15"/>
  </r>
  <r>
    <n v="3664"/>
    <x v="1215"/>
    <x v="1216"/>
    <n v="800"/>
    <n v="875"/>
    <x v="0"/>
    <x v="0"/>
    <s v="USD"/>
    <n v="1466056689"/>
    <n v="1464847089"/>
    <b v="0"/>
    <n v="19"/>
    <b v="1"/>
    <s v="theater/plays"/>
    <n v="1.09375"/>
    <n v="46.05263157894737"/>
    <x v="3"/>
    <x v="4"/>
  </r>
  <r>
    <n v="1900"/>
    <x v="1216"/>
    <x v="1217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2"/>
    <x v="13"/>
  </r>
  <r>
    <n v="2303"/>
    <x v="1217"/>
    <x v="1218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2"/>
    <x v="13"/>
  </r>
  <r>
    <n v="3044"/>
    <x v="1218"/>
    <x v="1219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3"/>
    <x v="12"/>
  </r>
  <r>
    <n v="3260"/>
    <x v="1219"/>
    <x v="1220"/>
    <n v="5000"/>
    <n v="5462"/>
    <x v="0"/>
    <x v="0"/>
    <s v="USD"/>
    <n v="1448903318"/>
    <n v="1445875718"/>
    <b v="1"/>
    <n v="73"/>
    <b v="1"/>
    <s v="theater/plays"/>
    <n v="1.0924"/>
    <n v="74.821917808219183"/>
    <x v="3"/>
    <x v="4"/>
  </r>
  <r>
    <n v="2980"/>
    <x v="1220"/>
    <x v="1221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3"/>
    <x v="4"/>
  </r>
  <r>
    <n v="3688"/>
    <x v="1221"/>
    <x v="1222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3"/>
    <x v="4"/>
  </r>
  <r>
    <n v="3702"/>
    <x v="1222"/>
    <x v="1223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3"/>
    <x v="4"/>
  </r>
  <r>
    <n v="1402"/>
    <x v="1223"/>
    <x v="1224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2"/>
    <x v="2"/>
  </r>
  <r>
    <n v="286"/>
    <x v="1224"/>
    <x v="1225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4"/>
    <x v="14"/>
  </r>
  <r>
    <n v="21"/>
    <x v="1225"/>
    <x v="1226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4"/>
    <x v="16"/>
  </r>
  <r>
    <n v="1684"/>
    <x v="1226"/>
    <x v="1227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2"/>
    <x v="21"/>
  </r>
  <r>
    <n v="1390"/>
    <x v="1227"/>
    <x v="1228"/>
    <n v="2800"/>
    <n v="3055"/>
    <x v="0"/>
    <x v="0"/>
    <s v="USD"/>
    <n v="1430154720"/>
    <n v="1427224606"/>
    <b v="0"/>
    <n v="19"/>
    <b v="1"/>
    <s v="music/rock"/>
    <n v="1.0910714285714285"/>
    <n v="160.78947368421052"/>
    <x v="2"/>
    <x v="2"/>
  </r>
  <r>
    <n v="1362"/>
    <x v="1228"/>
    <x v="1229"/>
    <n v="1000"/>
    <n v="1091"/>
    <x v="0"/>
    <x v="0"/>
    <s v="USD"/>
    <n v="1378592731"/>
    <n v="1373408731"/>
    <b v="0"/>
    <n v="25"/>
    <b v="1"/>
    <s v="publishing/nonfiction"/>
    <n v="1.091"/>
    <n v="43.64"/>
    <x v="5"/>
    <x v="15"/>
  </r>
  <r>
    <n v="3422"/>
    <x v="1229"/>
    <x v="1230"/>
    <n v="3000"/>
    <n v="3273"/>
    <x v="0"/>
    <x v="1"/>
    <s v="GBP"/>
    <n v="1450051200"/>
    <n v="1447594176"/>
    <b v="0"/>
    <n v="46"/>
    <b v="1"/>
    <s v="theater/plays"/>
    <n v="1.091"/>
    <n v="71.152173913043484"/>
    <x v="3"/>
    <x v="4"/>
  </r>
  <r>
    <n v="1191"/>
    <x v="1230"/>
    <x v="1231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6"/>
    <x v="9"/>
  </r>
  <r>
    <n v="3834"/>
    <x v="1231"/>
    <x v="1232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3"/>
    <x v="4"/>
  </r>
  <r>
    <n v="2965"/>
    <x v="1232"/>
    <x v="1233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3"/>
    <x v="4"/>
  </r>
  <r>
    <n v="3181"/>
    <x v="1233"/>
    <x v="1234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3"/>
    <x v="4"/>
  </r>
  <r>
    <n v="3183"/>
    <x v="1234"/>
    <x v="1235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3"/>
    <x v="4"/>
  </r>
  <r>
    <n v="298"/>
    <x v="1235"/>
    <x v="1236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4"/>
    <x v="14"/>
  </r>
  <r>
    <n v="1840"/>
    <x v="1236"/>
    <x v="1237"/>
    <n v="900"/>
    <n v="980"/>
    <x v="0"/>
    <x v="0"/>
    <s v="USD"/>
    <n v="1367902740"/>
    <n v="1366251510"/>
    <b v="0"/>
    <n v="13"/>
    <b v="1"/>
    <s v="music/rock"/>
    <n v="1.0888888888888888"/>
    <n v="75.384615384615387"/>
    <x v="2"/>
    <x v="2"/>
  </r>
  <r>
    <n v="2558"/>
    <x v="1237"/>
    <x v="1238"/>
    <n v="1250"/>
    <n v="1361"/>
    <x v="0"/>
    <x v="6"/>
    <s v="AUD"/>
    <n v="1430488740"/>
    <n v="1427747906"/>
    <b v="0"/>
    <n v="18"/>
    <b v="1"/>
    <s v="music/classical music"/>
    <n v="1.0888"/>
    <n v="75.611111111111114"/>
    <x v="2"/>
    <x v="18"/>
  </r>
  <r>
    <n v="2719"/>
    <x v="1238"/>
    <x v="1239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3"/>
    <x v="12"/>
  </r>
  <r>
    <n v="3171"/>
    <x v="1239"/>
    <x v="1240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3"/>
    <x v="4"/>
  </r>
  <r>
    <n v="24"/>
    <x v="1240"/>
    <x v="1241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4"/>
    <x v="16"/>
  </r>
  <r>
    <n v="3567"/>
    <x v="1241"/>
    <x v="1242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3"/>
    <x v="4"/>
  </r>
  <r>
    <n v="3035"/>
    <x v="1242"/>
    <x v="1243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3"/>
    <x v="12"/>
  </r>
  <r>
    <n v="819"/>
    <x v="1243"/>
    <x v="1244"/>
    <n v="400"/>
    <n v="435"/>
    <x v="0"/>
    <x v="0"/>
    <s v="USD"/>
    <n v="1387601040"/>
    <n v="1386806254"/>
    <b v="0"/>
    <n v="14"/>
    <b v="1"/>
    <s v="music/rock"/>
    <n v="1.0874999999999999"/>
    <n v="31.071428571428573"/>
    <x v="2"/>
    <x v="2"/>
  </r>
  <r>
    <n v="1742"/>
    <x v="1244"/>
    <x v="1245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6"/>
    <x v="9"/>
  </r>
  <r>
    <n v="1858"/>
    <x v="1245"/>
    <x v="1246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2"/>
    <x v="2"/>
  </r>
  <r>
    <n v="3039"/>
    <x v="1246"/>
    <x v="1247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3"/>
    <x v="12"/>
  </r>
  <r>
    <n v="3497"/>
    <x v="1247"/>
    <x v="1248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3"/>
    <x v="4"/>
  </r>
  <r>
    <n v="524"/>
    <x v="1248"/>
    <x v="1249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3"/>
    <x v="4"/>
  </r>
  <r>
    <n v="2320"/>
    <x v="1249"/>
    <x v="1250"/>
    <n v="5000"/>
    <n v="5433"/>
    <x v="0"/>
    <x v="0"/>
    <s v="USD"/>
    <n v="1396463800"/>
    <n v="1393443400"/>
    <b v="1"/>
    <n v="89"/>
    <b v="1"/>
    <s v="music/indie rock"/>
    <n v="1.0866"/>
    <n v="61.044943820224717"/>
    <x v="2"/>
    <x v="13"/>
  </r>
  <r>
    <n v="1516"/>
    <x v="1250"/>
    <x v="1251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6"/>
    <x v="9"/>
  </r>
  <r>
    <n v="1269"/>
    <x v="1251"/>
    <x v="1252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2"/>
    <x v="2"/>
  </r>
  <r>
    <n v="353"/>
    <x v="1252"/>
    <x v="1253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4"/>
    <x v="14"/>
  </r>
  <r>
    <n v="3128"/>
    <x v="1253"/>
    <x v="1254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3"/>
    <x v="4"/>
  </r>
  <r>
    <n v="2444"/>
    <x v="1254"/>
    <x v="1255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11"/>
  </r>
  <r>
    <n v="3277"/>
    <x v="1255"/>
    <x v="1256"/>
    <n v="5000"/>
    <n v="5430"/>
    <x v="0"/>
    <x v="1"/>
    <s v="GBP"/>
    <n v="1416331406"/>
    <n v="1413735806"/>
    <b v="1"/>
    <n v="100"/>
    <b v="1"/>
    <s v="theater/plays"/>
    <n v="1.0860000000000001"/>
    <n v="54.3"/>
    <x v="3"/>
    <x v="4"/>
  </r>
  <r>
    <n v="1290"/>
    <x v="1256"/>
    <x v="1257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3"/>
    <x v="4"/>
  </r>
  <r>
    <n v="3430"/>
    <x v="1257"/>
    <x v="1258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3"/>
    <x v="4"/>
  </r>
  <r>
    <n v="1462"/>
    <x v="1258"/>
    <x v="1259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5"/>
    <x v="8"/>
  </r>
  <r>
    <n v="3757"/>
    <x v="1259"/>
    <x v="1260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3"/>
    <x v="20"/>
  </r>
  <r>
    <n v="3002"/>
    <x v="1260"/>
    <x v="1261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3"/>
    <x v="12"/>
  </r>
  <r>
    <n v="3410"/>
    <x v="1261"/>
    <x v="1262"/>
    <n v="3000"/>
    <n v="3255"/>
    <x v="0"/>
    <x v="0"/>
    <s v="USD"/>
    <n v="1465196400"/>
    <n v="1462841990"/>
    <b v="0"/>
    <n v="40"/>
    <b v="1"/>
    <s v="theater/plays"/>
    <n v="1.085"/>
    <n v="81.375"/>
    <x v="3"/>
    <x v="4"/>
  </r>
  <r>
    <n v="3583"/>
    <x v="1262"/>
    <x v="1263"/>
    <n v="3000"/>
    <n v="3255"/>
    <x v="0"/>
    <x v="0"/>
    <s v="USD"/>
    <n v="1460970805"/>
    <n v="1455790405"/>
    <b v="0"/>
    <n v="24"/>
    <b v="1"/>
    <s v="theater/plays"/>
    <n v="1.085"/>
    <n v="135.625"/>
    <x v="3"/>
    <x v="4"/>
  </r>
  <r>
    <n v="1032"/>
    <x v="1263"/>
    <x v="1264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2"/>
    <x v="10"/>
  </r>
  <r>
    <n v="2226"/>
    <x v="1264"/>
    <x v="1265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1"/>
    <x v="1"/>
  </r>
  <r>
    <n v="3560"/>
    <x v="1265"/>
    <x v="1266"/>
    <n v="3200"/>
    <n v="3470"/>
    <x v="0"/>
    <x v="7"/>
    <s v="CAD"/>
    <n v="1432694700"/>
    <n v="1429651266"/>
    <b v="0"/>
    <n v="74"/>
    <b v="1"/>
    <s v="theater/plays"/>
    <n v="1.0843750000000001"/>
    <n v="46.891891891891895"/>
    <x v="3"/>
    <x v="4"/>
  </r>
  <r>
    <n v="1469"/>
    <x v="1266"/>
    <x v="1267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5"/>
    <x v="8"/>
  </r>
  <r>
    <n v="72"/>
    <x v="1267"/>
    <x v="1268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4"/>
    <x v="6"/>
  </r>
  <r>
    <n v="1935"/>
    <x v="1268"/>
    <x v="1269"/>
    <n v="2500"/>
    <n v="2710"/>
    <x v="0"/>
    <x v="0"/>
    <s v="USD"/>
    <n v="1403326740"/>
    <n v="1400106171"/>
    <b v="0"/>
    <n v="50"/>
    <b v="1"/>
    <s v="music/indie rock"/>
    <n v="1.0840000000000001"/>
    <n v="54.2"/>
    <x v="2"/>
    <x v="13"/>
  </r>
  <r>
    <n v="275"/>
    <x v="1269"/>
    <x v="1270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4"/>
    <x v="14"/>
  </r>
  <r>
    <n v="1286"/>
    <x v="1270"/>
    <x v="1271"/>
    <n v="1500"/>
    <n v="1625"/>
    <x v="0"/>
    <x v="1"/>
    <s v="GBP"/>
    <n v="1424181600"/>
    <n v="1423041227"/>
    <b v="0"/>
    <n v="20"/>
    <b v="1"/>
    <s v="theater/plays"/>
    <n v="1.0833333333333333"/>
    <n v="81.25"/>
    <x v="3"/>
    <x v="4"/>
  </r>
  <r>
    <n v="2084"/>
    <x v="1271"/>
    <x v="1272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2"/>
    <x v="13"/>
  </r>
  <r>
    <n v="2833"/>
    <x v="1272"/>
    <x v="1273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3"/>
    <x v="4"/>
  </r>
  <r>
    <n v="3709"/>
    <x v="1273"/>
    <x v="1274"/>
    <n v="1000"/>
    <n v="1082.5"/>
    <x v="0"/>
    <x v="1"/>
    <s v="GBP"/>
    <n v="1403715546"/>
    <n v="1401123546"/>
    <b v="0"/>
    <n v="35"/>
    <b v="1"/>
    <s v="theater/plays"/>
    <n v="1.0825"/>
    <n v="30.928571428571427"/>
    <x v="3"/>
    <x v="4"/>
  </r>
  <r>
    <n v="1601"/>
    <x v="1274"/>
    <x v="1275"/>
    <n v="2500"/>
    <n v="2706.23"/>
    <x v="0"/>
    <x v="0"/>
    <s v="USD"/>
    <n v="1304561633"/>
    <n v="1301969633"/>
    <b v="0"/>
    <n v="56"/>
    <b v="1"/>
    <s v="music/rock"/>
    <n v="1.082492"/>
    <n v="48.325535714285714"/>
    <x v="2"/>
    <x v="2"/>
  </r>
  <r>
    <n v="2293"/>
    <x v="1275"/>
    <x v="1276"/>
    <n v="850"/>
    <n v="920"/>
    <x v="0"/>
    <x v="0"/>
    <s v="USD"/>
    <n v="1348545540"/>
    <n v="1346345999"/>
    <b v="0"/>
    <n v="27"/>
    <b v="1"/>
    <s v="music/rock"/>
    <n v="1.0823529411764705"/>
    <n v="34.074074074074076"/>
    <x v="2"/>
    <x v="2"/>
  </r>
  <r>
    <n v="2044"/>
    <x v="1276"/>
    <x v="1277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0"/>
    <x v="0"/>
  </r>
  <r>
    <n v="2810"/>
    <x v="1277"/>
    <x v="1278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3"/>
    <x v="4"/>
  </r>
  <r>
    <n v="3446"/>
    <x v="1278"/>
    <x v="1279"/>
    <n v="1000"/>
    <n v="1082"/>
    <x v="0"/>
    <x v="1"/>
    <s v="GBP"/>
    <n v="1423138800"/>
    <n v="1421092725"/>
    <b v="0"/>
    <n v="25"/>
    <b v="1"/>
    <s v="theater/plays"/>
    <n v="1.0820000000000001"/>
    <n v="43.28"/>
    <x v="3"/>
    <x v="4"/>
  </r>
  <r>
    <n v="3773"/>
    <x v="1279"/>
    <x v="1280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3"/>
    <x v="20"/>
  </r>
  <r>
    <n v="3426"/>
    <x v="1280"/>
    <x v="1281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3"/>
    <x v="4"/>
  </r>
  <r>
    <n v="2221"/>
    <x v="1281"/>
    <x v="1282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1"/>
    <x v="1"/>
  </r>
  <r>
    <n v="339"/>
    <x v="1282"/>
    <x v="1283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4"/>
    <x v="14"/>
  </r>
  <r>
    <n v="395"/>
    <x v="1283"/>
    <x v="1284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4"/>
    <x v="14"/>
  </r>
  <r>
    <n v="1663"/>
    <x v="1284"/>
    <x v="1285"/>
    <n v="1000"/>
    <n v="1080"/>
    <x v="0"/>
    <x v="0"/>
    <s v="USD"/>
    <n v="1422750707"/>
    <n v="1420158707"/>
    <b v="0"/>
    <n v="32"/>
    <b v="1"/>
    <s v="music/pop"/>
    <n v="1.08"/>
    <n v="33.75"/>
    <x v="2"/>
    <x v="7"/>
  </r>
  <r>
    <n v="1753"/>
    <x v="1285"/>
    <x v="1286"/>
    <n v="15000"/>
    <n v="16200"/>
    <x v="0"/>
    <x v="15"/>
    <s v="DKK"/>
    <n v="1458579568"/>
    <n v="1455991168"/>
    <b v="0"/>
    <n v="35"/>
    <b v="1"/>
    <s v="photography/photobooks"/>
    <n v="1.08"/>
    <n v="462.85714285714283"/>
    <x v="6"/>
    <x v="9"/>
  </r>
  <r>
    <n v="2449"/>
    <x v="1286"/>
    <x v="1287"/>
    <n v="10000"/>
    <n v="10800"/>
    <x v="0"/>
    <x v="0"/>
    <s v="USD"/>
    <n v="1417321515"/>
    <n v="1414725915"/>
    <b v="0"/>
    <n v="120"/>
    <b v="1"/>
    <s v="food/small batch"/>
    <n v="1.08"/>
    <n v="90"/>
    <x v="7"/>
    <x v="11"/>
  </r>
  <r>
    <n v="2934"/>
    <x v="1287"/>
    <x v="1288"/>
    <n v="2500"/>
    <n v="2700"/>
    <x v="0"/>
    <x v="7"/>
    <s v="CAD"/>
    <n v="1402845364"/>
    <n v="1400253364"/>
    <b v="0"/>
    <n v="37"/>
    <b v="1"/>
    <s v="theater/musical"/>
    <n v="1.08"/>
    <n v="72.972972972972968"/>
    <x v="3"/>
    <x v="20"/>
  </r>
  <r>
    <n v="3133"/>
    <x v="1288"/>
    <x v="1289"/>
    <n v="500"/>
    <n v="540"/>
    <x v="2"/>
    <x v="1"/>
    <s v="GBP"/>
    <n v="1490358834"/>
    <n v="1487770434"/>
    <b v="0"/>
    <n v="16"/>
    <b v="0"/>
    <s v="theater/plays"/>
    <n v="1.08"/>
    <n v="33.75"/>
    <x v="3"/>
    <x v="4"/>
  </r>
  <r>
    <n v="3319"/>
    <x v="1289"/>
    <x v="1290"/>
    <n v="500"/>
    <n v="540"/>
    <x v="0"/>
    <x v="1"/>
    <s v="GBP"/>
    <n v="1422712986"/>
    <n v="1418824986"/>
    <b v="0"/>
    <n v="16"/>
    <b v="1"/>
    <s v="theater/plays"/>
    <n v="1.08"/>
    <n v="33.75"/>
    <x v="3"/>
    <x v="4"/>
  </r>
  <r>
    <n v="3697"/>
    <x v="1290"/>
    <x v="1291"/>
    <n v="2000"/>
    <n v="2160"/>
    <x v="0"/>
    <x v="1"/>
    <s v="GBP"/>
    <n v="1462878648"/>
    <n v="1461064248"/>
    <b v="0"/>
    <n v="30"/>
    <b v="1"/>
    <s v="theater/plays"/>
    <n v="1.08"/>
    <n v="72"/>
    <x v="3"/>
    <x v="4"/>
  </r>
  <r>
    <n v="3824"/>
    <x v="1291"/>
    <x v="1292"/>
    <n v="250"/>
    <n v="270"/>
    <x v="0"/>
    <x v="1"/>
    <s v="GBP"/>
    <n v="1470058860"/>
    <n v="1469026903"/>
    <b v="0"/>
    <n v="7"/>
    <b v="1"/>
    <s v="theater/plays"/>
    <n v="1.08"/>
    <n v="38.571428571428569"/>
    <x v="3"/>
    <x v="4"/>
  </r>
  <r>
    <n v="48"/>
    <x v="1292"/>
    <x v="1293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4"/>
    <x v="16"/>
  </r>
  <r>
    <n v="2061"/>
    <x v="1293"/>
    <x v="1294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0"/>
    <x v="0"/>
  </r>
  <r>
    <n v="322"/>
    <x v="1294"/>
    <x v="1295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4"/>
    <x v="14"/>
  </r>
  <r>
    <n v="1503"/>
    <x v="1295"/>
    <x v="1296"/>
    <n v="3750"/>
    <n v="4045.93"/>
    <x v="0"/>
    <x v="16"/>
    <s v="EUR"/>
    <n v="1477210801"/>
    <n v="1472026801"/>
    <b v="1"/>
    <n v="71"/>
    <b v="1"/>
    <s v="photography/photobooks"/>
    <n v="1.0789146666666667"/>
    <n v="56.98492957746479"/>
    <x v="6"/>
    <x v="9"/>
  </r>
  <r>
    <n v="2441"/>
    <x v="1296"/>
    <x v="1297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11"/>
  </r>
  <r>
    <n v="1466"/>
    <x v="1297"/>
    <x v="1298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5"/>
    <x v="8"/>
  </r>
  <r>
    <n v="2312"/>
    <x v="1298"/>
    <x v="1299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2"/>
    <x v="13"/>
  </r>
  <r>
    <n v="3229"/>
    <x v="1299"/>
    <x v="1300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3"/>
    <x v="4"/>
  </r>
  <r>
    <n v="830"/>
    <x v="1300"/>
    <x v="1301"/>
    <n v="1800"/>
    <n v="1941"/>
    <x v="0"/>
    <x v="0"/>
    <s v="USD"/>
    <n v="1363952225"/>
    <n v="1361363825"/>
    <b v="0"/>
    <n v="32"/>
    <b v="1"/>
    <s v="music/rock"/>
    <n v="1.0783333333333334"/>
    <n v="60.65625"/>
    <x v="2"/>
    <x v="2"/>
  </r>
  <r>
    <n v="3447"/>
    <x v="1301"/>
    <x v="1302"/>
    <n v="1000"/>
    <n v="1078"/>
    <x v="0"/>
    <x v="0"/>
    <s v="USD"/>
    <n v="1458332412"/>
    <n v="1454448012"/>
    <b v="0"/>
    <n v="14"/>
    <b v="1"/>
    <s v="theater/plays"/>
    <n v="1.0780000000000001"/>
    <n v="77"/>
    <x v="3"/>
    <x v="4"/>
  </r>
  <r>
    <n v="530"/>
    <x v="1302"/>
    <x v="1303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3"/>
    <x v="4"/>
  </r>
  <r>
    <n v="1189"/>
    <x v="1303"/>
    <x v="1304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6"/>
    <x v="9"/>
  </r>
  <r>
    <n v="2836"/>
    <x v="1304"/>
    <x v="1305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3"/>
    <x v="4"/>
  </r>
  <r>
    <n v="273"/>
    <x v="1305"/>
    <x v="1306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4"/>
    <x v="14"/>
  </r>
  <r>
    <n v="2826"/>
    <x v="1306"/>
    <x v="1307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3"/>
    <x v="4"/>
  </r>
  <r>
    <n v="3006"/>
    <x v="1307"/>
    <x v="1308"/>
    <n v="8000"/>
    <n v="8620"/>
    <x v="0"/>
    <x v="7"/>
    <s v="CAD"/>
    <n v="1418580591"/>
    <n v="1415988591"/>
    <b v="0"/>
    <n v="97"/>
    <b v="1"/>
    <s v="theater/spaces"/>
    <n v="1.0774999999999999"/>
    <n v="88.865979381443296"/>
    <x v="3"/>
    <x v="12"/>
  </r>
  <r>
    <n v="2814"/>
    <x v="1308"/>
    <x v="1309"/>
    <n v="1500"/>
    <n v="1616"/>
    <x v="0"/>
    <x v="1"/>
    <s v="GBP"/>
    <n v="1431164115"/>
    <n v="1428572115"/>
    <b v="0"/>
    <n v="64"/>
    <b v="1"/>
    <s v="theater/plays"/>
    <n v="1.0773333333333333"/>
    <n v="25.25"/>
    <x v="3"/>
    <x v="4"/>
  </r>
  <r>
    <n v="2107"/>
    <x v="1309"/>
    <x v="1310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2"/>
    <x v="13"/>
  </r>
  <r>
    <n v="3596"/>
    <x v="1310"/>
    <x v="1311"/>
    <n v="1100"/>
    <n v="1185"/>
    <x v="0"/>
    <x v="7"/>
    <s v="CAD"/>
    <n v="1409072982"/>
    <n v="1407258582"/>
    <b v="0"/>
    <n v="15"/>
    <b v="1"/>
    <s v="theater/plays"/>
    <n v="1.0772727272727274"/>
    <n v="79"/>
    <x v="3"/>
    <x v="4"/>
  </r>
  <r>
    <n v="406"/>
    <x v="1311"/>
    <x v="1312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4"/>
    <x v="14"/>
  </r>
  <r>
    <n v="2319"/>
    <x v="1312"/>
    <x v="1313"/>
    <n v="3000"/>
    <n v="3231"/>
    <x v="0"/>
    <x v="0"/>
    <s v="USD"/>
    <n v="1387072685"/>
    <n v="1384480685"/>
    <b v="1"/>
    <n v="77"/>
    <b v="1"/>
    <s v="music/indie rock"/>
    <n v="1.077"/>
    <n v="41.961038961038959"/>
    <x v="2"/>
    <x v="13"/>
  </r>
  <r>
    <n v="405"/>
    <x v="1313"/>
    <x v="1314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4"/>
    <x v="14"/>
  </r>
  <r>
    <n v="3768"/>
    <x v="1314"/>
    <x v="1315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3"/>
    <x v="20"/>
  </r>
  <r>
    <n v="1035"/>
    <x v="1315"/>
    <x v="1316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2"/>
    <x v="10"/>
  </r>
  <r>
    <n v="3378"/>
    <x v="1316"/>
    <x v="1317"/>
    <n v="550"/>
    <n v="592"/>
    <x v="0"/>
    <x v="1"/>
    <s v="GBP"/>
    <n v="1409490480"/>
    <n v="1407400306"/>
    <b v="0"/>
    <n v="21"/>
    <b v="1"/>
    <s v="theater/plays"/>
    <n v="1.0763636363636364"/>
    <n v="28.19047619047619"/>
    <x v="3"/>
    <x v="4"/>
  </r>
  <r>
    <n v="240"/>
    <x v="1317"/>
    <x v="1318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4"/>
    <x v="14"/>
  </r>
  <r>
    <n v="47"/>
    <x v="1318"/>
    <x v="1319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4"/>
    <x v="16"/>
  </r>
  <r>
    <n v="2792"/>
    <x v="1319"/>
    <x v="1320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3"/>
    <x v="4"/>
  </r>
  <r>
    <n v="3503"/>
    <x v="1320"/>
    <x v="1321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3"/>
    <x v="4"/>
  </r>
  <r>
    <n v="2733"/>
    <x v="1321"/>
    <x v="1322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0"/>
    <x v="0"/>
  </r>
  <r>
    <n v="797"/>
    <x v="1322"/>
    <x v="1323"/>
    <n v="3000"/>
    <n v="3226"/>
    <x v="0"/>
    <x v="0"/>
    <s v="USD"/>
    <n v="1335672000"/>
    <n v="1332978688"/>
    <b v="0"/>
    <n v="71"/>
    <b v="1"/>
    <s v="music/rock"/>
    <n v="1.0753333333333333"/>
    <n v="45.436619718309856"/>
    <x v="2"/>
    <x v="2"/>
  </r>
  <r>
    <n v="65"/>
    <x v="1323"/>
    <x v="1324"/>
    <n v="7000"/>
    <n v="7527"/>
    <x v="0"/>
    <x v="7"/>
    <s v="CAD"/>
    <n v="1407736740"/>
    <n v="1405453354"/>
    <b v="0"/>
    <n v="57"/>
    <b v="1"/>
    <s v="film &amp; video/shorts"/>
    <n v="1.0752857142857142"/>
    <n v="132.05263157894737"/>
    <x v="4"/>
    <x v="6"/>
  </r>
  <r>
    <n v="3352"/>
    <x v="1324"/>
    <x v="1325"/>
    <n v="5000"/>
    <n v="5376"/>
    <x v="0"/>
    <x v="1"/>
    <s v="GBP"/>
    <n v="1467414000"/>
    <n v="1462492178"/>
    <b v="0"/>
    <n v="70"/>
    <b v="1"/>
    <s v="theater/plays"/>
    <n v="1.0751999999999999"/>
    <n v="76.8"/>
    <x v="3"/>
    <x v="4"/>
  </r>
  <r>
    <n v="2448"/>
    <x v="1325"/>
    <x v="1326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11"/>
  </r>
  <r>
    <n v="3040"/>
    <x v="1326"/>
    <x v="1327"/>
    <n v="3000"/>
    <n v="3225"/>
    <x v="0"/>
    <x v="0"/>
    <s v="USD"/>
    <n v="1435359600"/>
    <n v="1434999621"/>
    <b v="0"/>
    <n v="42"/>
    <b v="1"/>
    <s v="theater/spaces"/>
    <n v="1.075"/>
    <n v="76.785714285714292"/>
    <x v="3"/>
    <x v="12"/>
  </r>
  <r>
    <n v="3694"/>
    <x v="1327"/>
    <x v="1328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3"/>
    <x v="4"/>
  </r>
  <r>
    <n v="2605"/>
    <x v="1328"/>
    <x v="1329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0"/>
    <x v="5"/>
  </r>
  <r>
    <n v="105"/>
    <x v="1329"/>
    <x v="1330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4"/>
    <x v="6"/>
  </r>
  <r>
    <n v="261"/>
    <x v="1330"/>
    <x v="1331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4"/>
    <x v="14"/>
  </r>
  <r>
    <n v="740"/>
    <x v="1331"/>
    <x v="1332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5"/>
    <x v="15"/>
  </r>
  <r>
    <n v="1031"/>
    <x v="1332"/>
    <x v="1333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2"/>
    <x v="10"/>
  </r>
  <r>
    <n v="2289"/>
    <x v="1333"/>
    <x v="1334"/>
    <n v="1500"/>
    <n v="1611"/>
    <x v="0"/>
    <x v="0"/>
    <s v="USD"/>
    <n v="1386372120"/>
    <n v="1382659060"/>
    <b v="0"/>
    <n v="25"/>
    <b v="1"/>
    <s v="music/rock"/>
    <n v="1.0740000000000001"/>
    <n v="64.44"/>
    <x v="2"/>
    <x v="2"/>
  </r>
  <r>
    <n v="3273"/>
    <x v="1334"/>
    <x v="1335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3"/>
    <x v="4"/>
  </r>
  <r>
    <n v="3321"/>
    <x v="1335"/>
    <x v="1336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3"/>
    <x v="4"/>
  </r>
  <r>
    <n v="1848"/>
    <x v="1336"/>
    <x v="1337"/>
    <n v="3000"/>
    <n v="3221"/>
    <x v="0"/>
    <x v="0"/>
    <s v="USD"/>
    <n v="1312095540"/>
    <n v="1306608888"/>
    <b v="0"/>
    <n v="24"/>
    <b v="1"/>
    <s v="music/rock"/>
    <n v="1.0736666666666668"/>
    <n v="134.20833333333334"/>
    <x v="2"/>
    <x v="2"/>
  </r>
  <r>
    <n v="2555"/>
    <x v="1337"/>
    <x v="1338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2"/>
    <x v="18"/>
  </r>
  <r>
    <n v="2108"/>
    <x v="1338"/>
    <x v="1339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2"/>
    <x v="13"/>
  </r>
  <r>
    <n v="1396"/>
    <x v="1339"/>
    <x v="1340"/>
    <n v="6000"/>
    <n v="6438"/>
    <x v="0"/>
    <x v="0"/>
    <s v="USD"/>
    <n v="1423871882"/>
    <n v="1421279882"/>
    <b v="0"/>
    <n v="73"/>
    <b v="1"/>
    <s v="music/rock"/>
    <n v="1.073"/>
    <n v="88.191780821917803"/>
    <x v="2"/>
    <x v="2"/>
  </r>
  <r>
    <n v="56"/>
    <x v="1340"/>
    <x v="1341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4"/>
    <x v="16"/>
  </r>
  <r>
    <n v="2292"/>
    <x v="1341"/>
    <x v="1342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2"/>
    <x v="2"/>
  </r>
  <r>
    <n v="80"/>
    <x v="1342"/>
    <x v="1343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4"/>
    <x v="6"/>
  </r>
  <r>
    <n v="3817"/>
    <x v="1343"/>
    <x v="1344"/>
    <n v="2000"/>
    <n v="2145"/>
    <x v="0"/>
    <x v="0"/>
    <s v="USD"/>
    <n v="1445659140"/>
    <n v="1444236216"/>
    <b v="0"/>
    <n v="20"/>
    <b v="1"/>
    <s v="theater/plays"/>
    <n v="1.0725"/>
    <n v="107.25"/>
    <x v="3"/>
    <x v="4"/>
  </r>
  <r>
    <n v="2528"/>
    <x v="1344"/>
    <x v="1345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2"/>
    <x v="18"/>
  </r>
  <r>
    <n v="2940"/>
    <x v="1345"/>
    <x v="1346"/>
    <n v="2500"/>
    <n v="2681"/>
    <x v="0"/>
    <x v="0"/>
    <s v="USD"/>
    <n v="1421606018"/>
    <n v="1418150018"/>
    <b v="0"/>
    <n v="33"/>
    <b v="1"/>
    <s v="theater/musical"/>
    <n v="1.0724"/>
    <n v="81.242424242424249"/>
    <x v="3"/>
    <x v="20"/>
  </r>
  <r>
    <n v="2468"/>
    <x v="1346"/>
    <x v="1347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2"/>
    <x v="13"/>
  </r>
  <r>
    <n v="2248"/>
    <x v="1347"/>
    <x v="1348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1"/>
    <x v="1"/>
  </r>
  <r>
    <n v="3184"/>
    <x v="1348"/>
    <x v="1349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3"/>
    <x v="4"/>
  </r>
  <r>
    <n v="2180"/>
    <x v="1349"/>
    <x v="1350"/>
    <n v="5000"/>
    <n v="5359.21"/>
    <x v="0"/>
    <x v="0"/>
    <s v="USD"/>
    <n v="1447434268"/>
    <n v="1443801868"/>
    <b v="0"/>
    <n v="78"/>
    <b v="1"/>
    <s v="music/rock"/>
    <n v="1.071842"/>
    <n v="68.707820512820518"/>
    <x v="2"/>
    <x v="2"/>
  </r>
  <r>
    <n v="1381"/>
    <x v="1350"/>
    <x v="1351"/>
    <n v="5000"/>
    <n v="5355"/>
    <x v="0"/>
    <x v="0"/>
    <s v="USD"/>
    <n v="1482988125"/>
    <n v="1480396125"/>
    <b v="0"/>
    <n v="73"/>
    <b v="1"/>
    <s v="music/rock"/>
    <n v="1.071"/>
    <n v="73.356164383561648"/>
    <x v="2"/>
    <x v="2"/>
  </r>
  <r>
    <n v="3407"/>
    <x v="1351"/>
    <x v="1352"/>
    <n v="2000"/>
    <n v="2142"/>
    <x v="0"/>
    <x v="1"/>
    <s v="GBP"/>
    <n v="1404641289"/>
    <n v="1402049289"/>
    <b v="0"/>
    <n v="67"/>
    <b v="1"/>
    <s v="theater/plays"/>
    <n v="1.071"/>
    <n v="31.970149253731343"/>
    <x v="3"/>
    <x v="4"/>
  </r>
  <r>
    <n v="1371"/>
    <x v="1352"/>
    <x v="1353"/>
    <n v="6999"/>
    <n v="7495"/>
    <x v="0"/>
    <x v="0"/>
    <s v="USD"/>
    <n v="1431022342"/>
    <n v="1428430342"/>
    <b v="0"/>
    <n v="70"/>
    <b v="1"/>
    <s v="music/rock"/>
    <n v="1.0708672667523933"/>
    <n v="107.07142857142857"/>
    <x v="2"/>
    <x v="2"/>
  </r>
  <r>
    <n v="647"/>
    <x v="1353"/>
    <x v="1354"/>
    <n v="2000"/>
    <n v="2141"/>
    <x v="0"/>
    <x v="7"/>
    <s v="CAD"/>
    <n v="1458235549"/>
    <n v="1455647149"/>
    <b v="0"/>
    <n v="17"/>
    <b v="1"/>
    <s v="technology/wearables"/>
    <n v="1.0705"/>
    <n v="125.94117647058823"/>
    <x v="0"/>
    <x v="3"/>
  </r>
  <r>
    <n v="2106"/>
    <x v="1354"/>
    <x v="1355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2"/>
    <x v="13"/>
  </r>
  <r>
    <n v="2541"/>
    <x v="1355"/>
    <x v="1356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2"/>
    <x v="18"/>
  </r>
  <r>
    <n v="815"/>
    <x v="1356"/>
    <x v="1357"/>
    <n v="4000"/>
    <n v="4280"/>
    <x v="0"/>
    <x v="0"/>
    <s v="USD"/>
    <n v="1414879303"/>
    <n v="1412287303"/>
    <b v="0"/>
    <n v="43"/>
    <b v="1"/>
    <s v="music/rock"/>
    <n v="1.07"/>
    <n v="99.534883720930239"/>
    <x v="2"/>
    <x v="2"/>
  </r>
  <r>
    <n v="828"/>
    <x v="1357"/>
    <x v="1358"/>
    <n v="1300"/>
    <n v="1391"/>
    <x v="0"/>
    <x v="0"/>
    <s v="USD"/>
    <n v="1340641440"/>
    <n v="1339549982"/>
    <b v="0"/>
    <n v="38"/>
    <b v="1"/>
    <s v="music/rock"/>
    <n v="1.07"/>
    <n v="36.60526315789474"/>
    <x v="2"/>
    <x v="2"/>
  </r>
  <r>
    <n v="1932"/>
    <x v="1358"/>
    <x v="1359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2"/>
    <x v="13"/>
  </r>
  <r>
    <n v="3495"/>
    <x v="1359"/>
    <x v="1360"/>
    <n v="5000"/>
    <n v="5343"/>
    <x v="0"/>
    <x v="7"/>
    <s v="CAD"/>
    <n v="1414862280"/>
    <n v="1412360309"/>
    <b v="0"/>
    <n v="72"/>
    <b v="1"/>
    <s v="theater/plays"/>
    <n v="1.0686"/>
    <n v="74.208333333333329"/>
    <x v="3"/>
    <x v="4"/>
  </r>
  <r>
    <n v="2963"/>
    <x v="1360"/>
    <x v="1361"/>
    <n v="10000"/>
    <n v="10685"/>
    <x v="0"/>
    <x v="0"/>
    <s v="USD"/>
    <n v="1435835824"/>
    <n v="1433243824"/>
    <b v="0"/>
    <n v="98"/>
    <b v="1"/>
    <s v="theater/plays"/>
    <n v="1.0685"/>
    <n v="109.03061224489795"/>
    <x v="3"/>
    <x v="4"/>
  </r>
  <r>
    <n v="1521"/>
    <x v="1361"/>
    <x v="1362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6"/>
    <x v="9"/>
  </r>
  <r>
    <n v="399"/>
    <x v="1362"/>
    <x v="1363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4"/>
    <x v="14"/>
  </r>
  <r>
    <n v="2662"/>
    <x v="1363"/>
    <x v="1364"/>
    <n v="20000"/>
    <n v="21360"/>
    <x v="0"/>
    <x v="0"/>
    <s v="USD"/>
    <n v="1440179713"/>
    <n v="1437587713"/>
    <b v="0"/>
    <n v="80"/>
    <b v="1"/>
    <s v="technology/makerspaces"/>
    <n v="1.0680000000000001"/>
    <n v="267"/>
    <x v="0"/>
    <x v="19"/>
  </r>
  <r>
    <n v="3615"/>
    <x v="1364"/>
    <x v="1365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3"/>
    <x v="4"/>
  </r>
  <r>
    <n v="3164"/>
    <x v="1365"/>
    <x v="1366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3"/>
    <x v="4"/>
  </r>
  <r>
    <n v="2306"/>
    <x v="1366"/>
    <x v="1367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2"/>
    <x v="13"/>
  </r>
  <r>
    <n v="738"/>
    <x v="1367"/>
    <x v="1368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5"/>
    <x v="15"/>
  </r>
  <r>
    <n v="1186"/>
    <x v="1368"/>
    <x v="1369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6"/>
    <x v="9"/>
  </r>
  <r>
    <n v="255"/>
    <x v="1369"/>
    <x v="1370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4"/>
    <x v="14"/>
  </r>
  <r>
    <n v="257"/>
    <x v="1370"/>
    <x v="1371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4"/>
    <x v="14"/>
  </r>
  <r>
    <n v="341"/>
    <x v="1371"/>
    <x v="1372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4"/>
    <x v="14"/>
  </r>
  <r>
    <n v="3776"/>
    <x v="1372"/>
    <x v="1373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3"/>
    <x v="20"/>
  </r>
  <r>
    <n v="2488"/>
    <x v="1373"/>
    <x v="1374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2"/>
    <x v="13"/>
  </r>
  <r>
    <n v="3030"/>
    <x v="1374"/>
    <x v="1375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3"/>
    <x v="12"/>
  </r>
  <r>
    <n v="290"/>
    <x v="1375"/>
    <x v="1376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4"/>
    <x v="14"/>
  </r>
  <r>
    <n v="3307"/>
    <x v="1376"/>
    <x v="1377"/>
    <n v="1000"/>
    <n v="1066.8"/>
    <x v="0"/>
    <x v="0"/>
    <s v="USD"/>
    <n v="1463275339"/>
    <n v="1460683339"/>
    <b v="0"/>
    <n v="20"/>
    <b v="1"/>
    <s v="theater/plays"/>
    <n v="1.0668"/>
    <n v="53.339999999999996"/>
    <x v="3"/>
    <x v="4"/>
  </r>
  <r>
    <n v="2309"/>
    <x v="1377"/>
    <x v="1378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2"/>
    <x v="13"/>
  </r>
  <r>
    <n v="373"/>
    <x v="1378"/>
    <x v="1379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4"/>
    <x v="14"/>
  </r>
  <r>
    <n v="396"/>
    <x v="1379"/>
    <x v="1380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4"/>
    <x v="14"/>
  </r>
  <r>
    <n v="3049"/>
    <x v="1380"/>
    <x v="1381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3"/>
    <x v="12"/>
  </r>
  <r>
    <n v="2307"/>
    <x v="1381"/>
    <x v="1382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2"/>
    <x v="13"/>
  </r>
  <r>
    <n v="349"/>
    <x v="1382"/>
    <x v="1383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4"/>
    <x v="14"/>
  </r>
  <r>
    <n v="331"/>
    <x v="1383"/>
    <x v="1384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4"/>
    <x v="14"/>
  </r>
  <r>
    <n v="15"/>
    <x v="1384"/>
    <x v="1385"/>
    <n v="2000"/>
    <n v="2132"/>
    <x v="0"/>
    <x v="8"/>
    <s v="EUR"/>
    <n v="1443384840"/>
    <n v="1441790658"/>
    <b v="0"/>
    <n v="98"/>
    <b v="1"/>
    <s v="film &amp; video/television"/>
    <n v="1.0660000000000001"/>
    <n v="21.755102040816325"/>
    <x v="4"/>
    <x v="16"/>
  </r>
  <r>
    <n v="1759"/>
    <x v="1385"/>
    <x v="1386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6"/>
    <x v="9"/>
  </r>
  <r>
    <n v="1889"/>
    <x v="1386"/>
    <x v="1387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2"/>
    <x v="13"/>
  </r>
  <r>
    <n v="320"/>
    <x v="1387"/>
    <x v="1388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4"/>
    <x v="14"/>
  </r>
  <r>
    <n v="3374"/>
    <x v="1388"/>
    <x v="1389"/>
    <n v="3500"/>
    <n v="3730"/>
    <x v="0"/>
    <x v="7"/>
    <s v="CAD"/>
    <n v="1446053616"/>
    <n v="1443461616"/>
    <b v="0"/>
    <n v="52"/>
    <b v="1"/>
    <s v="theater/plays"/>
    <n v="1.0657142857142856"/>
    <n v="71.730769230769226"/>
    <x v="3"/>
    <x v="4"/>
  </r>
  <r>
    <n v="3419"/>
    <x v="1389"/>
    <x v="1390"/>
    <n v="2750"/>
    <n v="2930"/>
    <x v="0"/>
    <x v="9"/>
    <s v="EUR"/>
    <n v="1459978200"/>
    <n v="1458416585"/>
    <b v="0"/>
    <n v="46"/>
    <b v="1"/>
    <s v="theater/plays"/>
    <n v="1.0654545454545454"/>
    <n v="63.695652173913047"/>
    <x v="3"/>
    <x v="4"/>
  </r>
  <r>
    <n v="2109"/>
    <x v="1390"/>
    <x v="1391"/>
    <n v="4000"/>
    <n v="4261"/>
    <x v="0"/>
    <x v="0"/>
    <s v="USD"/>
    <n v="1436115617"/>
    <n v="1433523617"/>
    <b v="0"/>
    <n v="40"/>
    <b v="1"/>
    <s v="music/indie rock"/>
    <n v="1.06525"/>
    <n v="106.52500000000001"/>
    <x v="2"/>
    <x v="13"/>
  </r>
  <r>
    <n v="2829"/>
    <x v="1391"/>
    <x v="1392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3"/>
    <x v="4"/>
  </r>
  <r>
    <n v="2111"/>
    <x v="1392"/>
    <x v="1393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2"/>
    <x v="13"/>
  </r>
  <r>
    <n v="2552"/>
    <x v="1393"/>
    <x v="1394"/>
    <n v="3000"/>
    <n v="3195"/>
    <x v="0"/>
    <x v="0"/>
    <s v="USD"/>
    <n v="1488741981"/>
    <n v="1486149981"/>
    <b v="0"/>
    <n v="18"/>
    <b v="1"/>
    <s v="music/classical music"/>
    <n v="1.0649999999999999"/>
    <n v="177.5"/>
    <x v="2"/>
    <x v="18"/>
  </r>
  <r>
    <n v="6"/>
    <x v="1394"/>
    <x v="1395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4"/>
    <x v="16"/>
  </r>
  <r>
    <n v="1514"/>
    <x v="1395"/>
    <x v="1396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6"/>
    <x v="9"/>
  </r>
  <r>
    <n v="86"/>
    <x v="1396"/>
    <x v="1397"/>
    <n v="6000"/>
    <n v="6388"/>
    <x v="0"/>
    <x v="3"/>
    <s v="EUR"/>
    <n v="1451226045"/>
    <n v="1444828845"/>
    <b v="0"/>
    <n v="17"/>
    <b v="1"/>
    <s v="film &amp; video/shorts"/>
    <n v="1.0646666666666667"/>
    <n v="375.76470588235293"/>
    <x v="4"/>
    <x v="6"/>
  </r>
  <r>
    <n v="260"/>
    <x v="1397"/>
    <x v="1398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4"/>
    <x v="14"/>
  </r>
  <r>
    <n v="3819"/>
    <x v="1398"/>
    <x v="283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3"/>
    <x v="4"/>
  </r>
  <r>
    <n v="3509"/>
    <x v="1399"/>
    <x v="1399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3"/>
    <x v="4"/>
  </r>
  <r>
    <n v="18"/>
    <x v="1400"/>
    <x v="1400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4"/>
    <x v="16"/>
  </r>
  <r>
    <n v="2332"/>
    <x v="1401"/>
    <x v="1401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11"/>
  </r>
  <r>
    <n v="3500"/>
    <x v="1402"/>
    <x v="1402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3"/>
    <x v="4"/>
  </r>
  <r>
    <n v="3257"/>
    <x v="1403"/>
    <x v="1403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3"/>
    <x v="4"/>
  </r>
  <r>
    <n v="3553"/>
    <x v="1404"/>
    <x v="1404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3"/>
    <x v="4"/>
  </r>
  <r>
    <n v="3330"/>
    <x v="1405"/>
    <x v="1405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3"/>
    <x v="4"/>
  </r>
  <r>
    <n v="97"/>
    <x v="1406"/>
    <x v="1406"/>
    <n v="400"/>
    <n v="425"/>
    <x v="0"/>
    <x v="0"/>
    <s v="USD"/>
    <n v="1310440482"/>
    <n v="1307848482"/>
    <b v="0"/>
    <n v="8"/>
    <b v="1"/>
    <s v="film &amp; video/shorts"/>
    <n v="1.0625"/>
    <n v="53.125"/>
    <x v="4"/>
    <x v="6"/>
  </r>
  <r>
    <n v="98"/>
    <x v="1407"/>
    <x v="1407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4"/>
    <x v="6"/>
  </r>
  <r>
    <n v="3359"/>
    <x v="1408"/>
    <x v="1408"/>
    <n v="4000"/>
    <n v="4250"/>
    <x v="0"/>
    <x v="0"/>
    <s v="USD"/>
    <n v="1487985734"/>
    <n v="1484097734"/>
    <b v="0"/>
    <n v="23"/>
    <b v="1"/>
    <s v="theater/plays"/>
    <n v="1.0625"/>
    <n v="184.78260869565219"/>
    <x v="3"/>
    <x v="4"/>
  </r>
  <r>
    <n v="3762"/>
    <x v="1409"/>
    <x v="1409"/>
    <n v="1250"/>
    <n v="1328"/>
    <x v="0"/>
    <x v="1"/>
    <s v="GBP"/>
    <n v="1438543889"/>
    <n v="1436383889"/>
    <b v="0"/>
    <n v="28"/>
    <b v="1"/>
    <s v="theater/musical"/>
    <n v="1.0624"/>
    <n v="47.428571428571431"/>
    <x v="3"/>
    <x v="20"/>
  </r>
  <r>
    <n v="2284"/>
    <x v="1410"/>
    <x v="1410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2"/>
    <x v="2"/>
  </r>
  <r>
    <n v="3317"/>
    <x v="1411"/>
    <x v="1411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3"/>
    <x v="4"/>
  </r>
  <r>
    <n v="3259"/>
    <x v="1412"/>
    <x v="1412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3"/>
    <x v="4"/>
  </r>
  <r>
    <n v="1277"/>
    <x v="1413"/>
    <x v="1413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2"/>
    <x v="2"/>
  </r>
  <r>
    <n v="3574"/>
    <x v="1414"/>
    <x v="1414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3"/>
    <x v="4"/>
  </r>
  <r>
    <n v="2171"/>
    <x v="1415"/>
    <x v="1415"/>
    <n v="4000"/>
    <n v="4243"/>
    <x v="0"/>
    <x v="0"/>
    <s v="USD"/>
    <n v="1434949200"/>
    <n v="1431903495"/>
    <b v="0"/>
    <n v="47"/>
    <b v="1"/>
    <s v="music/rock"/>
    <n v="1.0607500000000001"/>
    <n v="90.276595744680847"/>
    <x v="2"/>
    <x v="2"/>
  </r>
  <r>
    <n v="2818"/>
    <x v="1416"/>
    <x v="1416"/>
    <n v="10000"/>
    <n v="10603"/>
    <x v="0"/>
    <x v="0"/>
    <s v="USD"/>
    <n v="1443018086"/>
    <n v="1441290086"/>
    <b v="0"/>
    <n v="102"/>
    <b v="1"/>
    <s v="theater/plays"/>
    <n v="1.0603"/>
    <n v="103.95098039215686"/>
    <x v="3"/>
    <x v="4"/>
  </r>
  <r>
    <n v="3831"/>
    <x v="1417"/>
    <x v="1417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3"/>
    <x v="4"/>
  </r>
  <r>
    <n v="2634"/>
    <x v="1418"/>
    <x v="1418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0"/>
    <x v="5"/>
  </r>
  <r>
    <n v="99"/>
    <x v="1419"/>
    <x v="1419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4"/>
    <x v="6"/>
  </r>
  <r>
    <n v="1949"/>
    <x v="1420"/>
    <x v="1420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0"/>
    <x v="0"/>
  </r>
  <r>
    <n v="1209"/>
    <x v="1421"/>
    <x v="1421"/>
    <n v="6000"/>
    <n v="6360"/>
    <x v="0"/>
    <x v="0"/>
    <s v="USD"/>
    <n v="1488053905"/>
    <n v="1485461905"/>
    <b v="0"/>
    <n v="46"/>
    <b v="1"/>
    <s v="photography/photobooks"/>
    <n v="1.06"/>
    <n v="138.2608695652174"/>
    <x v="6"/>
    <x v="9"/>
  </r>
  <r>
    <n v="1272"/>
    <x v="1422"/>
    <x v="1422"/>
    <n v="5000"/>
    <n v="5300"/>
    <x v="0"/>
    <x v="0"/>
    <s v="USD"/>
    <n v="1276574400"/>
    <n v="1270576379"/>
    <b v="1"/>
    <n v="28"/>
    <b v="1"/>
    <s v="music/rock"/>
    <n v="1.06"/>
    <n v="189.28571428571428"/>
    <x v="2"/>
    <x v="2"/>
  </r>
  <r>
    <n v="2931"/>
    <x v="1423"/>
    <x v="1423"/>
    <n v="750"/>
    <n v="795"/>
    <x v="0"/>
    <x v="7"/>
    <s v="CAD"/>
    <n v="1410761280"/>
    <n v="1408604363"/>
    <b v="0"/>
    <n v="9"/>
    <b v="1"/>
    <s v="theater/musical"/>
    <n v="1.06"/>
    <n v="88.333333333333329"/>
    <x v="3"/>
    <x v="20"/>
  </r>
  <r>
    <n v="2968"/>
    <x v="1424"/>
    <x v="1424"/>
    <n v="3500"/>
    <n v="3710"/>
    <x v="0"/>
    <x v="0"/>
    <s v="USD"/>
    <n v="1471406340"/>
    <n v="1470227660"/>
    <b v="0"/>
    <n v="47"/>
    <b v="1"/>
    <s v="theater/plays"/>
    <n v="1.06"/>
    <n v="78.936170212765958"/>
    <x v="3"/>
    <x v="4"/>
  </r>
  <r>
    <n v="2970"/>
    <x v="1425"/>
    <x v="1425"/>
    <n v="6000"/>
    <n v="6360"/>
    <x v="0"/>
    <x v="0"/>
    <s v="USD"/>
    <n v="1405699451"/>
    <n v="1403107451"/>
    <b v="0"/>
    <n v="91"/>
    <b v="1"/>
    <s v="theater/plays"/>
    <n v="1.06"/>
    <n v="69.890109890109883"/>
    <x v="3"/>
    <x v="4"/>
  </r>
  <r>
    <n v="3050"/>
    <x v="1426"/>
    <x v="1426"/>
    <n v="600"/>
    <n v="636"/>
    <x v="0"/>
    <x v="0"/>
    <s v="USD"/>
    <n v="1462420960"/>
    <n v="1459828960"/>
    <b v="0"/>
    <n v="9"/>
    <b v="1"/>
    <s v="theater/spaces"/>
    <n v="1.06"/>
    <n v="70.666666666666671"/>
    <x v="3"/>
    <x v="12"/>
  </r>
  <r>
    <n v="3525"/>
    <x v="1427"/>
    <x v="1427"/>
    <n v="500"/>
    <n v="530"/>
    <x v="0"/>
    <x v="0"/>
    <s v="USD"/>
    <n v="1439136000"/>
    <n v="1438188106"/>
    <b v="0"/>
    <n v="7"/>
    <b v="1"/>
    <s v="theater/plays"/>
    <n v="1.06"/>
    <n v="75.714285714285708"/>
    <x v="3"/>
    <x v="4"/>
  </r>
  <r>
    <n v="3823"/>
    <x v="1428"/>
    <x v="1428"/>
    <n v="2500"/>
    <n v="2650"/>
    <x v="0"/>
    <x v="0"/>
    <s v="USD"/>
    <n v="1437364740"/>
    <n v="1434405044"/>
    <b v="0"/>
    <n v="41"/>
    <b v="1"/>
    <s v="theater/plays"/>
    <n v="1.06"/>
    <n v="64.634146341463421"/>
    <x v="3"/>
    <x v="4"/>
  </r>
  <r>
    <n v="385"/>
    <x v="1429"/>
    <x v="1429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4"/>
    <x v="14"/>
  </r>
  <r>
    <n v="376"/>
    <x v="1430"/>
    <x v="1430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4"/>
    <x v="14"/>
  </r>
  <r>
    <n v="3152"/>
    <x v="1431"/>
    <x v="1431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3"/>
    <x v="4"/>
  </r>
  <r>
    <n v="3364"/>
    <x v="1432"/>
    <x v="1432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3"/>
    <x v="4"/>
  </r>
  <r>
    <n v="2329"/>
    <x v="1433"/>
    <x v="1433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11"/>
  </r>
  <r>
    <n v="3239"/>
    <x v="1434"/>
    <x v="1434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3"/>
    <x v="4"/>
  </r>
  <r>
    <n v="3436"/>
    <x v="1435"/>
    <x v="1435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3"/>
    <x v="4"/>
  </r>
  <r>
    <n v="3247"/>
    <x v="1436"/>
    <x v="1436"/>
    <n v="2500"/>
    <n v="2646.5"/>
    <x v="0"/>
    <x v="1"/>
    <s v="GBP"/>
    <n v="1436696712"/>
    <n v="1434104712"/>
    <b v="1"/>
    <n v="57"/>
    <b v="1"/>
    <s v="theater/plays"/>
    <n v="1.0586"/>
    <n v="46.429824561403507"/>
    <x v="3"/>
    <x v="4"/>
  </r>
  <r>
    <n v="3017"/>
    <x v="1437"/>
    <x v="1437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3"/>
    <x v="12"/>
  </r>
  <r>
    <n v="3656"/>
    <x v="1438"/>
    <x v="1438"/>
    <n v="5000"/>
    <n v="5291"/>
    <x v="0"/>
    <x v="17"/>
    <s v="CHF"/>
    <n v="1485989940"/>
    <n v="1483393836"/>
    <b v="0"/>
    <n v="46"/>
    <b v="1"/>
    <s v="theater/plays"/>
    <n v="1.0582"/>
    <n v="115.02173913043478"/>
    <x v="3"/>
    <x v="4"/>
  </r>
  <r>
    <n v="2276"/>
    <x v="1439"/>
    <x v="1439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1"/>
    <x v="1"/>
  </r>
  <r>
    <n v="643"/>
    <x v="1440"/>
    <x v="1440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0"/>
    <x v="3"/>
  </r>
  <r>
    <n v="2223"/>
    <x v="1441"/>
    <x v="1441"/>
    <n v="19500"/>
    <n v="20631"/>
    <x v="0"/>
    <x v="7"/>
    <s v="CAD"/>
    <n v="1435418568"/>
    <n v="1432826568"/>
    <b v="0"/>
    <n v="100"/>
    <b v="1"/>
    <s v="games/tabletop games"/>
    <n v="1.0580000000000001"/>
    <n v="206.31"/>
    <x v="1"/>
    <x v="1"/>
  </r>
  <r>
    <n v="3393"/>
    <x v="1442"/>
    <x v="1442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3"/>
    <x v="4"/>
  </r>
  <r>
    <n v="2340"/>
    <x v="1443"/>
    <x v="1443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11"/>
  </r>
  <r>
    <n v="2726"/>
    <x v="1444"/>
    <x v="1444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0"/>
    <x v="0"/>
  </r>
  <r>
    <n v="3685"/>
    <x v="1445"/>
    <x v="1445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3"/>
    <x v="4"/>
  </r>
  <r>
    <n v="2216"/>
    <x v="1446"/>
    <x v="1446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2"/>
    <x v="10"/>
  </r>
  <r>
    <n v="2640"/>
    <x v="1447"/>
    <x v="1447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0"/>
    <x v="5"/>
  </r>
  <r>
    <n v="2498"/>
    <x v="1448"/>
    <x v="1448"/>
    <n v="1000"/>
    <n v="1056"/>
    <x v="0"/>
    <x v="0"/>
    <s v="USD"/>
    <n v="1422400387"/>
    <n v="1421190787"/>
    <b v="0"/>
    <n v="20"/>
    <b v="1"/>
    <s v="music/indie rock"/>
    <n v="1.056"/>
    <n v="52.8"/>
    <x v="2"/>
    <x v="13"/>
  </r>
  <r>
    <n v="250"/>
    <x v="1449"/>
    <x v="1449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4"/>
    <x v="14"/>
  </r>
  <r>
    <n v="308"/>
    <x v="1450"/>
    <x v="1450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4"/>
    <x v="14"/>
  </r>
  <r>
    <n v="728"/>
    <x v="1451"/>
    <x v="1451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5"/>
    <x v="15"/>
  </r>
  <r>
    <n v="749"/>
    <x v="1452"/>
    <x v="1452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5"/>
    <x v="15"/>
  </r>
  <r>
    <n v="1891"/>
    <x v="1453"/>
    <x v="1453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2"/>
    <x v="13"/>
  </r>
  <r>
    <n v="3434"/>
    <x v="1454"/>
    <x v="1454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3"/>
    <x v="4"/>
  </r>
  <r>
    <n v="2556"/>
    <x v="1455"/>
    <x v="1455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2"/>
    <x v="18"/>
  </r>
  <r>
    <n v="329"/>
    <x v="1456"/>
    <x v="1456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4"/>
    <x v="14"/>
  </r>
  <r>
    <n v="2986"/>
    <x v="1457"/>
    <x v="1457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3"/>
    <x v="12"/>
  </r>
  <r>
    <n v="3499"/>
    <x v="1458"/>
    <x v="1458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3"/>
    <x v="4"/>
  </r>
  <r>
    <n v="3563"/>
    <x v="1459"/>
    <x v="1459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3"/>
    <x v="4"/>
  </r>
  <r>
    <n v="724"/>
    <x v="1460"/>
    <x v="1460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5"/>
    <x v="15"/>
  </r>
  <r>
    <n v="3607"/>
    <x v="1461"/>
    <x v="1461"/>
    <n v="550"/>
    <n v="580"/>
    <x v="0"/>
    <x v="1"/>
    <s v="GBP"/>
    <n v="1450137600"/>
    <n v="1448924882"/>
    <b v="0"/>
    <n v="20"/>
    <b v="1"/>
    <s v="theater/plays"/>
    <n v="1.0545454545454545"/>
    <n v="29"/>
    <x v="3"/>
    <x v="4"/>
  </r>
  <r>
    <n v="1185"/>
    <x v="1462"/>
    <x v="1462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6"/>
    <x v="9"/>
  </r>
  <r>
    <n v="3825"/>
    <x v="1463"/>
    <x v="1463"/>
    <n v="5000"/>
    <n v="5271"/>
    <x v="0"/>
    <x v="0"/>
    <s v="USD"/>
    <n v="1434505214"/>
    <n v="1432690814"/>
    <b v="0"/>
    <n v="49"/>
    <b v="1"/>
    <s v="theater/plays"/>
    <n v="1.0542"/>
    <n v="107.57142857142857"/>
    <x v="3"/>
    <x v="4"/>
  </r>
  <r>
    <n v="3502"/>
    <x v="1464"/>
    <x v="1464"/>
    <n v="4000"/>
    <n v="4216"/>
    <x v="0"/>
    <x v="0"/>
    <s v="USD"/>
    <n v="1458100740"/>
    <n v="1456862924"/>
    <b v="0"/>
    <n v="31"/>
    <b v="1"/>
    <s v="theater/plays"/>
    <n v="1.054"/>
    <n v="136"/>
    <x v="3"/>
    <x v="4"/>
  </r>
  <r>
    <n v="2618"/>
    <x v="1465"/>
    <x v="1465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0"/>
    <x v="5"/>
  </r>
  <r>
    <n v="2972"/>
    <x v="1466"/>
    <x v="1466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3"/>
    <x v="4"/>
  </r>
  <r>
    <n v="1369"/>
    <x v="1467"/>
    <x v="1467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2"/>
    <x v="2"/>
  </r>
  <r>
    <n v="2790"/>
    <x v="1468"/>
    <x v="1468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3"/>
    <x v="4"/>
  </r>
  <r>
    <n v="794"/>
    <x v="1469"/>
    <x v="1469"/>
    <n v="8000"/>
    <n v="8425"/>
    <x v="0"/>
    <x v="0"/>
    <s v="USD"/>
    <n v="1315242360"/>
    <n v="1310438737"/>
    <b v="0"/>
    <n v="53"/>
    <b v="1"/>
    <s v="music/rock"/>
    <n v="1.0531250000000001"/>
    <n v="158.96226415094338"/>
    <x v="2"/>
    <x v="2"/>
  </r>
  <r>
    <n v="2781"/>
    <x v="1470"/>
    <x v="1470"/>
    <n v="1250"/>
    <n v="1316"/>
    <x v="0"/>
    <x v="0"/>
    <s v="USD"/>
    <n v="1423724400"/>
    <n v="1421274954"/>
    <b v="0"/>
    <n v="28"/>
    <b v="1"/>
    <s v="theater/plays"/>
    <n v="1.0528"/>
    <n v="47"/>
    <x v="3"/>
    <x v="4"/>
  </r>
  <r>
    <n v="3492"/>
    <x v="1471"/>
    <x v="1471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3"/>
    <x v="4"/>
  </r>
  <r>
    <n v="403"/>
    <x v="1472"/>
    <x v="1472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4"/>
    <x v="14"/>
  </r>
  <r>
    <n v="2068"/>
    <x v="1473"/>
    <x v="1473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0"/>
    <x v="0"/>
  </r>
  <r>
    <n v="3440"/>
    <x v="1474"/>
    <x v="1474"/>
    <n v="5000"/>
    <n v="5260.92"/>
    <x v="0"/>
    <x v="0"/>
    <s v="USD"/>
    <n v="1405095300"/>
    <n v="1403146628"/>
    <b v="0"/>
    <n v="82"/>
    <b v="1"/>
    <s v="theater/plays"/>
    <n v="1.052184"/>
    <n v="64.157560975609755"/>
    <x v="3"/>
    <x v="4"/>
  </r>
  <r>
    <n v="3258"/>
    <x v="1475"/>
    <x v="1475"/>
    <n v="7000"/>
    <n v="7365"/>
    <x v="0"/>
    <x v="0"/>
    <s v="USD"/>
    <n v="1420751861"/>
    <n v="1418159861"/>
    <b v="1"/>
    <n v="75"/>
    <b v="1"/>
    <s v="theater/plays"/>
    <n v="1.052142857142857"/>
    <n v="98.2"/>
    <x v="3"/>
    <x v="4"/>
  </r>
  <r>
    <n v="92"/>
    <x v="1476"/>
    <x v="1476"/>
    <n v="5000"/>
    <n v="5260"/>
    <x v="0"/>
    <x v="7"/>
    <s v="CAD"/>
    <n v="1485936000"/>
    <n v="1481949983"/>
    <b v="0"/>
    <n v="43"/>
    <b v="1"/>
    <s v="film &amp; video/shorts"/>
    <n v="1.052"/>
    <n v="122.32558139534883"/>
    <x v="4"/>
    <x v="6"/>
  </r>
  <r>
    <n v="3620"/>
    <x v="1477"/>
    <x v="1477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3"/>
    <x v="4"/>
  </r>
  <r>
    <n v="103"/>
    <x v="1478"/>
    <x v="1478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4"/>
    <x v="6"/>
  </r>
  <r>
    <n v="807"/>
    <x v="1479"/>
    <x v="1479"/>
    <n v="4000"/>
    <n v="4205"/>
    <x v="0"/>
    <x v="0"/>
    <s v="USD"/>
    <n v="1488333600"/>
    <n v="1485270311"/>
    <b v="0"/>
    <n v="57"/>
    <b v="1"/>
    <s v="music/rock"/>
    <n v="1.05125"/>
    <n v="73.771929824561397"/>
    <x v="2"/>
    <x v="2"/>
  </r>
  <r>
    <n v="3161"/>
    <x v="1480"/>
    <x v="1480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3"/>
    <x v="4"/>
  </r>
  <r>
    <n v="2932"/>
    <x v="1481"/>
    <x v="1481"/>
    <n v="3100"/>
    <n v="3258"/>
    <x v="0"/>
    <x v="6"/>
    <s v="AUD"/>
    <n v="1424516400"/>
    <n v="1421812637"/>
    <b v="0"/>
    <n v="38"/>
    <b v="1"/>
    <s v="theater/musical"/>
    <n v="1.0509677419354839"/>
    <n v="85.736842105263165"/>
    <x v="3"/>
    <x v="20"/>
  </r>
  <r>
    <n v="413"/>
    <x v="1482"/>
    <x v="1482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4"/>
    <x v="14"/>
  </r>
  <r>
    <n v="2298"/>
    <x v="1483"/>
    <x v="1483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2"/>
    <x v="2"/>
  </r>
  <r>
    <n v="1618"/>
    <x v="1484"/>
    <x v="1484"/>
    <n v="1500"/>
    <n v="1576"/>
    <x v="0"/>
    <x v="0"/>
    <s v="USD"/>
    <n v="1362757335"/>
    <n v="1359301335"/>
    <b v="0"/>
    <n v="27"/>
    <b v="1"/>
    <s v="music/rock"/>
    <n v="1.0506666666666666"/>
    <n v="58.370370370370374"/>
    <x v="2"/>
    <x v="2"/>
  </r>
  <r>
    <n v="1825"/>
    <x v="1485"/>
    <x v="1485"/>
    <n v="2000"/>
    <n v="2101"/>
    <x v="0"/>
    <x v="0"/>
    <s v="USD"/>
    <n v="1373572903"/>
    <n v="1371585703"/>
    <b v="0"/>
    <n v="50"/>
    <b v="1"/>
    <s v="music/rock"/>
    <n v="1.0505"/>
    <n v="42.02"/>
    <x v="2"/>
    <x v="2"/>
  </r>
  <r>
    <n v="3778"/>
    <x v="1486"/>
    <x v="1486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3"/>
    <x v="20"/>
  </r>
  <r>
    <n v="2476"/>
    <x v="1487"/>
    <x v="1487"/>
    <n v="3200"/>
    <n v="3360.72"/>
    <x v="0"/>
    <x v="0"/>
    <s v="USD"/>
    <n v="1415004770"/>
    <n v="1412149970"/>
    <b v="0"/>
    <n v="55"/>
    <b v="1"/>
    <s v="music/indie rock"/>
    <n v="1.050225"/>
    <n v="61.103999999999999"/>
    <x v="2"/>
    <x v="13"/>
  </r>
  <r>
    <n v="1373"/>
    <x v="1488"/>
    <x v="1488"/>
    <n v="10000"/>
    <n v="10501"/>
    <x v="0"/>
    <x v="0"/>
    <s v="USD"/>
    <n v="1483138233"/>
    <n v="1480546233"/>
    <b v="0"/>
    <n v="52"/>
    <b v="1"/>
    <s v="music/rock"/>
    <n v="1.0501"/>
    <n v="201.94230769230768"/>
    <x v="2"/>
    <x v="2"/>
  </r>
  <r>
    <n v="2"/>
    <x v="1489"/>
    <x v="1489"/>
    <n v="500"/>
    <n v="525"/>
    <x v="0"/>
    <x v="1"/>
    <s v="GBP"/>
    <n v="1455555083"/>
    <n v="1454691083"/>
    <b v="0"/>
    <n v="35"/>
    <b v="1"/>
    <s v="film &amp; video/television"/>
    <n v="1.05"/>
    <n v="15"/>
    <x v="4"/>
    <x v="16"/>
  </r>
  <r>
    <n v="805"/>
    <x v="1490"/>
    <x v="1490"/>
    <n v="3000"/>
    <n v="3150"/>
    <x v="0"/>
    <x v="0"/>
    <s v="USD"/>
    <n v="1310857200"/>
    <n v="1306525512"/>
    <b v="0"/>
    <n v="54"/>
    <b v="1"/>
    <s v="music/rock"/>
    <n v="1.05"/>
    <n v="58.333333333333336"/>
    <x v="2"/>
    <x v="2"/>
  </r>
  <r>
    <n v="810"/>
    <x v="1491"/>
    <x v="1491"/>
    <n v="1500"/>
    <n v="1575"/>
    <x v="0"/>
    <x v="0"/>
    <s v="USD"/>
    <n v="1346462462"/>
    <n v="1343870462"/>
    <b v="0"/>
    <n v="27"/>
    <b v="1"/>
    <s v="music/rock"/>
    <n v="1.05"/>
    <n v="58.333333333333336"/>
    <x v="2"/>
    <x v="2"/>
  </r>
  <r>
    <n v="1638"/>
    <x v="1492"/>
    <x v="1492"/>
    <n v="1000"/>
    <n v="1050"/>
    <x v="0"/>
    <x v="0"/>
    <s v="USD"/>
    <n v="1362086700"/>
    <n v="1358180968"/>
    <b v="0"/>
    <n v="27"/>
    <b v="1"/>
    <s v="music/rock"/>
    <n v="1.05"/>
    <n v="38.888888888888886"/>
    <x v="2"/>
    <x v="2"/>
  </r>
  <r>
    <n v="2534"/>
    <x v="1493"/>
    <x v="1493"/>
    <n v="2000"/>
    <n v="2100"/>
    <x v="0"/>
    <x v="0"/>
    <s v="USD"/>
    <n v="1262325600"/>
    <n v="1257871712"/>
    <b v="0"/>
    <n v="14"/>
    <b v="1"/>
    <s v="music/classical music"/>
    <n v="1.05"/>
    <n v="150"/>
    <x v="2"/>
    <x v="18"/>
  </r>
  <r>
    <n v="3386"/>
    <x v="1494"/>
    <x v="1494"/>
    <n v="2000"/>
    <n v="2100"/>
    <x v="0"/>
    <x v="0"/>
    <s v="USD"/>
    <n v="1417620506"/>
    <n v="1415028506"/>
    <b v="0"/>
    <n v="41"/>
    <b v="1"/>
    <s v="theater/plays"/>
    <n v="1.05"/>
    <n v="51.219512195121951"/>
    <x v="3"/>
    <x v="4"/>
  </r>
  <r>
    <n v="3541"/>
    <x v="1495"/>
    <x v="1495"/>
    <n v="1200"/>
    <n v="1260"/>
    <x v="0"/>
    <x v="1"/>
    <s v="GBP"/>
    <n v="1441042275"/>
    <n v="1438882275"/>
    <b v="0"/>
    <n v="32"/>
    <b v="1"/>
    <s v="theater/plays"/>
    <n v="1.05"/>
    <n v="39.375"/>
    <x v="3"/>
    <x v="4"/>
  </r>
  <r>
    <n v="3749"/>
    <x v="1496"/>
    <x v="1496"/>
    <n v="500"/>
    <n v="525"/>
    <x v="0"/>
    <x v="0"/>
    <s v="USD"/>
    <n v="1461902340"/>
    <n v="1459220588"/>
    <b v="0"/>
    <n v="7"/>
    <b v="1"/>
    <s v="theater/musical"/>
    <n v="1.05"/>
    <n v="75"/>
    <x v="3"/>
    <x v="20"/>
  </r>
  <r>
    <n v="852"/>
    <x v="1497"/>
    <x v="1497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2"/>
    <x v="17"/>
  </r>
  <r>
    <n v="2995"/>
    <x v="1498"/>
    <x v="1498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3"/>
    <x v="12"/>
  </r>
  <r>
    <n v="1747"/>
    <x v="1499"/>
    <x v="1499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6"/>
    <x v="9"/>
  </r>
  <r>
    <n v="1184"/>
    <x v="1500"/>
    <x v="1500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6"/>
    <x v="9"/>
  </r>
  <r>
    <n v="1657"/>
    <x v="1501"/>
    <x v="1501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2"/>
    <x v="7"/>
  </r>
  <r>
    <n v="3624"/>
    <x v="1502"/>
    <x v="1502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3"/>
    <x v="4"/>
  </r>
  <r>
    <n v="3249"/>
    <x v="1503"/>
    <x v="1503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3"/>
    <x v="4"/>
  </r>
  <r>
    <n v="2113"/>
    <x v="1504"/>
    <x v="1504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2"/>
    <x v="13"/>
  </r>
  <r>
    <n v="359"/>
    <x v="1505"/>
    <x v="1505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4"/>
    <x v="14"/>
  </r>
  <r>
    <n v="289"/>
    <x v="1506"/>
    <x v="1506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4"/>
    <x v="14"/>
  </r>
  <r>
    <n v="1883"/>
    <x v="1507"/>
    <x v="1507"/>
    <n v="999"/>
    <n v="1047"/>
    <x v="0"/>
    <x v="0"/>
    <s v="USD"/>
    <n v="1333921508"/>
    <n v="1331333108"/>
    <b v="0"/>
    <n v="32"/>
    <b v="1"/>
    <s v="music/indie rock"/>
    <n v="1.0480480480480481"/>
    <n v="32.71875"/>
    <x v="2"/>
    <x v="13"/>
  </r>
  <r>
    <n v="2819"/>
    <x v="1508"/>
    <x v="1508"/>
    <n v="5000"/>
    <n v="5240"/>
    <x v="0"/>
    <x v="1"/>
    <s v="GBP"/>
    <n v="1434285409"/>
    <n v="1431693409"/>
    <b v="0"/>
    <n v="104"/>
    <b v="1"/>
    <s v="theater/plays"/>
    <n v="1.048"/>
    <n v="50.384615384615387"/>
    <x v="3"/>
    <x v="4"/>
  </r>
  <r>
    <n v="3550"/>
    <x v="1509"/>
    <x v="1509"/>
    <n v="2500"/>
    <n v="2620"/>
    <x v="0"/>
    <x v="1"/>
    <s v="GBP"/>
    <n v="1462224398"/>
    <n v="1459632398"/>
    <b v="0"/>
    <n v="64"/>
    <b v="1"/>
    <s v="theater/plays"/>
    <n v="1.048"/>
    <n v="40.9375"/>
    <x v="3"/>
    <x v="4"/>
  </r>
  <r>
    <n v="3283"/>
    <x v="1510"/>
    <x v="1510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3"/>
    <x v="4"/>
  </r>
  <r>
    <n v="3566"/>
    <x v="1511"/>
    <x v="1511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3"/>
    <x v="4"/>
  </r>
  <r>
    <n v="313"/>
    <x v="1512"/>
    <x v="1512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4"/>
    <x v="14"/>
  </r>
  <r>
    <n v="381"/>
    <x v="1513"/>
    <x v="1513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4"/>
    <x v="14"/>
  </r>
  <r>
    <n v="1647"/>
    <x v="1514"/>
    <x v="1514"/>
    <n v="5000"/>
    <n v="5236"/>
    <x v="0"/>
    <x v="0"/>
    <s v="USD"/>
    <n v="1339235377"/>
    <n v="1336643377"/>
    <b v="0"/>
    <n v="46"/>
    <b v="1"/>
    <s v="music/pop"/>
    <n v="1.0471999999999999"/>
    <n v="113.82608695652173"/>
    <x v="2"/>
    <x v="7"/>
  </r>
  <r>
    <n v="2475"/>
    <x v="1515"/>
    <x v="1515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2"/>
    <x v="13"/>
  </r>
  <r>
    <n v="2114"/>
    <x v="1516"/>
    <x v="1516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2"/>
    <x v="13"/>
  </r>
  <r>
    <n v="271"/>
    <x v="1517"/>
    <x v="1517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4"/>
    <x v="14"/>
  </r>
  <r>
    <n v="2785"/>
    <x v="1518"/>
    <x v="1518"/>
    <n v="5000"/>
    <n v="5234"/>
    <x v="0"/>
    <x v="0"/>
    <s v="USD"/>
    <n v="1470430800"/>
    <n v="1467865967"/>
    <b v="0"/>
    <n v="142"/>
    <b v="1"/>
    <s v="theater/plays"/>
    <n v="1.0468"/>
    <n v="36.859154929577464"/>
    <x v="3"/>
    <x v="4"/>
  </r>
  <r>
    <n v="859"/>
    <x v="1519"/>
    <x v="1519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2"/>
    <x v="17"/>
  </r>
  <r>
    <n v="534"/>
    <x v="1520"/>
    <x v="1520"/>
    <n v="15000"/>
    <n v="15700"/>
    <x v="0"/>
    <x v="12"/>
    <s v="NOK"/>
    <n v="1446418800"/>
    <n v="1443036470"/>
    <b v="0"/>
    <n v="48"/>
    <b v="1"/>
    <s v="theater/plays"/>
    <n v="1.0466666666666666"/>
    <n v="327.08333333333331"/>
    <x v="3"/>
    <x v="4"/>
  </r>
  <r>
    <n v="3543"/>
    <x v="1521"/>
    <x v="1521"/>
    <n v="1500"/>
    <n v="1570"/>
    <x v="0"/>
    <x v="2"/>
    <s v="EUR"/>
    <n v="1435255659"/>
    <n v="1432663659"/>
    <b v="0"/>
    <n v="29"/>
    <b v="1"/>
    <s v="theater/plays"/>
    <n v="1.0466666666666666"/>
    <n v="54.137931034482762"/>
    <x v="3"/>
    <x v="4"/>
  </r>
  <r>
    <n v="3832"/>
    <x v="1522"/>
    <x v="1522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3"/>
    <x v="4"/>
  </r>
  <r>
    <n v="1298"/>
    <x v="1523"/>
    <x v="1523"/>
    <n v="2000"/>
    <n v="2093"/>
    <x v="0"/>
    <x v="1"/>
    <s v="GBP"/>
    <n v="1461860432"/>
    <n v="1459268432"/>
    <b v="0"/>
    <n v="33"/>
    <b v="1"/>
    <s v="theater/plays"/>
    <n v="1.0465"/>
    <n v="63.424242424242422"/>
    <x v="3"/>
    <x v="4"/>
  </r>
  <r>
    <n v="521"/>
    <x v="1524"/>
    <x v="1524"/>
    <n v="5000"/>
    <n v="5232"/>
    <x v="0"/>
    <x v="0"/>
    <s v="USD"/>
    <n v="1477976340"/>
    <n v="1475460819"/>
    <b v="0"/>
    <n v="56"/>
    <b v="1"/>
    <s v="theater/plays"/>
    <n v="1.0464"/>
    <n v="93.428571428571431"/>
    <x v="3"/>
    <x v="4"/>
  </r>
  <r>
    <n v="284"/>
    <x v="1525"/>
    <x v="1525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4"/>
    <x v="14"/>
  </r>
  <r>
    <n v="87"/>
    <x v="1526"/>
    <x v="1526"/>
    <n v="2500"/>
    <n v="2615"/>
    <x v="0"/>
    <x v="0"/>
    <s v="USD"/>
    <n v="1275529260"/>
    <n v="1274705803"/>
    <b v="0"/>
    <n v="25"/>
    <b v="1"/>
    <s v="film &amp; video/shorts"/>
    <n v="1.046"/>
    <n v="104.6"/>
    <x v="4"/>
    <x v="6"/>
  </r>
  <r>
    <n v="3368"/>
    <x v="1527"/>
    <x v="1527"/>
    <n v="1000"/>
    <n v="1046"/>
    <x v="0"/>
    <x v="0"/>
    <s v="USD"/>
    <n v="1420088400"/>
    <n v="1416977259"/>
    <b v="0"/>
    <n v="23"/>
    <b v="1"/>
    <s v="theater/plays"/>
    <n v="1.046"/>
    <n v="45.478260869565219"/>
    <x v="3"/>
    <x v="4"/>
  </r>
  <r>
    <n v="2663"/>
    <x v="1528"/>
    <x v="1528"/>
    <n v="20000"/>
    <n v="20919.25"/>
    <x v="0"/>
    <x v="7"/>
    <s v="CAD"/>
    <n v="1441378800"/>
    <n v="1438873007"/>
    <b v="0"/>
    <n v="56"/>
    <b v="1"/>
    <s v="technology/makerspaces"/>
    <n v="1.0459624999999999"/>
    <n v="373.55803571428572"/>
    <x v="0"/>
    <x v="19"/>
  </r>
  <r>
    <n v="3333"/>
    <x v="1529"/>
    <x v="1529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3"/>
    <x v="4"/>
  </r>
  <r>
    <n v="119"/>
    <x v="1530"/>
    <x v="1530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4"/>
    <x v="6"/>
  </r>
  <r>
    <n v="3821"/>
    <x v="1531"/>
    <x v="1531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3"/>
    <x v="4"/>
  </r>
  <r>
    <n v="3331"/>
    <x v="1532"/>
    <x v="1532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3"/>
    <x v="4"/>
  </r>
  <r>
    <n v="3304"/>
    <x v="1533"/>
    <x v="1533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3"/>
    <x v="4"/>
  </r>
  <r>
    <n v="3720"/>
    <x v="1534"/>
    <x v="1534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3"/>
    <x v="4"/>
  </r>
  <r>
    <n v="2992"/>
    <x v="1535"/>
    <x v="1535"/>
    <n v="3000"/>
    <n v="3135"/>
    <x v="0"/>
    <x v="0"/>
    <s v="USD"/>
    <n v="1476037510"/>
    <n v="1473445510"/>
    <b v="0"/>
    <n v="64"/>
    <b v="1"/>
    <s v="theater/spaces"/>
    <n v="1.0449999999999999"/>
    <n v="48.984375"/>
    <x v="3"/>
    <x v="12"/>
  </r>
  <r>
    <n v="658"/>
    <x v="1536"/>
    <x v="1536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0"/>
    <x v="3"/>
  </r>
  <r>
    <n v="2247"/>
    <x v="1537"/>
    <x v="1537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1"/>
    <x v="1"/>
  </r>
  <r>
    <n v="1249"/>
    <x v="1538"/>
    <x v="1538"/>
    <n v="5000"/>
    <n v="5222"/>
    <x v="0"/>
    <x v="0"/>
    <s v="USD"/>
    <n v="1341683211"/>
    <n v="1339091211"/>
    <b v="1"/>
    <n v="81"/>
    <b v="1"/>
    <s v="music/rock"/>
    <n v="1.0444"/>
    <n v="64.46913580246914"/>
    <x v="2"/>
    <x v="2"/>
  </r>
  <r>
    <n v="2729"/>
    <x v="1539"/>
    <x v="1539"/>
    <n v="7500"/>
    <n v="7833"/>
    <x v="0"/>
    <x v="0"/>
    <s v="USD"/>
    <n v="1430459197"/>
    <n v="1427867197"/>
    <b v="0"/>
    <n v="23"/>
    <b v="1"/>
    <s v="technology/hardware"/>
    <n v="1.0444"/>
    <n v="340.56521739130437"/>
    <x v="0"/>
    <x v="0"/>
  </r>
  <r>
    <n v="806"/>
    <x v="1540"/>
    <x v="1540"/>
    <n v="8000"/>
    <n v="8355"/>
    <x v="0"/>
    <x v="0"/>
    <s v="USD"/>
    <n v="1315413339"/>
    <n v="1312821339"/>
    <b v="0"/>
    <n v="71"/>
    <b v="1"/>
    <s v="music/rock"/>
    <n v="1.0443750000000001"/>
    <n v="117.67605633802818"/>
    <x v="2"/>
    <x v="2"/>
  </r>
  <r>
    <n v="3380"/>
    <x v="1541"/>
    <x v="1541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3"/>
    <x v="4"/>
  </r>
  <r>
    <n v="3350"/>
    <x v="1542"/>
    <x v="1542"/>
    <n v="3500"/>
    <n v="3655"/>
    <x v="0"/>
    <x v="13"/>
    <s v="EUR"/>
    <n v="1448838000"/>
    <n v="1445791811"/>
    <b v="0"/>
    <n v="51"/>
    <b v="1"/>
    <s v="theater/plays"/>
    <n v="1.0442857142857143"/>
    <n v="71.666666666666671"/>
    <x v="3"/>
    <x v="4"/>
  </r>
  <r>
    <n v="1276"/>
    <x v="1543"/>
    <x v="1543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2"/>
    <x v="2"/>
  </r>
  <r>
    <n v="3507"/>
    <x v="1544"/>
    <x v="1544"/>
    <n v="10000"/>
    <n v="10440"/>
    <x v="0"/>
    <x v="0"/>
    <s v="USD"/>
    <n v="1464732537"/>
    <n v="1462140537"/>
    <b v="0"/>
    <n v="72"/>
    <b v="1"/>
    <s v="theater/plays"/>
    <n v="1.044"/>
    <n v="145"/>
    <x v="3"/>
    <x v="4"/>
  </r>
  <r>
    <n v="325"/>
    <x v="1545"/>
    <x v="1545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4"/>
    <x v="14"/>
  </r>
  <r>
    <n v="1382"/>
    <x v="1546"/>
    <x v="1546"/>
    <n v="8000"/>
    <n v="8349"/>
    <x v="0"/>
    <x v="0"/>
    <s v="USD"/>
    <n v="1367867536"/>
    <n v="1365275536"/>
    <b v="0"/>
    <n v="148"/>
    <b v="1"/>
    <s v="music/rock"/>
    <n v="1.043625"/>
    <n v="56.412162162162161"/>
    <x v="2"/>
    <x v="2"/>
  </r>
  <r>
    <n v="3339"/>
    <x v="1547"/>
    <x v="1547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3"/>
    <x v="4"/>
  </r>
  <r>
    <n v="3601"/>
    <x v="1548"/>
    <x v="1548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3"/>
    <x v="4"/>
  </r>
  <r>
    <n v="3396"/>
    <x v="1549"/>
    <x v="1549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3"/>
    <x v="4"/>
  </r>
  <r>
    <n v="842"/>
    <x v="1550"/>
    <x v="1550"/>
    <n v="2500"/>
    <n v="2608"/>
    <x v="0"/>
    <x v="7"/>
    <s v="CAD"/>
    <n v="1381723140"/>
    <n v="1378735983"/>
    <b v="1"/>
    <n v="39"/>
    <b v="1"/>
    <s v="music/metal"/>
    <n v="1.0431999999999999"/>
    <n v="66.871794871794876"/>
    <x v="2"/>
    <x v="17"/>
  </r>
  <r>
    <n v="3245"/>
    <x v="1551"/>
    <x v="1551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3"/>
    <x v="4"/>
  </r>
  <r>
    <n v="2731"/>
    <x v="1552"/>
    <x v="1552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0"/>
    <x v="0"/>
  </r>
  <r>
    <n v="2795"/>
    <x v="1553"/>
    <x v="1553"/>
    <n v="700"/>
    <n v="730"/>
    <x v="0"/>
    <x v="0"/>
    <s v="USD"/>
    <n v="1402095600"/>
    <n v="1400675841"/>
    <b v="0"/>
    <n v="20"/>
    <b v="1"/>
    <s v="theater/plays"/>
    <n v="1.0428571428571429"/>
    <n v="36.5"/>
    <x v="3"/>
    <x v="4"/>
  </r>
  <r>
    <n v="2529"/>
    <x v="1554"/>
    <x v="1554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2"/>
    <x v="18"/>
  </r>
  <r>
    <n v="1259"/>
    <x v="1555"/>
    <x v="1555"/>
    <n v="2500"/>
    <n v="2606"/>
    <x v="0"/>
    <x v="0"/>
    <s v="USD"/>
    <n v="1402286340"/>
    <n v="1399504664"/>
    <b v="1"/>
    <n v="96"/>
    <b v="1"/>
    <s v="music/rock"/>
    <n v="1.0424"/>
    <n v="27.145833333333332"/>
    <x v="2"/>
    <x v="2"/>
  </r>
  <r>
    <n v="2604"/>
    <x v="1556"/>
    <x v="1556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0"/>
    <x v="5"/>
  </r>
  <r>
    <n v="1616"/>
    <x v="1557"/>
    <x v="1557"/>
    <n v="10000"/>
    <n v="10420"/>
    <x v="0"/>
    <x v="0"/>
    <s v="USD"/>
    <n v="1353621600"/>
    <n v="1350061821"/>
    <b v="0"/>
    <n v="157"/>
    <b v="1"/>
    <s v="music/rock"/>
    <n v="1.042"/>
    <n v="66.369426751592357"/>
    <x v="2"/>
    <x v="2"/>
  </r>
  <r>
    <n v="3438"/>
    <x v="1558"/>
    <x v="1558"/>
    <n v="2500"/>
    <n v="2605"/>
    <x v="0"/>
    <x v="1"/>
    <s v="GBP"/>
    <n v="1430600400"/>
    <n v="1428358567"/>
    <b v="0"/>
    <n v="14"/>
    <b v="1"/>
    <s v="theater/plays"/>
    <n v="1.042"/>
    <n v="186.07142857142858"/>
    <x v="3"/>
    <x v="4"/>
  </r>
  <r>
    <n v="1207"/>
    <x v="1559"/>
    <x v="1559"/>
    <n v="16700"/>
    <n v="17396"/>
    <x v="0"/>
    <x v="4"/>
    <s v="EUR"/>
    <n v="1459418400"/>
    <n v="1456827573"/>
    <b v="0"/>
    <n v="141"/>
    <b v="1"/>
    <s v="photography/photobooks"/>
    <n v="1.0416766467065868"/>
    <n v="123.37588652482269"/>
    <x v="6"/>
    <x v="9"/>
  </r>
  <r>
    <n v="46"/>
    <x v="1560"/>
    <x v="1560"/>
    <n v="8400"/>
    <n v="8750"/>
    <x v="0"/>
    <x v="6"/>
    <s v="AUD"/>
    <n v="1450220974"/>
    <n v="1447628974"/>
    <b v="0"/>
    <n v="45"/>
    <b v="1"/>
    <s v="film &amp; video/television"/>
    <n v="1.0416666666666667"/>
    <n v="194.44444444444446"/>
    <x v="4"/>
    <x v="16"/>
  </r>
  <r>
    <n v="3226"/>
    <x v="1561"/>
    <x v="1561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3"/>
    <x v="4"/>
  </r>
  <r>
    <n v="310"/>
    <x v="1562"/>
    <x v="1562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4"/>
    <x v="14"/>
  </r>
  <r>
    <n v="1187"/>
    <x v="1563"/>
    <x v="1563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6"/>
    <x v="9"/>
  </r>
  <r>
    <n v="368"/>
    <x v="1564"/>
    <x v="1564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4"/>
    <x v="14"/>
  </r>
  <r>
    <n v="2311"/>
    <x v="1565"/>
    <x v="1565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2"/>
    <x v="13"/>
  </r>
  <r>
    <n v="311"/>
    <x v="1566"/>
    <x v="1566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4"/>
    <x v="14"/>
  </r>
  <r>
    <n v="2290"/>
    <x v="1567"/>
    <x v="1567"/>
    <n v="1500"/>
    <n v="1561"/>
    <x v="0"/>
    <x v="0"/>
    <s v="USD"/>
    <n v="1259686800"/>
    <n v="1252908330"/>
    <b v="0"/>
    <n v="29"/>
    <b v="1"/>
    <s v="music/rock"/>
    <n v="1.0406666666666666"/>
    <n v="53.827586206896555"/>
    <x v="2"/>
    <x v="2"/>
  </r>
  <r>
    <n v="1350"/>
    <x v="1568"/>
    <x v="1568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5"/>
    <x v="15"/>
  </r>
  <r>
    <n v="2316"/>
    <x v="1569"/>
    <x v="1569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2"/>
    <x v="13"/>
  </r>
  <r>
    <n v="94"/>
    <x v="1570"/>
    <x v="1570"/>
    <n v="250"/>
    <n v="260"/>
    <x v="0"/>
    <x v="1"/>
    <s v="GBP"/>
    <n v="1396890822"/>
    <n v="1395162822"/>
    <b v="0"/>
    <n v="12"/>
    <b v="1"/>
    <s v="film &amp; video/shorts"/>
    <n v="1.04"/>
    <n v="21.666666666666668"/>
    <x v="4"/>
    <x v="6"/>
  </r>
  <r>
    <n v="112"/>
    <x v="1571"/>
    <x v="1571"/>
    <n v="5000"/>
    <n v="5200"/>
    <x v="0"/>
    <x v="0"/>
    <s v="USD"/>
    <n v="1397354400"/>
    <n v="1395277318"/>
    <b v="0"/>
    <n v="81"/>
    <b v="1"/>
    <s v="film &amp; video/shorts"/>
    <n v="1.04"/>
    <n v="64.197530864197532"/>
    <x v="4"/>
    <x v="6"/>
  </r>
  <r>
    <n v="780"/>
    <x v="1572"/>
    <x v="1572"/>
    <n v="1000"/>
    <n v="1040"/>
    <x v="0"/>
    <x v="0"/>
    <s v="USD"/>
    <n v="1304439025"/>
    <n v="1301847025"/>
    <b v="0"/>
    <n v="27"/>
    <b v="1"/>
    <s v="music/rock"/>
    <n v="1.04"/>
    <n v="38.518518518518519"/>
    <x v="2"/>
    <x v="2"/>
  </r>
  <r>
    <n v="811"/>
    <x v="1573"/>
    <x v="1573"/>
    <n v="1000"/>
    <n v="1040"/>
    <x v="0"/>
    <x v="0"/>
    <s v="USD"/>
    <n v="1373475120"/>
    <n v="1371569202"/>
    <b v="0"/>
    <n v="12"/>
    <b v="1"/>
    <s v="music/rock"/>
    <n v="1.04"/>
    <n v="86.666666666666671"/>
    <x v="2"/>
    <x v="2"/>
  </r>
  <r>
    <n v="829"/>
    <x v="1574"/>
    <x v="1574"/>
    <n v="500"/>
    <n v="520"/>
    <x v="0"/>
    <x v="1"/>
    <s v="GBP"/>
    <n v="1468437240"/>
    <n v="1463253240"/>
    <b v="0"/>
    <n v="16"/>
    <b v="1"/>
    <s v="music/rock"/>
    <n v="1.04"/>
    <n v="32.5"/>
    <x v="2"/>
    <x v="2"/>
  </r>
  <r>
    <n v="1001"/>
    <x v="1575"/>
    <x v="1575"/>
    <n v="5000"/>
    <n v="5200"/>
    <x v="1"/>
    <x v="1"/>
    <s v="GBP"/>
    <n v="1485796613"/>
    <n v="1481908613"/>
    <b v="0"/>
    <n v="4"/>
    <b v="0"/>
    <s v="technology/wearables"/>
    <n v="1.04"/>
    <n v="1300"/>
    <x v="0"/>
    <x v="3"/>
  </r>
  <r>
    <n v="1835"/>
    <x v="1576"/>
    <x v="1576"/>
    <n v="500"/>
    <n v="520"/>
    <x v="0"/>
    <x v="1"/>
    <s v="GBP"/>
    <n v="1459439471"/>
    <n v="1456851071"/>
    <b v="0"/>
    <n v="11"/>
    <b v="1"/>
    <s v="music/rock"/>
    <n v="1.04"/>
    <n v="47.272727272727273"/>
    <x v="2"/>
    <x v="2"/>
  </r>
  <r>
    <n v="1893"/>
    <x v="1577"/>
    <x v="1577"/>
    <n v="2500"/>
    <n v="2600"/>
    <x v="0"/>
    <x v="0"/>
    <s v="USD"/>
    <n v="1302926340"/>
    <n v="1301524585"/>
    <b v="0"/>
    <n v="45"/>
    <b v="1"/>
    <s v="music/indie rock"/>
    <n v="1.04"/>
    <n v="57.777777777777779"/>
    <x v="2"/>
    <x v="13"/>
  </r>
  <r>
    <n v="2317"/>
    <x v="1578"/>
    <x v="1578"/>
    <n v="400"/>
    <n v="416"/>
    <x v="0"/>
    <x v="0"/>
    <s v="USD"/>
    <n v="1266210000"/>
    <n v="1263474049"/>
    <b v="1"/>
    <n v="22"/>
    <b v="1"/>
    <s v="music/indie rock"/>
    <n v="1.04"/>
    <n v="18.90909090909091"/>
    <x v="2"/>
    <x v="13"/>
  </r>
  <r>
    <n v="2840"/>
    <x v="1579"/>
    <x v="1579"/>
    <n v="2500"/>
    <n v="2600"/>
    <x v="0"/>
    <x v="1"/>
    <s v="GBP"/>
    <n v="1426698000"/>
    <n v="1424825479"/>
    <b v="0"/>
    <n v="132"/>
    <b v="1"/>
    <s v="theater/plays"/>
    <n v="1.04"/>
    <n v="19.696969696969695"/>
    <x v="3"/>
    <x v="4"/>
  </r>
  <r>
    <n v="3149"/>
    <x v="1580"/>
    <x v="1580"/>
    <n v="1250"/>
    <n v="1300"/>
    <x v="0"/>
    <x v="0"/>
    <s v="USD"/>
    <n v="1354845600"/>
    <n v="1352766300"/>
    <b v="1"/>
    <n v="25"/>
    <b v="1"/>
    <s v="theater/plays"/>
    <n v="1.04"/>
    <n v="52"/>
    <x v="3"/>
    <x v="4"/>
  </r>
  <r>
    <n v="3365"/>
    <x v="1581"/>
    <x v="1581"/>
    <n v="2500"/>
    <n v="2600"/>
    <x v="0"/>
    <x v="0"/>
    <s v="USD"/>
    <n v="1449973592"/>
    <n v="1447381592"/>
    <b v="0"/>
    <n v="3"/>
    <b v="1"/>
    <s v="theater/plays"/>
    <n v="1.04"/>
    <n v="866.66666666666663"/>
    <x v="3"/>
    <x v="4"/>
  </r>
  <r>
    <n v="3476"/>
    <x v="1582"/>
    <x v="1582"/>
    <n v="300"/>
    <n v="312"/>
    <x v="0"/>
    <x v="0"/>
    <s v="USD"/>
    <n v="1414378800"/>
    <n v="1412836990"/>
    <b v="0"/>
    <n v="6"/>
    <b v="1"/>
    <s v="theater/plays"/>
    <n v="1.04"/>
    <n v="52"/>
    <x v="3"/>
    <x v="4"/>
  </r>
  <r>
    <n v="3649"/>
    <x v="1583"/>
    <x v="1583"/>
    <n v="750"/>
    <n v="780"/>
    <x v="0"/>
    <x v="7"/>
    <s v="CAD"/>
    <n v="1402938394"/>
    <n v="1400691994"/>
    <b v="0"/>
    <n v="8"/>
    <b v="1"/>
    <s v="theater/plays"/>
    <n v="1.04"/>
    <n v="97.5"/>
    <x v="3"/>
    <x v="4"/>
  </r>
  <r>
    <n v="3651"/>
    <x v="1584"/>
    <x v="1584"/>
    <n v="500"/>
    <n v="520"/>
    <x v="0"/>
    <x v="0"/>
    <s v="USD"/>
    <n v="1407686340"/>
    <n v="1404833442"/>
    <b v="0"/>
    <n v="9"/>
    <b v="1"/>
    <s v="theater/plays"/>
    <n v="1.04"/>
    <n v="57.777777777777779"/>
    <x v="3"/>
    <x v="4"/>
  </r>
  <r>
    <n v="3663"/>
    <x v="1585"/>
    <x v="1585"/>
    <n v="225"/>
    <n v="234"/>
    <x v="0"/>
    <x v="1"/>
    <s v="GBP"/>
    <n v="1482321030"/>
    <n v="1477133430"/>
    <b v="0"/>
    <n v="9"/>
    <b v="1"/>
    <s v="theater/plays"/>
    <n v="1.04"/>
    <n v="26"/>
    <x v="3"/>
    <x v="4"/>
  </r>
  <r>
    <n v="3779"/>
    <x v="1586"/>
    <x v="1586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3"/>
    <x v="20"/>
  </r>
  <r>
    <n v="365"/>
    <x v="1587"/>
    <x v="1587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4"/>
    <x v="14"/>
  </r>
  <r>
    <n v="1193"/>
    <x v="1588"/>
    <x v="1588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6"/>
    <x v="9"/>
  </r>
  <r>
    <n v="354"/>
    <x v="1589"/>
    <x v="1589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4"/>
    <x v="14"/>
  </r>
  <r>
    <n v="397"/>
    <x v="1590"/>
    <x v="1590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4"/>
    <x v="14"/>
  </r>
  <r>
    <n v="3"/>
    <x v="1591"/>
    <x v="1591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4"/>
    <x v="16"/>
  </r>
  <r>
    <n v="3369"/>
    <x v="1592"/>
    <x v="1592"/>
    <n v="5000"/>
    <n v="5195"/>
    <x v="0"/>
    <x v="9"/>
    <s v="EUR"/>
    <n v="1484441980"/>
    <n v="1479257980"/>
    <b v="0"/>
    <n v="54"/>
    <b v="1"/>
    <s v="theater/plays"/>
    <n v="1.0389999999999999"/>
    <n v="96.203703703703709"/>
    <x v="3"/>
    <x v="4"/>
  </r>
  <r>
    <n v="791"/>
    <x v="1593"/>
    <x v="1593"/>
    <n v="7500"/>
    <n v="7790"/>
    <x v="0"/>
    <x v="0"/>
    <s v="USD"/>
    <n v="1384322340"/>
    <n v="1381430646"/>
    <b v="0"/>
    <n v="128"/>
    <b v="1"/>
    <s v="music/rock"/>
    <n v="1.0386666666666666"/>
    <n v="60.859375"/>
    <x v="2"/>
    <x v="2"/>
  </r>
  <r>
    <n v="1471"/>
    <x v="1594"/>
    <x v="1594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5"/>
    <x v="8"/>
  </r>
  <r>
    <n v="401"/>
    <x v="1595"/>
    <x v="1595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4"/>
    <x v="14"/>
  </r>
  <r>
    <n v="1244"/>
    <x v="1596"/>
    <x v="1596"/>
    <n v="2000"/>
    <n v="2076"/>
    <x v="0"/>
    <x v="0"/>
    <s v="USD"/>
    <n v="1366664400"/>
    <n v="1363981723"/>
    <b v="1"/>
    <n v="45"/>
    <b v="1"/>
    <s v="music/rock"/>
    <n v="1.038"/>
    <n v="46.133333333333333"/>
    <x v="2"/>
    <x v="2"/>
  </r>
  <r>
    <n v="1637"/>
    <x v="1597"/>
    <x v="1597"/>
    <n v="500"/>
    <n v="519"/>
    <x v="0"/>
    <x v="0"/>
    <s v="USD"/>
    <n v="1262302740"/>
    <n v="1257444140"/>
    <b v="0"/>
    <n v="15"/>
    <b v="1"/>
    <s v="music/rock"/>
    <n v="1.038"/>
    <n v="34.6"/>
    <x v="2"/>
    <x v="2"/>
  </r>
  <r>
    <n v="2461"/>
    <x v="1598"/>
    <x v="1598"/>
    <n v="7500"/>
    <n v="7785"/>
    <x v="0"/>
    <x v="0"/>
    <s v="USD"/>
    <n v="1317438000"/>
    <n v="1314577097"/>
    <b v="0"/>
    <n v="86"/>
    <b v="1"/>
    <s v="music/indie rock"/>
    <n v="1.038"/>
    <n v="90.523255813953483"/>
    <x v="2"/>
    <x v="13"/>
  </r>
  <r>
    <n v="3388"/>
    <x v="1599"/>
    <x v="1599"/>
    <n v="1500"/>
    <n v="1557"/>
    <x v="0"/>
    <x v="1"/>
    <s v="GBP"/>
    <n v="1434625441"/>
    <n v="1432033441"/>
    <b v="0"/>
    <n v="45"/>
    <b v="1"/>
    <s v="theater/plays"/>
    <n v="1.038"/>
    <n v="34.6"/>
    <x v="3"/>
    <x v="4"/>
  </r>
  <r>
    <n v="809"/>
    <x v="1600"/>
    <x v="1600"/>
    <n v="4000"/>
    <n v="4151"/>
    <x v="0"/>
    <x v="0"/>
    <s v="USD"/>
    <n v="1390161630"/>
    <n v="1387569630"/>
    <b v="0"/>
    <n v="52"/>
    <b v="1"/>
    <s v="music/rock"/>
    <n v="1.03775"/>
    <n v="79.82692307692308"/>
    <x v="2"/>
    <x v="2"/>
  </r>
  <r>
    <n v="2535"/>
    <x v="1601"/>
    <x v="1601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2"/>
    <x v="18"/>
  </r>
  <r>
    <n v="1220"/>
    <x v="1602"/>
    <x v="1602"/>
    <n v="15000"/>
    <n v="15565"/>
    <x v="0"/>
    <x v="2"/>
    <s v="EUR"/>
    <n v="1440515112"/>
    <n v="1437923112"/>
    <b v="0"/>
    <n v="140"/>
    <b v="1"/>
    <s v="photography/photobooks"/>
    <n v="1.0376666666666667"/>
    <n v="111.17857142857143"/>
    <x v="6"/>
    <x v="9"/>
  </r>
  <r>
    <n v="3505"/>
    <x v="1603"/>
    <x v="1603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3"/>
    <x v="4"/>
  </r>
  <r>
    <n v="754"/>
    <x v="1604"/>
    <x v="1604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5"/>
    <x v="15"/>
  </r>
  <r>
    <n v="2703"/>
    <x v="1605"/>
    <x v="1605"/>
    <n v="40000"/>
    <n v="41500"/>
    <x v="2"/>
    <x v="18"/>
    <s v="MXN"/>
    <n v="1490196830"/>
    <n v="1485016430"/>
    <b v="0"/>
    <n v="45"/>
    <b v="0"/>
    <s v="theater/spaces"/>
    <n v="1.0375000000000001"/>
    <n v="922.22222222222217"/>
    <x v="3"/>
    <x v="12"/>
  </r>
  <r>
    <n v="3399"/>
    <x v="1606"/>
    <x v="1606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3"/>
    <x v="4"/>
  </r>
  <r>
    <n v="2997"/>
    <x v="1607"/>
    <x v="1607"/>
    <n v="10000"/>
    <n v="10373"/>
    <x v="0"/>
    <x v="0"/>
    <s v="USD"/>
    <n v="1488171540"/>
    <n v="1486661793"/>
    <b v="0"/>
    <n v="115"/>
    <b v="1"/>
    <s v="theater/spaces"/>
    <n v="1.0373000000000001"/>
    <n v="90.2"/>
    <x v="3"/>
    <x v="12"/>
  </r>
  <r>
    <n v="245"/>
    <x v="1608"/>
    <x v="1608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4"/>
    <x v="14"/>
  </r>
  <r>
    <n v="1370"/>
    <x v="1609"/>
    <x v="1609"/>
    <n v="1500"/>
    <n v="1555"/>
    <x v="0"/>
    <x v="0"/>
    <s v="USD"/>
    <n v="1381881890"/>
    <n v="1380585890"/>
    <b v="0"/>
    <n v="20"/>
    <b v="1"/>
    <s v="music/rock"/>
    <n v="1.0366666666666666"/>
    <n v="77.75"/>
    <x v="2"/>
    <x v="2"/>
  </r>
  <r>
    <n v="1629"/>
    <x v="1610"/>
    <x v="1610"/>
    <n v="6000"/>
    <n v="6220"/>
    <x v="0"/>
    <x v="0"/>
    <s v="USD"/>
    <n v="1392929333"/>
    <n v="1389041333"/>
    <b v="0"/>
    <n v="82"/>
    <b v="1"/>
    <s v="music/rock"/>
    <n v="1.0366666666666666"/>
    <n v="75.853658536585371"/>
    <x v="2"/>
    <x v="2"/>
  </r>
  <r>
    <n v="3379"/>
    <x v="1611"/>
    <x v="1611"/>
    <n v="2000"/>
    <n v="2073"/>
    <x v="0"/>
    <x v="1"/>
    <s v="GBP"/>
    <n v="1440630000"/>
    <n v="1439122800"/>
    <b v="0"/>
    <n v="38"/>
    <b v="1"/>
    <s v="theater/plays"/>
    <n v="1.0365"/>
    <n v="54.55263157894737"/>
    <x v="3"/>
    <x v="4"/>
  </r>
  <r>
    <n v="328"/>
    <x v="1612"/>
    <x v="1612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4"/>
    <x v="14"/>
  </r>
  <r>
    <n v="2718"/>
    <x v="1613"/>
    <x v="1613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3"/>
    <x v="12"/>
  </r>
  <r>
    <n v="3424"/>
    <x v="1614"/>
    <x v="1614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3"/>
    <x v="4"/>
  </r>
  <r>
    <n v="1505"/>
    <x v="1615"/>
    <x v="1615"/>
    <n v="16000"/>
    <n v="16573"/>
    <x v="0"/>
    <x v="2"/>
    <s v="EUR"/>
    <n v="1458676860"/>
    <n v="1455446303"/>
    <b v="1"/>
    <n v="345"/>
    <b v="1"/>
    <s v="photography/photobooks"/>
    <n v="1.0358125"/>
    <n v="48.037681159420288"/>
    <x v="6"/>
    <x v="9"/>
  </r>
  <r>
    <n v="2542"/>
    <x v="1616"/>
    <x v="1616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2"/>
    <x v="18"/>
  </r>
  <r>
    <n v="3411"/>
    <x v="1617"/>
    <x v="1617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3"/>
    <x v="4"/>
  </r>
  <r>
    <n v="1636"/>
    <x v="1618"/>
    <x v="1618"/>
    <n v="4500"/>
    <n v="4660"/>
    <x v="0"/>
    <x v="0"/>
    <s v="USD"/>
    <n v="1307851200"/>
    <n v="1304129088"/>
    <b v="0"/>
    <n v="87"/>
    <b v="1"/>
    <s v="music/rock"/>
    <n v="1.0355555555555556"/>
    <n v="53.5632183908046"/>
    <x v="2"/>
    <x v="2"/>
  </r>
  <r>
    <n v="2087"/>
    <x v="1619"/>
    <x v="1619"/>
    <n v="1500"/>
    <n v="1553"/>
    <x v="0"/>
    <x v="0"/>
    <s v="USD"/>
    <n v="1315457658"/>
    <n v="1312865658"/>
    <b v="0"/>
    <n v="25"/>
    <b v="1"/>
    <s v="music/indie rock"/>
    <n v="1.0353333333333334"/>
    <n v="62.12"/>
    <x v="2"/>
    <x v="13"/>
  </r>
  <r>
    <n v="3748"/>
    <x v="1620"/>
    <x v="1620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3"/>
    <x v="20"/>
  </r>
  <r>
    <n v="1273"/>
    <x v="1621"/>
    <x v="1621"/>
    <n v="4000"/>
    <n v="4140"/>
    <x v="0"/>
    <x v="7"/>
    <s v="CAD"/>
    <n v="1409506291"/>
    <n v="1406914291"/>
    <b v="1"/>
    <n v="54"/>
    <b v="1"/>
    <s v="music/rock"/>
    <n v="1.0349999999999999"/>
    <n v="76.666666666666671"/>
    <x v="2"/>
    <x v="2"/>
  </r>
  <r>
    <n v="3208"/>
    <x v="1622"/>
    <x v="1622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3"/>
    <x v="4"/>
  </r>
  <r>
    <n v="3372"/>
    <x v="1623"/>
    <x v="1623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3"/>
    <x v="4"/>
  </r>
  <r>
    <n v="3414"/>
    <x v="1624"/>
    <x v="1624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3"/>
    <x v="4"/>
  </r>
  <r>
    <n v="3559"/>
    <x v="1625"/>
    <x v="1625"/>
    <n v="1000"/>
    <n v="1035"/>
    <x v="0"/>
    <x v="6"/>
    <s v="AUD"/>
    <n v="1438333080"/>
    <n v="1436408308"/>
    <b v="0"/>
    <n v="24"/>
    <b v="1"/>
    <s v="theater/plays"/>
    <n v="1.0349999999999999"/>
    <n v="43.125"/>
    <x v="3"/>
    <x v="4"/>
  </r>
  <r>
    <n v="3668"/>
    <x v="1626"/>
    <x v="1626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3"/>
    <x v="4"/>
  </r>
  <r>
    <n v="1520"/>
    <x v="1627"/>
    <x v="1627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6"/>
    <x v="9"/>
  </r>
  <r>
    <n v="3705"/>
    <x v="1628"/>
    <x v="1628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3"/>
    <x v="4"/>
  </r>
  <r>
    <n v="855"/>
    <x v="1629"/>
    <x v="1629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2"/>
    <x v="17"/>
  </r>
  <r>
    <n v="2664"/>
    <x v="1630"/>
    <x v="1630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0"/>
    <x v="19"/>
  </r>
  <r>
    <n v="3221"/>
    <x v="1631"/>
    <x v="1631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3"/>
    <x v="4"/>
  </r>
  <r>
    <n v="2540"/>
    <x v="1632"/>
    <x v="1632"/>
    <n v="2500"/>
    <n v="2585"/>
    <x v="0"/>
    <x v="0"/>
    <s v="USD"/>
    <n v="1319904721"/>
    <n v="1314720721"/>
    <b v="0"/>
    <n v="27"/>
    <b v="1"/>
    <s v="music/classical music"/>
    <n v="1.034"/>
    <n v="95.740740740740748"/>
    <x v="2"/>
    <x v="18"/>
  </r>
  <r>
    <n v="3278"/>
    <x v="1633"/>
    <x v="1633"/>
    <n v="2500"/>
    <n v="2585"/>
    <x v="0"/>
    <x v="1"/>
    <s v="GBP"/>
    <n v="1433017303"/>
    <n v="1430425303"/>
    <b v="1"/>
    <n v="34"/>
    <b v="1"/>
    <s v="theater/plays"/>
    <n v="1.034"/>
    <n v="76.029411764705884"/>
    <x v="3"/>
    <x v="4"/>
  </r>
  <r>
    <n v="3302"/>
    <x v="1634"/>
    <x v="1634"/>
    <n v="8400"/>
    <n v="8685"/>
    <x v="0"/>
    <x v="8"/>
    <s v="EUR"/>
    <n v="1481099176"/>
    <n v="1478507176"/>
    <b v="0"/>
    <n v="50"/>
    <b v="1"/>
    <s v="theater/plays"/>
    <n v="1.0339285714285715"/>
    <n v="173.7"/>
    <x v="3"/>
    <x v="4"/>
  </r>
  <r>
    <n v="3463"/>
    <x v="1635"/>
    <x v="1635"/>
    <n v="10000"/>
    <n v="10338"/>
    <x v="0"/>
    <x v="7"/>
    <s v="CAD"/>
    <n v="1476158340"/>
    <n v="1472594585"/>
    <b v="0"/>
    <n v="114"/>
    <b v="1"/>
    <s v="theater/plays"/>
    <n v="1.0338000000000001"/>
    <n v="90.684210526315795"/>
    <x v="3"/>
    <x v="4"/>
  </r>
  <r>
    <n v="1519"/>
    <x v="1636"/>
    <x v="1636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6"/>
    <x v="9"/>
  </r>
  <r>
    <n v="367"/>
    <x v="1637"/>
    <x v="1637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4"/>
    <x v="14"/>
  </r>
  <r>
    <n v="3753"/>
    <x v="1638"/>
    <x v="1638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3"/>
    <x v="20"/>
  </r>
  <r>
    <n v="114"/>
    <x v="1639"/>
    <x v="1639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4"/>
    <x v="6"/>
  </r>
  <r>
    <n v="827"/>
    <x v="1640"/>
    <x v="1640"/>
    <n v="300"/>
    <n v="310"/>
    <x v="0"/>
    <x v="0"/>
    <s v="USD"/>
    <n v="1329248940"/>
    <n v="1326972107"/>
    <b v="0"/>
    <n v="11"/>
    <b v="1"/>
    <s v="music/rock"/>
    <n v="1.0333333333333334"/>
    <n v="28.181818181818183"/>
    <x v="2"/>
    <x v="2"/>
  </r>
  <r>
    <n v="1927"/>
    <x v="1641"/>
    <x v="1641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2"/>
    <x v="13"/>
  </r>
  <r>
    <n v="2740"/>
    <x v="1642"/>
    <x v="1642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0"/>
    <x v="0"/>
  </r>
  <r>
    <n v="2825"/>
    <x v="1643"/>
    <x v="1643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3"/>
    <x v="4"/>
  </r>
  <r>
    <n v="60"/>
    <x v="1644"/>
    <x v="1644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4"/>
    <x v="6"/>
  </r>
  <r>
    <n v="2991"/>
    <x v="1645"/>
    <x v="1645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3"/>
    <x v="12"/>
  </r>
  <r>
    <n v="2485"/>
    <x v="1646"/>
    <x v="1646"/>
    <n v="2000"/>
    <n v="2065"/>
    <x v="0"/>
    <x v="0"/>
    <s v="USD"/>
    <n v="1318463879"/>
    <n v="1315439879"/>
    <b v="0"/>
    <n v="41"/>
    <b v="1"/>
    <s v="music/indie rock"/>
    <n v="1.0325"/>
    <n v="50.365853658536587"/>
    <x v="2"/>
    <x v="13"/>
  </r>
  <r>
    <n v="288"/>
    <x v="1647"/>
    <x v="1647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4"/>
    <x v="14"/>
  </r>
  <r>
    <n v="3235"/>
    <x v="1648"/>
    <x v="1648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3"/>
    <x v="4"/>
  </r>
  <r>
    <n v="2491"/>
    <x v="1649"/>
    <x v="1649"/>
    <n v="500"/>
    <n v="516"/>
    <x v="0"/>
    <x v="0"/>
    <s v="USD"/>
    <n v="1295142660"/>
    <n v="1293739714"/>
    <b v="0"/>
    <n v="10"/>
    <b v="1"/>
    <s v="music/indie rock"/>
    <n v="1.032"/>
    <n v="51.6"/>
    <x v="2"/>
    <x v="13"/>
  </r>
  <r>
    <n v="2924"/>
    <x v="1650"/>
    <x v="1650"/>
    <n v="25000"/>
    <n v="25800"/>
    <x v="0"/>
    <x v="0"/>
    <s v="USD"/>
    <n v="1431143940"/>
    <n v="1428585710"/>
    <b v="0"/>
    <n v="147"/>
    <b v="1"/>
    <s v="theater/musical"/>
    <n v="1.032"/>
    <n v="175.51020408163265"/>
    <x v="3"/>
    <x v="20"/>
  </r>
  <r>
    <n v="3015"/>
    <x v="1651"/>
    <x v="1651"/>
    <n v="3400"/>
    <n v="3508"/>
    <x v="0"/>
    <x v="0"/>
    <s v="USD"/>
    <n v="1402459200"/>
    <n v="1401125238"/>
    <b v="0"/>
    <n v="40"/>
    <b v="1"/>
    <s v="theater/spaces"/>
    <n v="1.0317647058823529"/>
    <n v="87.7"/>
    <x v="3"/>
    <x v="12"/>
  </r>
  <r>
    <n v="3667"/>
    <x v="1652"/>
    <x v="1652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3"/>
    <x v="4"/>
  </r>
  <r>
    <n v="2470"/>
    <x v="1653"/>
    <x v="1653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2"/>
    <x v="13"/>
  </r>
  <r>
    <n v="3535"/>
    <x v="1654"/>
    <x v="1654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3"/>
    <x v="4"/>
  </r>
  <r>
    <n v="1928"/>
    <x v="1655"/>
    <x v="1655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2"/>
    <x v="13"/>
  </r>
  <r>
    <n v="1027"/>
    <x v="1656"/>
    <x v="1656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2"/>
    <x v="10"/>
  </r>
  <r>
    <n v="404"/>
    <x v="1657"/>
    <x v="1657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4"/>
    <x v="14"/>
  </r>
  <r>
    <n v="358"/>
    <x v="1658"/>
    <x v="1658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4"/>
    <x v="14"/>
  </r>
  <r>
    <n v="3262"/>
    <x v="1659"/>
    <x v="1659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3"/>
    <x v="4"/>
  </r>
  <r>
    <n v="2998"/>
    <x v="1660"/>
    <x v="1660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3"/>
    <x v="12"/>
  </r>
  <r>
    <n v="3169"/>
    <x v="1661"/>
    <x v="1661"/>
    <n v="8000"/>
    <n v="8241"/>
    <x v="0"/>
    <x v="0"/>
    <s v="USD"/>
    <n v="1386910740"/>
    <n v="1384364561"/>
    <b v="1"/>
    <n v="82"/>
    <b v="1"/>
    <s v="theater/plays"/>
    <n v="1.030125"/>
    <n v="100.5"/>
    <x v="3"/>
    <x v="4"/>
  </r>
  <r>
    <n v="348"/>
    <x v="1662"/>
    <x v="1662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4"/>
    <x v="14"/>
  </r>
  <r>
    <n v="1831"/>
    <x v="1663"/>
    <x v="1663"/>
    <n v="1000"/>
    <n v="1030"/>
    <x v="0"/>
    <x v="0"/>
    <s v="USD"/>
    <n v="1336866863"/>
    <n v="1335570863"/>
    <b v="0"/>
    <n v="14"/>
    <b v="1"/>
    <s v="music/rock"/>
    <n v="1.03"/>
    <n v="73.571428571428569"/>
    <x v="2"/>
    <x v="2"/>
  </r>
  <r>
    <n v="3023"/>
    <x v="1664"/>
    <x v="1664"/>
    <n v="700"/>
    <n v="721"/>
    <x v="0"/>
    <x v="1"/>
    <s v="GBP"/>
    <n v="1434039186"/>
    <n v="1430151186"/>
    <b v="0"/>
    <n v="6"/>
    <b v="1"/>
    <s v="theater/spaces"/>
    <n v="1.03"/>
    <n v="120.16666666666667"/>
    <x v="3"/>
    <x v="12"/>
  </r>
  <r>
    <n v="3173"/>
    <x v="1665"/>
    <x v="1665"/>
    <n v="10000"/>
    <n v="10300"/>
    <x v="0"/>
    <x v="0"/>
    <s v="USD"/>
    <n v="1411765492"/>
    <n v="1409173492"/>
    <b v="1"/>
    <n v="74"/>
    <b v="1"/>
    <s v="theater/plays"/>
    <n v="1.03"/>
    <n v="139.18918918918919"/>
    <x v="3"/>
    <x v="4"/>
  </r>
  <r>
    <n v="3264"/>
    <x v="1666"/>
    <x v="1666"/>
    <n v="2500"/>
    <n v="2575"/>
    <x v="0"/>
    <x v="0"/>
    <s v="USD"/>
    <n v="1422482400"/>
    <n v="1421089938"/>
    <b v="1"/>
    <n v="49"/>
    <b v="1"/>
    <s v="theater/plays"/>
    <n v="1.03"/>
    <n v="52.551020408163268"/>
    <x v="3"/>
    <x v="4"/>
  </r>
  <r>
    <n v="3280"/>
    <x v="1667"/>
    <x v="1667"/>
    <n v="2000"/>
    <n v="2060"/>
    <x v="0"/>
    <x v="0"/>
    <s v="USD"/>
    <n v="1433134800"/>
    <n v="1430158198"/>
    <b v="0"/>
    <n v="30"/>
    <b v="1"/>
    <s v="theater/plays"/>
    <n v="1.03"/>
    <n v="68.666666666666671"/>
    <x v="3"/>
    <x v="4"/>
  </r>
  <r>
    <n v="3465"/>
    <x v="1668"/>
    <x v="1668"/>
    <n v="2000"/>
    <n v="2060"/>
    <x v="0"/>
    <x v="1"/>
    <s v="GBP"/>
    <n v="1439136000"/>
    <n v="1436972472"/>
    <b v="0"/>
    <n v="36"/>
    <b v="1"/>
    <s v="theater/plays"/>
    <n v="1.03"/>
    <n v="57.222222222222221"/>
    <x v="3"/>
    <x v="4"/>
  </r>
  <r>
    <n v="2047"/>
    <x v="1669"/>
    <x v="1669"/>
    <n v="98000"/>
    <n v="100939"/>
    <x v="0"/>
    <x v="6"/>
    <s v="AUD"/>
    <n v="1429228800"/>
    <n v="1426714870"/>
    <b v="0"/>
    <n v="443"/>
    <b v="1"/>
    <s v="technology/hardware"/>
    <n v="1.0299897959183673"/>
    <n v="227.85327313769753"/>
    <x v="0"/>
    <x v="0"/>
  </r>
  <r>
    <n v="3358"/>
    <x v="1670"/>
    <x v="1670"/>
    <n v="10000"/>
    <n v="10299"/>
    <x v="0"/>
    <x v="0"/>
    <s v="USD"/>
    <n v="1416385679"/>
    <n v="1413790079"/>
    <b v="0"/>
    <n v="162"/>
    <b v="1"/>
    <s v="theater/plays"/>
    <n v="1.0299"/>
    <n v="63.574074074074076"/>
    <x v="3"/>
    <x v="4"/>
  </r>
  <r>
    <n v="2174"/>
    <x v="1671"/>
    <x v="1671"/>
    <n v="4000"/>
    <n v="4119"/>
    <x v="0"/>
    <x v="1"/>
    <s v="GBP"/>
    <n v="1462453307"/>
    <n v="1459861307"/>
    <b v="0"/>
    <n v="63"/>
    <b v="1"/>
    <s v="music/rock"/>
    <n v="1.0297499999999999"/>
    <n v="65.38095238095238"/>
    <x v="2"/>
    <x v="2"/>
  </r>
  <r>
    <n v="3425"/>
    <x v="1672"/>
    <x v="1672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3"/>
    <x v="4"/>
  </r>
  <r>
    <n v="1204"/>
    <x v="1673"/>
    <x v="1673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6"/>
    <x v="9"/>
  </r>
  <r>
    <n v="3244"/>
    <x v="1674"/>
    <x v="1674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3"/>
    <x v="4"/>
  </r>
  <r>
    <n v="58"/>
    <x v="1675"/>
    <x v="1675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4"/>
    <x v="16"/>
  </r>
  <r>
    <n v="3677"/>
    <x v="1676"/>
    <x v="1676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3"/>
    <x v="4"/>
  </r>
  <r>
    <n v="1751"/>
    <x v="1677"/>
    <x v="1677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6"/>
    <x v="9"/>
  </r>
  <r>
    <n v="2661"/>
    <x v="1678"/>
    <x v="1678"/>
    <n v="5000"/>
    <n v="5145"/>
    <x v="0"/>
    <x v="0"/>
    <s v="USD"/>
    <n v="1382742010"/>
    <n v="1380150010"/>
    <b v="0"/>
    <n v="60"/>
    <b v="1"/>
    <s v="technology/makerspaces"/>
    <n v="1.0289999999999999"/>
    <n v="85.75"/>
    <x v="0"/>
    <x v="19"/>
  </r>
  <r>
    <n v="2939"/>
    <x v="1679"/>
    <x v="1679"/>
    <n v="8000"/>
    <n v="8230"/>
    <x v="0"/>
    <x v="0"/>
    <s v="USD"/>
    <n v="1409187600"/>
    <n v="1406316312"/>
    <b v="0"/>
    <n v="25"/>
    <b v="1"/>
    <s v="theater/musical"/>
    <n v="1.0287500000000001"/>
    <n v="329.2"/>
    <x v="3"/>
    <x v="20"/>
  </r>
  <r>
    <n v="1033"/>
    <x v="1680"/>
    <x v="1680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2"/>
    <x v="10"/>
  </r>
  <r>
    <n v="3295"/>
    <x v="1681"/>
    <x v="1681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3"/>
    <x v="4"/>
  </r>
  <r>
    <n v="88"/>
    <x v="1682"/>
    <x v="1682"/>
    <n v="3500"/>
    <n v="3600"/>
    <x v="0"/>
    <x v="0"/>
    <s v="USD"/>
    <n v="1403452131"/>
    <n v="1401205731"/>
    <b v="0"/>
    <n v="60"/>
    <b v="1"/>
    <s v="film &amp; video/shorts"/>
    <n v="1.0285714285714285"/>
    <n v="60"/>
    <x v="4"/>
    <x v="6"/>
  </r>
  <r>
    <n v="1685"/>
    <x v="1683"/>
    <x v="1683"/>
    <n v="350"/>
    <n v="360"/>
    <x v="2"/>
    <x v="0"/>
    <s v="USD"/>
    <n v="1490331623"/>
    <n v="1487743223"/>
    <b v="0"/>
    <n v="15"/>
    <b v="0"/>
    <s v="music/faith"/>
    <n v="1.0285714285714285"/>
    <n v="24"/>
    <x v="2"/>
    <x v="21"/>
  </r>
  <r>
    <n v="414"/>
    <x v="1684"/>
    <x v="1684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4"/>
    <x v="14"/>
  </r>
  <r>
    <n v="3243"/>
    <x v="1685"/>
    <x v="1685"/>
    <n v="8000"/>
    <n v="8227"/>
    <x v="0"/>
    <x v="0"/>
    <s v="USD"/>
    <n v="1444348800"/>
    <n v="1442283562"/>
    <b v="1"/>
    <n v="71"/>
    <b v="1"/>
    <s v="theater/plays"/>
    <n v="1.028375"/>
    <n v="115.87323943661971"/>
    <x v="3"/>
    <x v="4"/>
  </r>
  <r>
    <n v="1756"/>
    <x v="1686"/>
    <x v="1686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6"/>
    <x v="9"/>
  </r>
  <r>
    <n v="2549"/>
    <x v="1687"/>
    <x v="1687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2"/>
    <x v="18"/>
  </r>
  <r>
    <n v="3573"/>
    <x v="1688"/>
    <x v="1688"/>
    <n v="3000"/>
    <n v="3084"/>
    <x v="0"/>
    <x v="1"/>
    <s v="GBP"/>
    <n v="1415440846"/>
    <n v="1412845246"/>
    <b v="0"/>
    <n v="78"/>
    <b v="1"/>
    <s v="theater/plays"/>
    <n v="1.028"/>
    <n v="39.53846153846154"/>
    <x v="3"/>
    <x v="4"/>
  </r>
  <r>
    <n v="793"/>
    <x v="1689"/>
    <x v="1689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2"/>
    <x v="2"/>
  </r>
  <r>
    <n v="335"/>
    <x v="1690"/>
    <x v="1690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4"/>
    <x v="14"/>
  </r>
  <r>
    <n v="2933"/>
    <x v="1691"/>
    <x v="1691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3"/>
    <x v="20"/>
  </r>
  <r>
    <n v="1301"/>
    <x v="1692"/>
    <x v="1692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3"/>
    <x v="4"/>
  </r>
  <r>
    <n v="3428"/>
    <x v="1693"/>
    <x v="1693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3"/>
    <x v="4"/>
  </r>
  <r>
    <n v="2551"/>
    <x v="1694"/>
    <x v="1694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2"/>
    <x v="18"/>
  </r>
  <r>
    <n v="2206"/>
    <x v="1695"/>
    <x v="1695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2"/>
    <x v="10"/>
  </r>
  <r>
    <n v="1614"/>
    <x v="1696"/>
    <x v="1696"/>
    <n v="5000"/>
    <n v="5135"/>
    <x v="0"/>
    <x v="0"/>
    <s v="USD"/>
    <n v="1407085200"/>
    <n v="1401924769"/>
    <b v="0"/>
    <n v="77"/>
    <b v="1"/>
    <s v="music/rock"/>
    <n v="1.0269999999999999"/>
    <n v="66.688311688311686"/>
    <x v="2"/>
    <x v="2"/>
  </r>
  <r>
    <n v="356"/>
    <x v="1697"/>
    <x v="1697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4"/>
    <x v="14"/>
  </r>
  <r>
    <n v="3515"/>
    <x v="1698"/>
    <x v="1698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3"/>
    <x v="4"/>
  </r>
  <r>
    <n v="3625"/>
    <x v="1699"/>
    <x v="1699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3"/>
    <x v="4"/>
  </r>
  <r>
    <n v="321"/>
    <x v="1700"/>
    <x v="1700"/>
    <n v="35000"/>
    <n v="35932"/>
    <x v="0"/>
    <x v="2"/>
    <s v="EUR"/>
    <n v="1478605386"/>
    <n v="1475577786"/>
    <b v="1"/>
    <n v="337"/>
    <b v="1"/>
    <s v="film &amp; video/documentary"/>
    <n v="1.0266285714285714"/>
    <n v="106.62314540059347"/>
    <x v="4"/>
    <x v="14"/>
  </r>
  <r>
    <n v="3766"/>
    <x v="1701"/>
    <x v="1701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3"/>
    <x v="20"/>
  </r>
  <r>
    <n v="3282"/>
    <x v="1702"/>
    <x v="1702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3"/>
    <x v="4"/>
  </r>
  <r>
    <n v="2797"/>
    <x v="1703"/>
    <x v="1703"/>
    <n v="8000"/>
    <n v="8211.61"/>
    <x v="0"/>
    <x v="1"/>
    <s v="GBP"/>
    <n v="1404858840"/>
    <n v="1402266840"/>
    <b v="0"/>
    <n v="94"/>
    <b v="1"/>
    <s v="theater/plays"/>
    <n v="1.02645125"/>
    <n v="87.357553191489373"/>
    <x v="3"/>
    <x v="4"/>
  </r>
  <r>
    <n v="1662"/>
    <x v="1704"/>
    <x v="1704"/>
    <n v="8000"/>
    <n v="8211"/>
    <x v="0"/>
    <x v="0"/>
    <s v="USD"/>
    <n v="1325310336"/>
    <n v="1320122736"/>
    <b v="0"/>
    <n v="62"/>
    <b v="1"/>
    <s v="music/pop"/>
    <n v="1.026375"/>
    <n v="132.43548387096774"/>
    <x v="2"/>
    <x v="7"/>
  </r>
  <r>
    <n v="1668"/>
    <x v="1705"/>
    <x v="1705"/>
    <n v="8000"/>
    <n v="8211"/>
    <x v="0"/>
    <x v="0"/>
    <s v="USD"/>
    <n v="1322454939"/>
    <n v="1319859339"/>
    <b v="0"/>
    <n v="116"/>
    <b v="1"/>
    <s v="music/pop"/>
    <n v="1.026375"/>
    <n v="70.784482758620683"/>
    <x v="2"/>
    <x v="7"/>
  </r>
  <r>
    <n v="2164"/>
    <x v="1706"/>
    <x v="1706"/>
    <n v="5500"/>
    <n v="5645"/>
    <x v="0"/>
    <x v="0"/>
    <s v="USD"/>
    <n v="1466827140"/>
    <n v="1464196414"/>
    <b v="0"/>
    <n v="83"/>
    <b v="1"/>
    <s v="music/rock"/>
    <n v="1.0263636363636364"/>
    <n v="68.01204819277109"/>
    <x v="2"/>
    <x v="2"/>
  </r>
  <r>
    <n v="1538"/>
    <x v="1707"/>
    <x v="1707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6"/>
    <x v="9"/>
  </r>
  <r>
    <n v="3016"/>
    <x v="1708"/>
    <x v="1708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3"/>
    <x v="12"/>
  </r>
  <r>
    <n v="1217"/>
    <x v="1709"/>
    <x v="1709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6"/>
    <x v="9"/>
  </r>
  <r>
    <n v="1670"/>
    <x v="1710"/>
    <x v="1710"/>
    <n v="1000"/>
    <n v="1026"/>
    <x v="0"/>
    <x v="0"/>
    <s v="USD"/>
    <n v="1278302400"/>
    <n v="1273961999"/>
    <b v="0"/>
    <n v="23"/>
    <b v="1"/>
    <s v="music/pop"/>
    <n v="1.026"/>
    <n v="44.608695652173914"/>
    <x v="2"/>
    <x v="7"/>
  </r>
  <r>
    <n v="2268"/>
    <x v="1711"/>
    <x v="1711"/>
    <n v="28000"/>
    <n v="28728"/>
    <x v="0"/>
    <x v="0"/>
    <s v="USD"/>
    <n v="1489283915"/>
    <n v="1486691915"/>
    <b v="0"/>
    <n v="194"/>
    <b v="1"/>
    <s v="games/tabletop games"/>
    <n v="1.026"/>
    <n v="148.08247422680412"/>
    <x v="1"/>
    <x v="1"/>
  </r>
  <r>
    <n v="2315"/>
    <x v="1712"/>
    <x v="1712"/>
    <n v="2500"/>
    <n v="2565"/>
    <x v="0"/>
    <x v="0"/>
    <s v="USD"/>
    <n v="1336238743"/>
    <n v="1333646743"/>
    <b v="1"/>
    <n v="64"/>
    <b v="1"/>
    <s v="music/indie rock"/>
    <n v="1.026"/>
    <n v="40.078125"/>
    <x v="2"/>
    <x v="13"/>
  </r>
  <r>
    <n v="3441"/>
    <x v="1713"/>
    <x v="1713"/>
    <n v="2500"/>
    <n v="2565"/>
    <x v="0"/>
    <x v="0"/>
    <s v="USD"/>
    <n v="1447445820"/>
    <n v="1445077121"/>
    <b v="0"/>
    <n v="43"/>
    <b v="1"/>
    <s v="theater/plays"/>
    <n v="1.026"/>
    <n v="59.651162790697676"/>
    <x v="3"/>
    <x v="4"/>
  </r>
  <r>
    <n v="3597"/>
    <x v="1714"/>
    <x v="1714"/>
    <n v="2500"/>
    <n v="2565"/>
    <x v="0"/>
    <x v="0"/>
    <s v="USD"/>
    <n v="1456984740"/>
    <n v="1455717790"/>
    <b v="0"/>
    <n v="33"/>
    <b v="1"/>
    <s v="theater/plays"/>
    <n v="1.026"/>
    <n v="77.727272727272734"/>
    <x v="3"/>
    <x v="4"/>
  </r>
  <r>
    <n v="243"/>
    <x v="1715"/>
    <x v="1715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4"/>
    <x v="14"/>
  </r>
  <r>
    <n v="750"/>
    <x v="1716"/>
    <x v="1716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5"/>
    <x v="15"/>
  </r>
  <r>
    <n v="1403"/>
    <x v="1717"/>
    <x v="1717"/>
    <n v="4000"/>
    <n v="4103"/>
    <x v="0"/>
    <x v="0"/>
    <s v="USD"/>
    <n v="1374802235"/>
    <n v="1372210235"/>
    <b v="0"/>
    <n v="66"/>
    <b v="1"/>
    <s v="music/rock"/>
    <n v="1.0257499999999999"/>
    <n v="62.166666666666664"/>
    <x v="2"/>
    <x v="2"/>
  </r>
  <r>
    <n v="3715"/>
    <x v="1718"/>
    <x v="1718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3"/>
    <x v="4"/>
  </r>
  <r>
    <n v="3724"/>
    <x v="1719"/>
    <x v="1719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3"/>
    <x v="4"/>
  </r>
  <r>
    <n v="1661"/>
    <x v="1720"/>
    <x v="1720"/>
    <n v="7900"/>
    <n v="8098"/>
    <x v="0"/>
    <x v="5"/>
    <s v="EUR"/>
    <n v="1453064400"/>
    <n v="1449359831"/>
    <b v="0"/>
    <n v="101"/>
    <b v="1"/>
    <s v="music/pop"/>
    <n v="1.0250632911392406"/>
    <n v="80.178217821782184"/>
    <x v="2"/>
    <x v="7"/>
  </r>
  <r>
    <n v="83"/>
    <x v="1721"/>
    <x v="1721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4"/>
    <x v="6"/>
  </r>
  <r>
    <n v="535"/>
    <x v="1722"/>
    <x v="1722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3"/>
    <x v="4"/>
  </r>
  <r>
    <n v="784"/>
    <x v="1723"/>
    <x v="1723"/>
    <n v="1000"/>
    <n v="1025"/>
    <x v="0"/>
    <x v="0"/>
    <s v="USD"/>
    <n v="1395023719"/>
    <n v="1391571319"/>
    <b v="0"/>
    <n v="10"/>
    <b v="1"/>
    <s v="music/rock"/>
    <n v="1.0249999999999999"/>
    <n v="102.5"/>
    <x v="2"/>
    <x v="2"/>
  </r>
  <r>
    <n v="2074"/>
    <x v="1724"/>
    <x v="1724"/>
    <n v="600"/>
    <n v="615"/>
    <x v="0"/>
    <x v="0"/>
    <s v="USD"/>
    <n v="1462564182"/>
    <n v="1459972182"/>
    <b v="0"/>
    <n v="3"/>
    <b v="1"/>
    <s v="technology/hardware"/>
    <n v="1.0249999999999999"/>
    <n v="205"/>
    <x v="0"/>
    <x v="0"/>
  </r>
  <r>
    <n v="2788"/>
    <x v="1725"/>
    <x v="1725"/>
    <n v="2000"/>
    <n v="2050"/>
    <x v="0"/>
    <x v="0"/>
    <s v="USD"/>
    <n v="1469811043"/>
    <n v="1467219043"/>
    <b v="0"/>
    <n v="20"/>
    <b v="1"/>
    <s v="theater/plays"/>
    <n v="1.0249999999999999"/>
    <n v="102.5"/>
    <x v="3"/>
    <x v="4"/>
  </r>
  <r>
    <n v="2791"/>
    <x v="1726"/>
    <x v="1726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3"/>
    <x v="4"/>
  </r>
  <r>
    <n v="3678"/>
    <x v="1727"/>
    <x v="1727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3"/>
    <x v="4"/>
  </r>
  <r>
    <n v="107"/>
    <x v="1728"/>
    <x v="1728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4"/>
    <x v="6"/>
  </r>
  <r>
    <n v="2093"/>
    <x v="1729"/>
    <x v="1729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2"/>
    <x v="13"/>
  </r>
  <r>
    <n v="1897"/>
    <x v="1730"/>
    <x v="1730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2"/>
    <x v="13"/>
  </r>
  <r>
    <n v="1203"/>
    <x v="1731"/>
    <x v="1731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6"/>
    <x v="9"/>
  </r>
  <r>
    <n v="2925"/>
    <x v="1732"/>
    <x v="1732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3"/>
    <x v="20"/>
  </r>
  <r>
    <n v="1201"/>
    <x v="1733"/>
    <x v="1733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6"/>
    <x v="9"/>
  </r>
  <r>
    <n v="3498"/>
    <x v="1734"/>
    <x v="1734"/>
    <n v="1650"/>
    <n v="1690"/>
    <x v="0"/>
    <x v="7"/>
    <s v="CAD"/>
    <n v="1464471840"/>
    <n v="1459309704"/>
    <b v="0"/>
    <n v="42"/>
    <b v="1"/>
    <s v="theater/plays"/>
    <n v="1.0242424242424242"/>
    <n v="40.238095238095241"/>
    <x v="3"/>
    <x v="4"/>
  </r>
  <r>
    <n v="2330"/>
    <x v="1735"/>
    <x v="1735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11"/>
  </r>
  <r>
    <n v="2809"/>
    <x v="1736"/>
    <x v="1736"/>
    <n v="2500"/>
    <n v="2560"/>
    <x v="0"/>
    <x v="0"/>
    <s v="USD"/>
    <n v="1459348740"/>
    <n v="1458647725"/>
    <b v="0"/>
    <n v="21"/>
    <b v="1"/>
    <s v="theater/plays"/>
    <n v="1.024"/>
    <n v="121.9047619047619"/>
    <x v="3"/>
    <x v="4"/>
  </r>
  <r>
    <n v="3390"/>
    <x v="1737"/>
    <x v="1737"/>
    <n v="1500"/>
    <n v="1536"/>
    <x v="0"/>
    <x v="0"/>
    <s v="USD"/>
    <n v="1405017345"/>
    <n v="1403721345"/>
    <b v="0"/>
    <n v="22"/>
    <b v="1"/>
    <s v="theater/plays"/>
    <n v="1.024"/>
    <n v="69.818181818181813"/>
    <x v="3"/>
    <x v="4"/>
  </r>
  <r>
    <n v="3561"/>
    <x v="1738"/>
    <x v="1738"/>
    <n v="2500"/>
    <n v="2560"/>
    <x v="0"/>
    <x v="0"/>
    <s v="USD"/>
    <n v="1438799760"/>
    <n v="1437236378"/>
    <b v="0"/>
    <n v="54"/>
    <b v="1"/>
    <s v="theater/plays"/>
    <n v="1.024"/>
    <n v="47.407407407407405"/>
    <x v="3"/>
    <x v="4"/>
  </r>
  <r>
    <n v="1468"/>
    <x v="1739"/>
    <x v="1739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5"/>
    <x v="8"/>
  </r>
  <r>
    <n v="1393"/>
    <x v="1740"/>
    <x v="1740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2"/>
    <x v="2"/>
  </r>
  <r>
    <n v="3225"/>
    <x v="1741"/>
    <x v="1741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3"/>
    <x v="4"/>
  </r>
  <r>
    <n v="3714"/>
    <x v="1742"/>
    <x v="1742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3"/>
    <x v="4"/>
  </r>
  <r>
    <n v="3228"/>
    <x v="1743"/>
    <x v="1743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3"/>
    <x v="4"/>
  </r>
  <r>
    <n v="3758"/>
    <x v="1744"/>
    <x v="1744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3"/>
    <x v="20"/>
  </r>
  <r>
    <n v="3464"/>
    <x v="1745"/>
    <x v="1745"/>
    <n v="5000"/>
    <n v="5116.18"/>
    <x v="0"/>
    <x v="0"/>
    <s v="USD"/>
    <n v="1471921637"/>
    <n v="1469329637"/>
    <b v="0"/>
    <n v="93"/>
    <b v="1"/>
    <s v="theater/plays"/>
    <n v="1.023236"/>
    <n v="55.012688172043013"/>
    <x v="3"/>
    <x v="4"/>
  </r>
  <r>
    <n v="744"/>
    <x v="1746"/>
    <x v="1746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5"/>
    <x v="15"/>
  </r>
  <r>
    <n v="2457"/>
    <x v="1747"/>
    <x v="1747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11"/>
  </r>
  <r>
    <n v="1343"/>
    <x v="1748"/>
    <x v="1748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0"/>
    <x v="3"/>
  </r>
  <r>
    <n v="3546"/>
    <x v="1749"/>
    <x v="1749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3"/>
    <x v="4"/>
  </r>
  <r>
    <n v="2335"/>
    <x v="1750"/>
    <x v="1750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11"/>
  </r>
  <r>
    <n v="741"/>
    <x v="1751"/>
    <x v="1751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5"/>
    <x v="15"/>
  </r>
  <r>
    <n v="2459"/>
    <x v="1752"/>
    <x v="1752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11"/>
  </r>
  <r>
    <n v="3381"/>
    <x v="1753"/>
    <x v="1753"/>
    <n v="4000"/>
    <n v="4090"/>
    <x v="0"/>
    <x v="0"/>
    <s v="USD"/>
    <n v="1426044383"/>
    <n v="1423455983"/>
    <b v="0"/>
    <n v="48"/>
    <b v="1"/>
    <s v="theater/plays"/>
    <n v="1.0225"/>
    <n v="85.208333333333329"/>
    <x v="3"/>
    <x v="4"/>
  </r>
  <r>
    <n v="2018"/>
    <x v="1754"/>
    <x v="1754"/>
    <n v="65000"/>
    <n v="66458.23"/>
    <x v="0"/>
    <x v="9"/>
    <s v="EUR"/>
    <n v="1439455609"/>
    <n v="1436863609"/>
    <b v="1"/>
    <n v="450"/>
    <b v="1"/>
    <s v="technology/hardware"/>
    <n v="1.0224343076923077"/>
    <n v="147.68495555555555"/>
    <x v="0"/>
    <x v="0"/>
  </r>
  <r>
    <n v="2713"/>
    <x v="1755"/>
    <x v="1755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3"/>
    <x v="12"/>
  </r>
  <r>
    <n v="3542"/>
    <x v="1756"/>
    <x v="1756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3"/>
    <x v="4"/>
  </r>
  <r>
    <n v="1293"/>
    <x v="1757"/>
    <x v="1757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3"/>
    <x v="4"/>
  </r>
  <r>
    <n v="1213"/>
    <x v="1758"/>
    <x v="1758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6"/>
    <x v="9"/>
  </r>
  <r>
    <n v="1347"/>
    <x v="1759"/>
    <x v="1759"/>
    <n v="2500"/>
    <n v="2555"/>
    <x v="0"/>
    <x v="0"/>
    <s v="USD"/>
    <n v="1425741525"/>
    <n v="1423149525"/>
    <b v="0"/>
    <n v="31"/>
    <b v="1"/>
    <s v="publishing/nonfiction"/>
    <n v="1.022"/>
    <n v="82.41935483870968"/>
    <x v="5"/>
    <x v="15"/>
  </r>
  <r>
    <n v="3186"/>
    <x v="1760"/>
    <x v="1760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3"/>
    <x v="4"/>
  </r>
  <r>
    <n v="3338"/>
    <x v="1761"/>
    <x v="1761"/>
    <n v="15000"/>
    <n v="15327"/>
    <x v="0"/>
    <x v="0"/>
    <s v="USD"/>
    <n v="1487944080"/>
    <n v="1486129680"/>
    <b v="0"/>
    <n v="112"/>
    <b v="1"/>
    <s v="theater/plays"/>
    <n v="1.0218"/>
    <n v="136.84821428571428"/>
    <x v="3"/>
    <x v="4"/>
  </r>
  <r>
    <n v="415"/>
    <x v="1762"/>
    <x v="1762"/>
    <n v="1400"/>
    <n v="1430.06"/>
    <x v="0"/>
    <x v="7"/>
    <s v="CAD"/>
    <n v="1413547200"/>
    <n v="1411417602"/>
    <b v="0"/>
    <n v="21"/>
    <b v="1"/>
    <s v="film &amp; video/documentary"/>
    <n v="1.0214714285714286"/>
    <n v="68.09809523809524"/>
    <x v="4"/>
    <x v="14"/>
  </r>
  <r>
    <n v="3214"/>
    <x v="1763"/>
    <x v="1763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3"/>
    <x v="4"/>
  </r>
  <r>
    <n v="2527"/>
    <x v="1764"/>
    <x v="1764"/>
    <n v="4000"/>
    <n v="4085"/>
    <x v="0"/>
    <x v="0"/>
    <s v="USD"/>
    <n v="1382068740"/>
    <n v="1380477691"/>
    <b v="0"/>
    <n v="71"/>
    <b v="1"/>
    <s v="music/classical music"/>
    <n v="1.02125"/>
    <n v="57.535211267605632"/>
    <x v="2"/>
    <x v="18"/>
  </r>
  <r>
    <n v="1854"/>
    <x v="1765"/>
    <x v="1765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2"/>
    <x v="2"/>
  </r>
  <r>
    <n v="520"/>
    <x v="1766"/>
    <x v="1766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3"/>
    <x v="4"/>
  </r>
  <r>
    <n v="1037"/>
    <x v="1767"/>
    <x v="1767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2"/>
    <x v="10"/>
  </r>
  <r>
    <n v="3218"/>
    <x v="1768"/>
    <x v="1768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3"/>
    <x v="4"/>
  </r>
  <r>
    <n v="3267"/>
    <x v="1769"/>
    <x v="1769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3"/>
    <x v="4"/>
  </r>
  <r>
    <n v="3837"/>
    <x v="1770"/>
    <x v="1770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3"/>
    <x v="4"/>
  </r>
  <r>
    <n v="33"/>
    <x v="1771"/>
    <x v="1771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4"/>
    <x v="16"/>
  </r>
  <r>
    <n v="344"/>
    <x v="1772"/>
    <x v="1772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4"/>
    <x v="14"/>
  </r>
  <r>
    <n v="1886"/>
    <x v="1773"/>
    <x v="1773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2"/>
    <x v="13"/>
  </r>
  <r>
    <n v="2929"/>
    <x v="1774"/>
    <x v="1774"/>
    <n v="8000"/>
    <n v="8165.55"/>
    <x v="0"/>
    <x v="0"/>
    <s v="USD"/>
    <n v="1401024758"/>
    <n v="1398432758"/>
    <b v="0"/>
    <n v="32"/>
    <b v="1"/>
    <s v="theater/musical"/>
    <n v="1.02069375"/>
    <n v="255.17343750000001"/>
    <x v="3"/>
    <x v="20"/>
  </r>
  <r>
    <n v="2982"/>
    <x v="1775"/>
    <x v="1775"/>
    <n v="5000"/>
    <n v="5103"/>
    <x v="0"/>
    <x v="1"/>
    <s v="GBP"/>
    <n v="1455208143"/>
    <n v="1452616143"/>
    <b v="1"/>
    <n v="59"/>
    <b v="1"/>
    <s v="theater/spaces"/>
    <n v="1.0206"/>
    <n v="86.491525423728817"/>
    <x v="3"/>
    <x v="12"/>
  </r>
  <r>
    <n v="3472"/>
    <x v="1776"/>
    <x v="1776"/>
    <n v="2000"/>
    <n v="2041"/>
    <x v="0"/>
    <x v="0"/>
    <s v="USD"/>
    <n v="1415253540"/>
    <n v="1413432331"/>
    <b v="0"/>
    <n v="23"/>
    <b v="1"/>
    <s v="theater/plays"/>
    <n v="1.0205"/>
    <n v="88.739130434782609"/>
    <x v="3"/>
    <x v="4"/>
  </r>
  <r>
    <n v="3723"/>
    <x v="1777"/>
    <x v="1777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3"/>
    <x v="4"/>
  </r>
  <r>
    <n v="3224"/>
    <x v="1778"/>
    <x v="1778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3"/>
    <x v="4"/>
  </r>
  <r>
    <n v="3659"/>
    <x v="1779"/>
    <x v="1779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3"/>
    <x v="4"/>
  </r>
  <r>
    <n v="343"/>
    <x v="1780"/>
    <x v="1780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4"/>
    <x v="14"/>
  </r>
  <r>
    <n v="3305"/>
    <x v="1781"/>
    <x v="1781"/>
    <n v="4000"/>
    <n v="4081"/>
    <x v="0"/>
    <x v="0"/>
    <s v="USD"/>
    <n v="1438374748"/>
    <n v="1435782748"/>
    <b v="0"/>
    <n v="20"/>
    <b v="1"/>
    <s v="theater/plays"/>
    <n v="1.0202500000000001"/>
    <n v="204.05"/>
    <x v="3"/>
    <x v="4"/>
  </r>
  <r>
    <n v="758"/>
    <x v="1782"/>
    <x v="1782"/>
    <n v="2500"/>
    <n v="2550"/>
    <x v="0"/>
    <x v="0"/>
    <s v="USD"/>
    <n v="1286568268"/>
    <n v="1283976268"/>
    <b v="0"/>
    <n v="19"/>
    <b v="1"/>
    <s v="publishing/nonfiction"/>
    <n v="1.02"/>
    <n v="134.21052631578948"/>
    <x v="5"/>
    <x v="15"/>
  </r>
  <r>
    <n v="2614"/>
    <x v="1783"/>
    <x v="1783"/>
    <n v="10500"/>
    <n v="10710"/>
    <x v="0"/>
    <x v="0"/>
    <s v="USD"/>
    <n v="1398834000"/>
    <n v="1396371612"/>
    <b v="1"/>
    <n v="100"/>
    <b v="1"/>
    <s v="technology/space exploration"/>
    <n v="1.02"/>
    <n v="107.1"/>
    <x v="0"/>
    <x v="5"/>
  </r>
  <r>
    <n v="2974"/>
    <x v="1784"/>
    <x v="1784"/>
    <n v="5000"/>
    <n v="5100"/>
    <x v="0"/>
    <x v="0"/>
    <s v="USD"/>
    <n v="1411695300"/>
    <n v="1409275671"/>
    <b v="0"/>
    <n v="87"/>
    <b v="1"/>
    <s v="theater/plays"/>
    <n v="1.02"/>
    <n v="58.620689655172413"/>
    <x v="3"/>
    <x v="4"/>
  </r>
  <r>
    <n v="3526"/>
    <x v="1785"/>
    <x v="1785"/>
    <n v="3300"/>
    <n v="3366"/>
    <x v="0"/>
    <x v="0"/>
    <s v="USD"/>
    <n v="1461823140"/>
    <n v="1459411371"/>
    <b v="0"/>
    <n v="34"/>
    <b v="1"/>
    <s v="theater/plays"/>
    <n v="1.02"/>
    <n v="99"/>
    <x v="3"/>
    <x v="4"/>
  </r>
  <r>
    <n v="3549"/>
    <x v="1786"/>
    <x v="1786"/>
    <n v="1000"/>
    <n v="1020"/>
    <x v="0"/>
    <x v="1"/>
    <s v="GBP"/>
    <n v="1441358873"/>
    <n v="1438939673"/>
    <b v="0"/>
    <n v="42"/>
    <b v="1"/>
    <s v="theater/plays"/>
    <n v="1.02"/>
    <n v="24.285714285714285"/>
    <x v="3"/>
    <x v="4"/>
  </r>
  <r>
    <n v="1295"/>
    <x v="1787"/>
    <x v="1787"/>
    <n v="2500"/>
    <n v="2549"/>
    <x v="0"/>
    <x v="1"/>
    <s v="GBP"/>
    <n v="1438189200"/>
    <n v="1435585497"/>
    <b v="0"/>
    <n v="64"/>
    <b v="1"/>
    <s v="theater/plays"/>
    <n v="1.0196000000000001"/>
    <n v="39.828125"/>
    <x v="3"/>
    <x v="4"/>
  </r>
  <r>
    <n v="2334"/>
    <x v="1788"/>
    <x v="1788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11"/>
  </r>
  <r>
    <n v="3354"/>
    <x v="1789"/>
    <x v="1789"/>
    <n v="3000"/>
    <n v="3058"/>
    <x v="0"/>
    <x v="0"/>
    <s v="USD"/>
    <n v="1446091260"/>
    <n v="1443029206"/>
    <b v="0"/>
    <n v="55"/>
    <b v="1"/>
    <s v="theater/plays"/>
    <n v="1.0193333333333334"/>
    <n v="55.6"/>
    <x v="3"/>
    <x v="4"/>
  </r>
  <r>
    <n v="759"/>
    <x v="1790"/>
    <x v="1790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5"/>
    <x v="15"/>
  </r>
  <r>
    <n v="1763"/>
    <x v="1791"/>
    <x v="1791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6"/>
    <x v="9"/>
  </r>
  <r>
    <n v="755"/>
    <x v="1792"/>
    <x v="1792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5"/>
    <x v="15"/>
  </r>
  <r>
    <n v="3548"/>
    <x v="1793"/>
    <x v="1793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3"/>
    <x v="4"/>
  </r>
  <r>
    <n v="57"/>
    <x v="1794"/>
    <x v="1794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4"/>
    <x v="16"/>
  </r>
  <r>
    <n v="1853"/>
    <x v="1795"/>
    <x v="1795"/>
    <n v="800"/>
    <n v="815"/>
    <x v="0"/>
    <x v="0"/>
    <s v="USD"/>
    <n v="1352860017"/>
    <n v="1348536417"/>
    <b v="0"/>
    <n v="14"/>
    <b v="1"/>
    <s v="music/rock"/>
    <n v="1.01875"/>
    <n v="58.214285714285715"/>
    <x v="2"/>
    <x v="2"/>
  </r>
  <r>
    <n v="1348"/>
    <x v="1796"/>
    <x v="1796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5"/>
    <x v="15"/>
  </r>
  <r>
    <n v="3401"/>
    <x v="1797"/>
    <x v="1797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3"/>
    <x v="4"/>
  </r>
  <r>
    <n v="2548"/>
    <x v="1798"/>
    <x v="1798"/>
    <n v="6000"/>
    <n v="6111"/>
    <x v="0"/>
    <x v="3"/>
    <s v="EUR"/>
    <n v="1475209620"/>
    <n v="1473087637"/>
    <b v="0"/>
    <n v="37"/>
    <b v="1"/>
    <s v="music/classical music"/>
    <n v="1.0185"/>
    <n v="165.16216216216216"/>
    <x v="2"/>
    <x v="18"/>
  </r>
  <r>
    <n v="2802"/>
    <x v="1799"/>
    <x v="1799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3"/>
    <x v="4"/>
  </r>
  <r>
    <n v="3551"/>
    <x v="1800"/>
    <x v="1800"/>
    <n v="1500"/>
    <n v="1527.5"/>
    <x v="0"/>
    <x v="0"/>
    <s v="USD"/>
    <n v="1400796420"/>
    <n v="1398342170"/>
    <b v="0"/>
    <n v="25"/>
    <b v="1"/>
    <s v="theater/plays"/>
    <n v="1.0183333333333333"/>
    <n v="61.1"/>
    <x v="3"/>
    <x v="4"/>
  </r>
  <r>
    <n v="330"/>
    <x v="1801"/>
    <x v="1801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4"/>
    <x v="14"/>
  </r>
  <r>
    <n v="3253"/>
    <x v="1802"/>
    <x v="1802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3"/>
    <x v="4"/>
  </r>
  <r>
    <n v="3626"/>
    <x v="1803"/>
    <x v="1803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3"/>
    <x v="4"/>
  </r>
  <r>
    <n v="3156"/>
    <x v="1804"/>
    <x v="1804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3"/>
    <x v="4"/>
  </r>
  <r>
    <n v="1251"/>
    <x v="1805"/>
    <x v="1805"/>
    <n v="6000"/>
    <n v="6108"/>
    <x v="0"/>
    <x v="0"/>
    <s v="USD"/>
    <n v="1316979167"/>
    <n v="1311795167"/>
    <b v="1"/>
    <n v="74"/>
    <b v="1"/>
    <s v="music/rock"/>
    <n v="1.018"/>
    <n v="82.540540540540547"/>
    <x v="2"/>
    <x v="2"/>
  </r>
  <r>
    <n v="1267"/>
    <x v="1806"/>
    <x v="1806"/>
    <n v="22000"/>
    <n v="22396"/>
    <x v="0"/>
    <x v="0"/>
    <s v="USD"/>
    <n v="1374674558"/>
    <n v="1372082558"/>
    <b v="1"/>
    <n v="159"/>
    <b v="1"/>
    <s v="music/rock"/>
    <n v="1.018"/>
    <n v="140.85534591194968"/>
    <x v="2"/>
    <x v="2"/>
  </r>
  <r>
    <n v="1271"/>
    <x v="1807"/>
    <x v="1807"/>
    <n v="7500"/>
    <n v="7635"/>
    <x v="0"/>
    <x v="0"/>
    <s v="USD"/>
    <n v="1384363459"/>
    <n v="1381767859"/>
    <b v="1"/>
    <n v="31"/>
    <b v="1"/>
    <s v="music/rock"/>
    <n v="1.018"/>
    <n v="246.29032258064515"/>
    <x v="2"/>
    <x v="2"/>
  </r>
  <r>
    <n v="3286"/>
    <x v="1808"/>
    <x v="1808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3"/>
    <x v="4"/>
  </r>
  <r>
    <n v="1841"/>
    <x v="1809"/>
    <x v="1809"/>
    <n v="2000"/>
    <n v="2035"/>
    <x v="0"/>
    <x v="0"/>
    <s v="USD"/>
    <n v="1400561940"/>
    <n v="1397679445"/>
    <b v="0"/>
    <n v="40"/>
    <b v="1"/>
    <s v="music/rock"/>
    <n v="1.0175000000000001"/>
    <n v="50.875"/>
    <x v="2"/>
    <x v="2"/>
  </r>
  <r>
    <n v="3782"/>
    <x v="1810"/>
    <x v="1810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3"/>
    <x v="20"/>
  </r>
  <r>
    <n v="3298"/>
    <x v="1811"/>
    <x v="1811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3"/>
    <x v="4"/>
  </r>
  <r>
    <n v="2638"/>
    <x v="1812"/>
    <x v="1812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0"/>
    <x v="5"/>
  </r>
  <r>
    <n v="1622"/>
    <x v="1813"/>
    <x v="1813"/>
    <n v="6900"/>
    <n v="7019"/>
    <x v="0"/>
    <x v="0"/>
    <s v="USD"/>
    <n v="1418803140"/>
    <n v="1415343874"/>
    <b v="0"/>
    <n v="65"/>
    <b v="1"/>
    <s v="music/rock"/>
    <n v="1.0172463768115942"/>
    <n v="107.98461538461538"/>
    <x v="2"/>
    <x v="2"/>
  </r>
  <r>
    <n v="300"/>
    <x v="1814"/>
    <x v="1814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4"/>
    <x v="14"/>
  </r>
  <r>
    <n v="1895"/>
    <x v="1815"/>
    <x v="1815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2"/>
    <x v="13"/>
  </r>
  <r>
    <n v="833"/>
    <x v="1816"/>
    <x v="1816"/>
    <n v="6000"/>
    <n v="6100"/>
    <x v="0"/>
    <x v="0"/>
    <s v="USD"/>
    <n v="1397941475"/>
    <n v="1395349475"/>
    <b v="0"/>
    <n v="41"/>
    <b v="1"/>
    <s v="music/rock"/>
    <n v="1.0166666666666666"/>
    <n v="148.78048780487805"/>
    <x v="2"/>
    <x v="2"/>
  </r>
  <r>
    <n v="2096"/>
    <x v="1817"/>
    <x v="1817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2"/>
    <x v="13"/>
  </r>
  <r>
    <n v="3270"/>
    <x v="1818"/>
    <x v="1818"/>
    <n v="1800"/>
    <n v="1830"/>
    <x v="0"/>
    <x v="1"/>
    <s v="GBP"/>
    <n v="1436705265"/>
    <n v="1434113265"/>
    <b v="1"/>
    <n v="30"/>
    <b v="1"/>
    <s v="theater/plays"/>
    <n v="1.0166666666666666"/>
    <n v="61"/>
    <x v="3"/>
    <x v="4"/>
  </r>
  <r>
    <n v="3324"/>
    <x v="1819"/>
    <x v="1819"/>
    <n v="1500"/>
    <n v="1525"/>
    <x v="0"/>
    <x v="9"/>
    <s v="EUR"/>
    <n v="1465135190"/>
    <n v="1463925590"/>
    <b v="0"/>
    <n v="10"/>
    <b v="1"/>
    <s v="theater/plays"/>
    <n v="1.0166666666666666"/>
    <n v="152.5"/>
    <x v="3"/>
    <x v="4"/>
  </r>
  <r>
    <n v="3342"/>
    <x v="1820"/>
    <x v="1820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3"/>
    <x v="4"/>
  </r>
  <r>
    <n v="1285"/>
    <x v="1821"/>
    <x v="1821"/>
    <n v="2000"/>
    <n v="2033"/>
    <x v="0"/>
    <x v="1"/>
    <s v="GBP"/>
    <n v="1434808775"/>
    <n v="1433512775"/>
    <b v="0"/>
    <n v="63"/>
    <b v="1"/>
    <s v="theater/plays"/>
    <n v="1.0165"/>
    <n v="32.269841269841272"/>
    <x v="3"/>
    <x v="4"/>
  </r>
  <r>
    <n v="1632"/>
    <x v="1822"/>
    <x v="1822"/>
    <n v="4000"/>
    <n v="4065"/>
    <x v="0"/>
    <x v="0"/>
    <s v="USD"/>
    <n v="1316851854"/>
    <n v="1311667854"/>
    <b v="0"/>
    <n v="47"/>
    <b v="1"/>
    <s v="music/rock"/>
    <n v="1.0162500000000001"/>
    <n v="86.489361702127653"/>
    <x v="2"/>
    <x v="2"/>
  </r>
  <r>
    <n v="2709"/>
    <x v="1823"/>
    <x v="1823"/>
    <n v="50000"/>
    <n v="50803"/>
    <x v="0"/>
    <x v="0"/>
    <s v="USD"/>
    <n v="1475553540"/>
    <n v="1472528141"/>
    <b v="1"/>
    <n v="308"/>
    <b v="1"/>
    <s v="theater/spaces"/>
    <n v="1.01606"/>
    <n v="164.94480519480518"/>
    <x v="3"/>
    <x v="12"/>
  </r>
  <r>
    <n v="324"/>
    <x v="1824"/>
    <x v="1824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4"/>
    <x v="14"/>
  </r>
  <r>
    <n v="2208"/>
    <x v="1825"/>
    <x v="1825"/>
    <n v="1000"/>
    <n v="1016"/>
    <x v="0"/>
    <x v="0"/>
    <s v="USD"/>
    <n v="1333771200"/>
    <n v="1328649026"/>
    <b v="0"/>
    <n v="24"/>
    <b v="1"/>
    <s v="music/electronic music"/>
    <n v="1.016"/>
    <n v="42.333333333333336"/>
    <x v="2"/>
    <x v="10"/>
  </r>
  <r>
    <n v="2524"/>
    <x v="1826"/>
    <x v="1826"/>
    <n v="7500"/>
    <n v="7620"/>
    <x v="0"/>
    <x v="0"/>
    <s v="USD"/>
    <n v="1419136200"/>
    <n v="1416338557"/>
    <b v="0"/>
    <n v="43"/>
    <b v="1"/>
    <s v="music/classical music"/>
    <n v="1.016"/>
    <n v="177.2093023255814"/>
    <x v="2"/>
    <x v="18"/>
  </r>
  <r>
    <n v="3284"/>
    <x v="1827"/>
    <x v="1827"/>
    <n v="3000"/>
    <n v="3048"/>
    <x v="0"/>
    <x v="0"/>
    <s v="USD"/>
    <n v="1454047140"/>
    <n v="1452546853"/>
    <b v="0"/>
    <n v="15"/>
    <b v="1"/>
    <s v="theater/plays"/>
    <n v="1.016"/>
    <n v="203.2"/>
    <x v="3"/>
    <x v="4"/>
  </r>
  <r>
    <n v="3524"/>
    <x v="1828"/>
    <x v="1828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3"/>
    <x v="4"/>
  </r>
  <r>
    <n v="3250"/>
    <x v="1829"/>
    <x v="1829"/>
    <n v="25000"/>
    <n v="25388"/>
    <x v="0"/>
    <x v="0"/>
    <s v="USD"/>
    <n v="1415213324"/>
    <n v="1412617724"/>
    <b v="1"/>
    <n v="213"/>
    <b v="1"/>
    <s v="theater/plays"/>
    <n v="1.01552"/>
    <n v="119.1924882629108"/>
    <x v="3"/>
    <x v="4"/>
  </r>
  <r>
    <n v="407"/>
    <x v="1830"/>
    <x v="1830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4"/>
    <x v="14"/>
  </r>
  <r>
    <n v="2450"/>
    <x v="1831"/>
    <x v="1831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11"/>
  </r>
  <r>
    <n v="1830"/>
    <x v="1832"/>
    <x v="1832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2"/>
    <x v="2"/>
  </r>
  <r>
    <n v="3160"/>
    <x v="1833"/>
    <x v="1833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3"/>
    <x v="4"/>
  </r>
  <r>
    <n v="3672"/>
    <x v="1834"/>
    <x v="1834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3"/>
    <x v="4"/>
  </r>
  <r>
    <n v="1850"/>
    <x v="1835"/>
    <x v="1835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2"/>
    <x v="2"/>
  </r>
  <r>
    <n v="3322"/>
    <x v="1836"/>
    <x v="1836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3"/>
    <x v="4"/>
  </r>
  <r>
    <n v="292"/>
    <x v="1837"/>
    <x v="1837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4"/>
    <x v="14"/>
  </r>
  <r>
    <n v="1613"/>
    <x v="1838"/>
    <x v="1838"/>
    <n v="1000"/>
    <n v="1015"/>
    <x v="0"/>
    <x v="0"/>
    <s v="USD"/>
    <n v="1342921202"/>
    <n v="1340329202"/>
    <b v="0"/>
    <n v="26"/>
    <b v="1"/>
    <s v="music/rock"/>
    <n v="1.0149999999999999"/>
    <n v="39.03846153846154"/>
    <x v="2"/>
    <x v="2"/>
  </r>
  <r>
    <n v="2219"/>
    <x v="1839"/>
    <x v="1839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2"/>
    <x v="10"/>
  </r>
  <r>
    <n v="3269"/>
    <x v="1840"/>
    <x v="1840"/>
    <n v="8000"/>
    <n v="8120"/>
    <x v="0"/>
    <x v="1"/>
    <s v="GBP"/>
    <n v="1434452400"/>
    <n v="1431509397"/>
    <b v="1"/>
    <n v="70"/>
    <b v="1"/>
    <s v="theater/plays"/>
    <n v="1.0149999999999999"/>
    <n v="116"/>
    <x v="3"/>
    <x v="4"/>
  </r>
  <r>
    <n v="3506"/>
    <x v="1841"/>
    <x v="1841"/>
    <n v="3000"/>
    <n v="3045"/>
    <x v="0"/>
    <x v="0"/>
    <s v="USD"/>
    <n v="1408815440"/>
    <n v="1404927440"/>
    <b v="0"/>
    <n v="29"/>
    <b v="1"/>
    <s v="theater/plays"/>
    <n v="1.0149999999999999"/>
    <n v="105"/>
    <x v="3"/>
    <x v="4"/>
  </r>
  <r>
    <n v="3713"/>
    <x v="1842"/>
    <x v="1842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3"/>
    <x v="4"/>
  </r>
  <r>
    <n v="2603"/>
    <x v="1843"/>
    <x v="1843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0"/>
    <x v="5"/>
  </r>
  <r>
    <n v="826"/>
    <x v="1844"/>
    <x v="1844"/>
    <n v="5500"/>
    <n v="5580"/>
    <x v="0"/>
    <x v="0"/>
    <s v="USD"/>
    <n v="1332719730"/>
    <n v="1330908930"/>
    <b v="0"/>
    <n v="49"/>
    <b v="1"/>
    <s v="music/rock"/>
    <n v="1.0145454545454546"/>
    <n v="113.87755102040816"/>
    <x v="2"/>
    <x v="2"/>
  </r>
  <r>
    <n v="1502"/>
    <x v="1845"/>
    <x v="1845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6"/>
    <x v="9"/>
  </r>
  <r>
    <n v="3344"/>
    <x v="1846"/>
    <x v="1846"/>
    <n v="4500"/>
    <n v="4565"/>
    <x v="0"/>
    <x v="0"/>
    <s v="USD"/>
    <n v="1409374093"/>
    <n v="1406782093"/>
    <b v="0"/>
    <n v="40"/>
    <b v="1"/>
    <s v="theater/plays"/>
    <n v="1.0144444444444445"/>
    <n v="114.125"/>
    <x v="3"/>
    <x v="4"/>
  </r>
  <r>
    <n v="408"/>
    <x v="1847"/>
    <x v="1847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4"/>
    <x v="14"/>
  </r>
  <r>
    <n v="3686"/>
    <x v="1848"/>
    <x v="1848"/>
    <n v="350"/>
    <n v="355"/>
    <x v="0"/>
    <x v="0"/>
    <s v="USD"/>
    <n v="1440820740"/>
    <n v="1439567660"/>
    <b v="0"/>
    <n v="6"/>
    <b v="1"/>
    <s v="theater/plays"/>
    <n v="1.0142857142857142"/>
    <n v="59.166666666666664"/>
    <x v="3"/>
    <x v="4"/>
  </r>
  <r>
    <n v="3662"/>
    <x v="1849"/>
    <x v="1849"/>
    <n v="8000"/>
    <n v="8114"/>
    <x v="0"/>
    <x v="7"/>
    <s v="CAD"/>
    <n v="1427775414"/>
    <n v="1425187014"/>
    <b v="0"/>
    <n v="40"/>
    <b v="1"/>
    <s v="theater/plays"/>
    <n v="1.0142500000000001"/>
    <n v="202.85"/>
    <x v="3"/>
    <x v="4"/>
  </r>
  <r>
    <n v="1681"/>
    <x v="1850"/>
    <x v="1850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2"/>
    <x v="21"/>
  </r>
  <r>
    <n v="3363"/>
    <x v="1851"/>
    <x v="1851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3"/>
    <x v="4"/>
  </r>
  <r>
    <n v="726"/>
    <x v="1852"/>
    <x v="1852"/>
    <n v="2500"/>
    <n v="2535"/>
    <x v="0"/>
    <x v="0"/>
    <s v="USD"/>
    <n v="1365728487"/>
    <n v="1363136487"/>
    <b v="0"/>
    <n v="35"/>
    <b v="1"/>
    <s v="publishing/nonfiction"/>
    <n v="1.014"/>
    <n v="72.428571428571431"/>
    <x v="5"/>
    <x v="15"/>
  </r>
  <r>
    <n v="1641"/>
    <x v="1853"/>
    <x v="1853"/>
    <n v="2500"/>
    <n v="2535"/>
    <x v="0"/>
    <x v="0"/>
    <s v="USD"/>
    <n v="1418998744"/>
    <n v="1416406744"/>
    <b v="0"/>
    <n v="26"/>
    <b v="1"/>
    <s v="music/pop"/>
    <n v="1.014"/>
    <n v="97.5"/>
    <x v="2"/>
    <x v="7"/>
  </r>
  <r>
    <n v="1844"/>
    <x v="1854"/>
    <x v="1854"/>
    <n v="1500"/>
    <n v="1521"/>
    <x v="0"/>
    <x v="0"/>
    <s v="USD"/>
    <n v="1307761200"/>
    <n v="1304464914"/>
    <b v="0"/>
    <n v="20"/>
    <b v="1"/>
    <s v="music/rock"/>
    <n v="1.014"/>
    <n v="76.05"/>
    <x v="2"/>
    <x v="2"/>
  </r>
  <r>
    <n v="2798"/>
    <x v="1855"/>
    <x v="1855"/>
    <n v="5000"/>
    <n v="5070"/>
    <x v="0"/>
    <x v="1"/>
    <s v="GBP"/>
    <n v="1438358400"/>
    <n v="1437063121"/>
    <b v="0"/>
    <n v="139"/>
    <b v="1"/>
    <s v="theater/plays"/>
    <n v="1.014"/>
    <n v="36.474820143884891"/>
    <x v="3"/>
    <x v="4"/>
  </r>
  <r>
    <n v="2979"/>
    <x v="1856"/>
    <x v="1856"/>
    <n v="5000"/>
    <n v="5070"/>
    <x v="0"/>
    <x v="0"/>
    <s v="USD"/>
    <n v="1420524000"/>
    <n v="1419104823"/>
    <b v="0"/>
    <n v="46"/>
    <b v="1"/>
    <s v="theater/plays"/>
    <n v="1.014"/>
    <n v="110.21739130434783"/>
    <x v="3"/>
    <x v="4"/>
  </r>
  <r>
    <n v="3356"/>
    <x v="1857"/>
    <x v="1857"/>
    <n v="1500"/>
    <n v="1521"/>
    <x v="0"/>
    <x v="1"/>
    <s v="GBP"/>
    <n v="1468611272"/>
    <n v="1466019272"/>
    <b v="0"/>
    <n v="27"/>
    <b v="1"/>
    <s v="theater/plays"/>
    <n v="1.014"/>
    <n v="56.333333333333336"/>
    <x v="3"/>
    <x v="4"/>
  </r>
  <r>
    <n v="293"/>
    <x v="1858"/>
    <x v="1858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4"/>
    <x v="14"/>
  </r>
  <r>
    <n v="3360"/>
    <x v="1859"/>
    <x v="1859"/>
    <n v="9000"/>
    <n v="9124"/>
    <x v="0"/>
    <x v="19"/>
    <s v="SGD"/>
    <n v="1481731140"/>
    <n v="1479866343"/>
    <b v="0"/>
    <n v="72"/>
    <b v="1"/>
    <s v="theater/plays"/>
    <n v="1.0137777777777779"/>
    <n v="126.72222222222223"/>
    <x v="3"/>
    <x v="4"/>
  </r>
  <r>
    <n v="360"/>
    <x v="1860"/>
    <x v="1860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4"/>
    <x v="14"/>
  </r>
  <r>
    <n v="2938"/>
    <x v="1861"/>
    <x v="1861"/>
    <n v="4000"/>
    <n v="4055"/>
    <x v="0"/>
    <x v="0"/>
    <s v="USD"/>
    <n v="1422636814"/>
    <n v="1420044814"/>
    <b v="0"/>
    <n v="32"/>
    <b v="1"/>
    <s v="theater/musical"/>
    <n v="1.0137499999999999"/>
    <n v="126.71875"/>
    <x v="3"/>
    <x v="20"/>
  </r>
  <r>
    <n v="3326"/>
    <x v="1862"/>
    <x v="1862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3"/>
    <x v="4"/>
  </r>
  <r>
    <n v="40"/>
    <x v="1863"/>
    <x v="1863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4"/>
    <x v="16"/>
  </r>
  <r>
    <n v="796"/>
    <x v="1864"/>
    <x v="1864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2"/>
    <x v="2"/>
  </r>
  <r>
    <n v="3519"/>
    <x v="1865"/>
    <x v="1865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3"/>
    <x v="4"/>
  </r>
  <r>
    <n v="363"/>
    <x v="1866"/>
    <x v="1866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4"/>
    <x v="14"/>
  </r>
  <r>
    <n v="802"/>
    <x v="1867"/>
    <x v="1867"/>
    <n v="6000"/>
    <n v="6080"/>
    <x v="0"/>
    <x v="0"/>
    <s v="USD"/>
    <n v="1347854700"/>
    <n v="1343867524"/>
    <b v="0"/>
    <n v="75"/>
    <b v="1"/>
    <s v="music/rock"/>
    <n v="1.0133333333333334"/>
    <n v="81.066666666666663"/>
    <x v="2"/>
    <x v="2"/>
  </r>
  <r>
    <n v="248"/>
    <x v="1868"/>
    <x v="1868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4"/>
    <x v="14"/>
  </r>
  <r>
    <n v="3575"/>
    <x v="1869"/>
    <x v="1869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3"/>
    <x v="4"/>
  </r>
  <r>
    <n v="3274"/>
    <x v="1870"/>
    <x v="1870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3"/>
    <x v="4"/>
  </r>
  <r>
    <n v="841"/>
    <x v="1871"/>
    <x v="1871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2"/>
    <x v="17"/>
  </r>
  <r>
    <n v="1199"/>
    <x v="1872"/>
    <x v="1872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6"/>
    <x v="9"/>
  </r>
  <r>
    <n v="366"/>
    <x v="1873"/>
    <x v="1873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4"/>
    <x v="14"/>
  </r>
  <r>
    <n v="2308"/>
    <x v="1874"/>
    <x v="1874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2"/>
    <x v="13"/>
  </r>
  <r>
    <n v="30"/>
    <x v="1875"/>
    <x v="1875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4"/>
    <x v="16"/>
  </r>
  <r>
    <n v="2092"/>
    <x v="1876"/>
    <x v="1876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2"/>
    <x v="13"/>
  </r>
  <r>
    <n v="1351"/>
    <x v="1877"/>
    <x v="1877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5"/>
    <x v="15"/>
  </r>
  <r>
    <n v="3254"/>
    <x v="1878"/>
    <x v="1878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3"/>
    <x v="4"/>
  </r>
  <r>
    <n v="1261"/>
    <x v="1879"/>
    <x v="1879"/>
    <n v="2000"/>
    <n v="2025"/>
    <x v="0"/>
    <x v="0"/>
    <s v="USD"/>
    <n v="1390983227"/>
    <n v="1388391227"/>
    <b v="1"/>
    <n v="52"/>
    <b v="1"/>
    <s v="music/rock"/>
    <n v="1.0125"/>
    <n v="38.942307692307693"/>
    <x v="2"/>
    <x v="2"/>
  </r>
  <r>
    <n v="1608"/>
    <x v="1880"/>
    <x v="1880"/>
    <n v="1200"/>
    <n v="1215"/>
    <x v="0"/>
    <x v="0"/>
    <s v="USD"/>
    <n v="1388553960"/>
    <n v="1385754986"/>
    <b v="0"/>
    <n v="23"/>
    <b v="1"/>
    <s v="music/rock"/>
    <n v="1.0125"/>
    <n v="52.826086956521742"/>
    <x v="2"/>
    <x v="2"/>
  </r>
  <r>
    <n v="1856"/>
    <x v="1881"/>
    <x v="1881"/>
    <n v="2000"/>
    <n v="2025"/>
    <x v="0"/>
    <x v="0"/>
    <s v="USD"/>
    <n v="1405715472"/>
    <n v="1403901072"/>
    <b v="0"/>
    <n v="38"/>
    <b v="1"/>
    <s v="music/rock"/>
    <n v="1.0125"/>
    <n v="53.289473684210527"/>
    <x v="2"/>
    <x v="2"/>
  </r>
  <r>
    <n v="2300"/>
    <x v="1882"/>
    <x v="1882"/>
    <n v="800"/>
    <n v="810"/>
    <x v="0"/>
    <x v="0"/>
    <s v="USD"/>
    <n v="1340904416"/>
    <n v="1339694816"/>
    <b v="0"/>
    <n v="7"/>
    <b v="1"/>
    <s v="music/rock"/>
    <n v="1.0125"/>
    <n v="115.71428571428571"/>
    <x v="2"/>
    <x v="2"/>
  </r>
  <r>
    <n v="3327"/>
    <x v="1883"/>
    <x v="1883"/>
    <n v="800"/>
    <n v="810"/>
    <x v="0"/>
    <x v="1"/>
    <s v="GBP"/>
    <n v="1462697966"/>
    <n v="1460105966"/>
    <b v="0"/>
    <n v="33"/>
    <b v="1"/>
    <s v="theater/plays"/>
    <n v="1.0125"/>
    <n v="24.545454545454547"/>
    <x v="3"/>
    <x v="4"/>
  </r>
  <r>
    <n v="3809"/>
    <x v="1884"/>
    <x v="1884"/>
    <n v="2000"/>
    <n v="2025"/>
    <x v="0"/>
    <x v="1"/>
    <s v="GBP"/>
    <n v="1406761200"/>
    <n v="1402403907"/>
    <b v="0"/>
    <n v="38"/>
    <b v="1"/>
    <s v="theater/plays"/>
    <n v="1.0125"/>
    <n v="53.289473684210527"/>
    <x v="3"/>
    <x v="4"/>
  </r>
  <r>
    <n v="3839"/>
    <x v="1885"/>
    <x v="1885"/>
    <n v="2000"/>
    <n v="2025"/>
    <x v="0"/>
    <x v="0"/>
    <s v="USD"/>
    <n v="1438226724"/>
    <n v="1433042724"/>
    <b v="0"/>
    <n v="32"/>
    <b v="1"/>
    <s v="theater/plays"/>
    <n v="1.0125"/>
    <n v="63.28125"/>
    <x v="3"/>
    <x v="4"/>
  </r>
  <r>
    <n v="315"/>
    <x v="1886"/>
    <x v="1886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4"/>
    <x v="14"/>
  </r>
  <r>
    <n v="1461"/>
    <x v="1887"/>
    <x v="1887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5"/>
    <x v="8"/>
  </r>
  <r>
    <n v="3451"/>
    <x v="1888"/>
    <x v="1888"/>
    <n v="650"/>
    <n v="658"/>
    <x v="0"/>
    <x v="0"/>
    <s v="USD"/>
    <n v="1429636927"/>
    <n v="1427304127"/>
    <b v="0"/>
    <n v="16"/>
    <b v="1"/>
    <s v="theater/plays"/>
    <n v="1.0123076923076924"/>
    <n v="41.125"/>
    <x v="3"/>
    <x v="4"/>
  </r>
  <r>
    <n v="2305"/>
    <x v="1889"/>
    <x v="1889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2"/>
    <x v="13"/>
  </r>
  <r>
    <n v="7"/>
    <x v="1890"/>
    <x v="1890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4"/>
    <x v="16"/>
  </r>
  <r>
    <n v="3511"/>
    <x v="1891"/>
    <x v="1891"/>
    <n v="1500"/>
    <n v="1518"/>
    <x v="0"/>
    <x v="1"/>
    <s v="GBP"/>
    <n v="1415385000"/>
    <n v="1413406695"/>
    <b v="0"/>
    <n v="19"/>
    <b v="1"/>
    <s v="theater/plays"/>
    <n v="1.012"/>
    <n v="79.89473684210526"/>
    <x v="3"/>
    <x v="4"/>
  </r>
  <r>
    <n v="2217"/>
    <x v="1892"/>
    <x v="1892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2"/>
    <x v="10"/>
  </r>
  <r>
    <n v="334"/>
    <x v="1893"/>
    <x v="1893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4"/>
    <x v="14"/>
  </r>
  <r>
    <n v="282"/>
    <x v="1894"/>
    <x v="1894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4"/>
    <x v="14"/>
  </r>
  <r>
    <n v="1626"/>
    <x v="1895"/>
    <x v="1895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2"/>
    <x v="2"/>
  </r>
  <r>
    <n v="337"/>
    <x v="1896"/>
    <x v="1896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4"/>
    <x v="14"/>
  </r>
  <r>
    <n v="2789"/>
    <x v="1897"/>
    <x v="1897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3"/>
    <x v="4"/>
  </r>
  <r>
    <n v="3003"/>
    <x v="1898"/>
    <x v="1898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3"/>
    <x v="12"/>
  </r>
  <r>
    <n v="3008"/>
    <x v="1899"/>
    <x v="1899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3"/>
    <x v="12"/>
  </r>
  <r>
    <n v="3528"/>
    <x v="1900"/>
    <x v="1900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3"/>
    <x v="4"/>
  </r>
  <r>
    <n v="3421"/>
    <x v="1901"/>
    <x v="1901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3"/>
    <x v="4"/>
  </r>
  <r>
    <n v="2338"/>
    <x v="1902"/>
    <x v="1902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11"/>
  </r>
  <r>
    <n v="2220"/>
    <x v="1903"/>
    <x v="1903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2"/>
    <x v="10"/>
  </r>
  <r>
    <n v="3174"/>
    <x v="1904"/>
    <x v="1904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3"/>
    <x v="4"/>
  </r>
  <r>
    <n v="3756"/>
    <x v="1905"/>
    <x v="1905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3"/>
    <x v="20"/>
  </r>
  <r>
    <n v="1211"/>
    <x v="1906"/>
    <x v="1906"/>
    <n v="1000"/>
    <n v="1011"/>
    <x v="0"/>
    <x v="7"/>
    <s v="CAD"/>
    <n v="1465505261"/>
    <n v="1464209261"/>
    <b v="0"/>
    <n v="6"/>
    <b v="1"/>
    <s v="photography/photobooks"/>
    <n v="1.0109999999999999"/>
    <n v="168.5"/>
    <x v="6"/>
    <x v="9"/>
  </r>
  <r>
    <n v="3351"/>
    <x v="1907"/>
    <x v="1907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3"/>
    <x v="4"/>
  </r>
  <r>
    <n v="1623"/>
    <x v="1908"/>
    <x v="1908"/>
    <n v="750"/>
    <n v="758"/>
    <x v="0"/>
    <x v="1"/>
    <s v="GBP"/>
    <n v="1377621089"/>
    <n v="1372437089"/>
    <b v="0"/>
    <n v="18"/>
    <b v="1"/>
    <s v="music/rock"/>
    <n v="1.0106666666666666"/>
    <n v="42.111111111111114"/>
    <x v="2"/>
    <x v="2"/>
  </r>
  <r>
    <n v="411"/>
    <x v="1909"/>
    <x v="1909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4"/>
    <x v="14"/>
  </r>
  <r>
    <n v="3377"/>
    <x v="1910"/>
    <x v="1910"/>
    <n v="8000"/>
    <n v="8084"/>
    <x v="0"/>
    <x v="1"/>
    <s v="GBP"/>
    <n v="1426870560"/>
    <n v="1424280899"/>
    <b v="0"/>
    <n v="77"/>
    <b v="1"/>
    <s v="theater/plays"/>
    <n v="1.0105"/>
    <n v="104.98701298701299"/>
    <x v="3"/>
    <x v="4"/>
  </r>
  <r>
    <n v="1510"/>
    <x v="1911"/>
    <x v="1911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6"/>
    <x v="9"/>
  </r>
  <r>
    <n v="2053"/>
    <x v="1912"/>
    <x v="1912"/>
    <n v="5000"/>
    <n v="5051"/>
    <x v="0"/>
    <x v="0"/>
    <s v="USD"/>
    <n v="1448466551"/>
    <n v="1445870951"/>
    <b v="0"/>
    <n v="121"/>
    <b v="1"/>
    <s v="technology/hardware"/>
    <n v="1.0102"/>
    <n v="41.743801652892564"/>
    <x v="0"/>
    <x v="0"/>
  </r>
  <r>
    <n v="3760"/>
    <x v="1913"/>
    <x v="1913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3"/>
    <x v="20"/>
  </r>
  <r>
    <n v="2613"/>
    <x v="1914"/>
    <x v="1914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0"/>
    <x v="5"/>
  </r>
  <r>
    <n v="2494"/>
    <x v="1915"/>
    <x v="1915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2"/>
    <x v="13"/>
  </r>
  <r>
    <n v="1606"/>
    <x v="1916"/>
    <x v="1916"/>
    <n v="8000"/>
    <n v="8080.33"/>
    <x v="0"/>
    <x v="0"/>
    <s v="USD"/>
    <n v="1300930838"/>
    <n v="1293158438"/>
    <b v="0"/>
    <n v="92"/>
    <b v="1"/>
    <s v="music/rock"/>
    <n v="1.01004125"/>
    <n v="87.829673913043479"/>
    <x v="2"/>
    <x v="2"/>
  </r>
  <r>
    <n v="54"/>
    <x v="1917"/>
    <x v="1917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4"/>
    <x v="16"/>
  </r>
  <r>
    <n v="1284"/>
    <x v="1918"/>
    <x v="1918"/>
    <n v="2000"/>
    <n v="2020"/>
    <x v="0"/>
    <x v="0"/>
    <s v="USD"/>
    <n v="1483203540"/>
    <n v="1481175482"/>
    <b v="0"/>
    <n v="31"/>
    <b v="1"/>
    <s v="theater/plays"/>
    <n v="1.01"/>
    <n v="65.161290322580641"/>
    <x v="3"/>
    <x v="4"/>
  </r>
  <r>
    <n v="1826"/>
    <x v="1919"/>
    <x v="1919"/>
    <n v="2000"/>
    <n v="2020"/>
    <x v="0"/>
    <x v="0"/>
    <s v="USD"/>
    <n v="1392675017"/>
    <n v="1390083017"/>
    <b v="0"/>
    <n v="38"/>
    <b v="1"/>
    <s v="music/rock"/>
    <n v="1.01"/>
    <n v="53.157894736842103"/>
    <x v="2"/>
    <x v="2"/>
  </r>
  <r>
    <n v="3150"/>
    <x v="1920"/>
    <x v="1920"/>
    <n v="3500"/>
    <n v="3535"/>
    <x v="0"/>
    <x v="0"/>
    <s v="USD"/>
    <n v="1295928000"/>
    <n v="1288160403"/>
    <b v="1"/>
    <n v="104"/>
    <b v="1"/>
    <s v="theater/plays"/>
    <n v="1.01"/>
    <n v="33.990384615384613"/>
    <x v="3"/>
    <x v="4"/>
  </r>
  <r>
    <n v="3157"/>
    <x v="1921"/>
    <x v="1921"/>
    <n v="4000"/>
    <n v="4040"/>
    <x v="0"/>
    <x v="0"/>
    <s v="USD"/>
    <n v="1405746000"/>
    <n v="1404932105"/>
    <b v="1"/>
    <n v="41"/>
    <b v="1"/>
    <s v="theater/plays"/>
    <n v="1.01"/>
    <n v="98.536585365853654"/>
    <x v="3"/>
    <x v="4"/>
  </r>
  <r>
    <n v="3320"/>
    <x v="1922"/>
    <x v="1922"/>
    <n v="2500"/>
    <n v="2525"/>
    <x v="0"/>
    <x v="0"/>
    <s v="USD"/>
    <n v="1466557557"/>
    <n v="1463965557"/>
    <b v="0"/>
    <n v="38"/>
    <b v="1"/>
    <s v="theater/plays"/>
    <n v="1.01"/>
    <n v="66.44736842105263"/>
    <x v="3"/>
    <x v="4"/>
  </r>
  <r>
    <n v="3357"/>
    <x v="1923"/>
    <x v="1923"/>
    <n v="2000"/>
    <n v="2020"/>
    <x v="0"/>
    <x v="1"/>
    <s v="GBP"/>
    <n v="1406887310"/>
    <n v="1404295310"/>
    <b v="0"/>
    <n v="21"/>
    <b v="1"/>
    <s v="theater/plays"/>
    <n v="1.01"/>
    <n v="96.19047619047619"/>
    <x v="3"/>
    <x v="4"/>
  </r>
  <r>
    <n v="3437"/>
    <x v="1924"/>
    <x v="1924"/>
    <n v="3000"/>
    <n v="3030"/>
    <x v="0"/>
    <x v="0"/>
    <s v="USD"/>
    <n v="1440003820"/>
    <n v="1437411820"/>
    <b v="0"/>
    <n v="36"/>
    <b v="1"/>
    <s v="theater/plays"/>
    <n v="1.01"/>
    <n v="84.166666666666671"/>
    <x v="3"/>
    <x v="4"/>
  </r>
  <r>
    <n v="3467"/>
    <x v="1925"/>
    <x v="1925"/>
    <n v="3000"/>
    <n v="3030"/>
    <x v="0"/>
    <x v="0"/>
    <s v="USD"/>
    <n v="1426864032"/>
    <n v="1424275632"/>
    <b v="0"/>
    <n v="47"/>
    <b v="1"/>
    <s v="theater/plays"/>
    <n v="1.01"/>
    <n v="64.468085106382972"/>
    <x v="3"/>
    <x v="4"/>
  </r>
  <r>
    <n v="3474"/>
    <x v="1926"/>
    <x v="1926"/>
    <n v="2000"/>
    <n v="2020"/>
    <x v="0"/>
    <x v="1"/>
    <s v="GBP"/>
    <n v="1469016131"/>
    <n v="1466424131"/>
    <b v="0"/>
    <n v="39"/>
    <b v="1"/>
    <s v="theater/plays"/>
    <n v="1.01"/>
    <n v="51.794871794871796"/>
    <x v="3"/>
    <x v="4"/>
  </r>
  <r>
    <n v="3618"/>
    <x v="1927"/>
    <x v="1927"/>
    <n v="2000"/>
    <n v="2020"/>
    <x v="0"/>
    <x v="1"/>
    <s v="GBP"/>
    <n v="1433343850"/>
    <n v="1430751850"/>
    <b v="0"/>
    <n v="56"/>
    <b v="1"/>
    <s v="theater/plays"/>
    <n v="1.01"/>
    <n v="36.071428571428569"/>
    <x v="3"/>
    <x v="4"/>
  </r>
  <r>
    <n v="3813"/>
    <x v="1928"/>
    <x v="1928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3"/>
    <x v="4"/>
  </r>
  <r>
    <n v="14"/>
    <x v="1929"/>
    <x v="1929"/>
    <n v="6000"/>
    <n v="6056"/>
    <x v="0"/>
    <x v="6"/>
    <s v="AUD"/>
    <n v="1405259940"/>
    <n v="1403051888"/>
    <b v="0"/>
    <n v="41"/>
    <b v="1"/>
    <s v="film &amp; video/television"/>
    <n v="1.0093333333333334"/>
    <n v="147.70731707317074"/>
    <x v="4"/>
    <x v="16"/>
  </r>
  <r>
    <n v="836"/>
    <x v="1930"/>
    <x v="1930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2"/>
    <x v="2"/>
  </r>
  <r>
    <n v="1628"/>
    <x v="1931"/>
    <x v="1931"/>
    <n v="4000"/>
    <n v="4037"/>
    <x v="0"/>
    <x v="0"/>
    <s v="USD"/>
    <n v="1403026882"/>
    <n v="1400175682"/>
    <b v="0"/>
    <n v="88"/>
    <b v="1"/>
    <s v="music/rock"/>
    <n v="1.00925"/>
    <n v="45.875"/>
    <x v="2"/>
    <x v="2"/>
  </r>
  <r>
    <n v="2930"/>
    <x v="1932"/>
    <x v="1932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3"/>
    <x v="20"/>
  </r>
  <r>
    <n v="2116"/>
    <x v="1933"/>
    <x v="1933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2"/>
    <x v="13"/>
  </r>
  <r>
    <n v="392"/>
    <x v="1934"/>
    <x v="1934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4"/>
    <x v="14"/>
  </r>
  <r>
    <n v="1882"/>
    <x v="1935"/>
    <x v="1935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2"/>
    <x v="13"/>
  </r>
  <r>
    <n v="2935"/>
    <x v="1936"/>
    <x v="1936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3"/>
    <x v="20"/>
  </r>
  <r>
    <n v="3182"/>
    <x v="1937"/>
    <x v="1937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3"/>
    <x v="4"/>
  </r>
  <r>
    <n v="2120"/>
    <x v="1938"/>
    <x v="1938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2"/>
    <x v="13"/>
  </r>
  <r>
    <n v="3022"/>
    <x v="1939"/>
    <x v="1939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3"/>
    <x v="12"/>
  </r>
  <r>
    <n v="3418"/>
    <x v="1940"/>
    <x v="1940"/>
    <n v="4000"/>
    <n v="4035"/>
    <x v="0"/>
    <x v="0"/>
    <s v="USD"/>
    <n v="1400875307"/>
    <n v="1398283307"/>
    <b v="0"/>
    <n v="56"/>
    <b v="1"/>
    <s v="theater/plays"/>
    <n v="1.00875"/>
    <n v="72.053571428571431"/>
    <x v="3"/>
    <x v="4"/>
  </r>
  <r>
    <n v="1205"/>
    <x v="1941"/>
    <x v="1941"/>
    <n v="13000"/>
    <n v="13112"/>
    <x v="0"/>
    <x v="2"/>
    <s v="EUR"/>
    <n v="1434197351"/>
    <n v="1431605351"/>
    <b v="0"/>
    <n v="62"/>
    <b v="1"/>
    <s v="photography/photobooks"/>
    <n v="1.0086153846153847"/>
    <n v="211.48387096774192"/>
    <x v="6"/>
    <x v="9"/>
  </r>
  <r>
    <n v="3671"/>
    <x v="1942"/>
    <x v="1942"/>
    <n v="3500"/>
    <n v="3530"/>
    <x v="0"/>
    <x v="0"/>
    <s v="USD"/>
    <n v="1405915140"/>
    <n v="1404140667"/>
    <b v="0"/>
    <n v="40"/>
    <b v="1"/>
    <s v="theater/plays"/>
    <n v="1.0085714285714287"/>
    <n v="88.25"/>
    <x v="3"/>
    <x v="4"/>
  </r>
  <r>
    <n v="2283"/>
    <x v="1943"/>
    <x v="1943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2"/>
    <x v="2"/>
  </r>
  <r>
    <n v="527"/>
    <x v="1944"/>
    <x v="1944"/>
    <n v="10000"/>
    <n v="10085"/>
    <x v="0"/>
    <x v="0"/>
    <s v="USD"/>
    <n v="1487347500"/>
    <n v="1484715366"/>
    <b v="0"/>
    <n v="158"/>
    <b v="1"/>
    <s v="theater/plays"/>
    <n v="1.0085"/>
    <n v="63.829113924050631"/>
    <x v="3"/>
    <x v="4"/>
  </r>
  <r>
    <n v="2550"/>
    <x v="1945"/>
    <x v="1945"/>
    <n v="6500"/>
    <n v="6555"/>
    <x v="0"/>
    <x v="0"/>
    <s v="USD"/>
    <n v="1444276740"/>
    <n v="1439392406"/>
    <b v="0"/>
    <n v="150"/>
    <b v="1"/>
    <s v="music/classical music"/>
    <n v="1.0084615384615385"/>
    <n v="43.7"/>
    <x v="2"/>
    <x v="18"/>
  </r>
  <r>
    <n v="2454"/>
    <x v="1946"/>
    <x v="1946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11"/>
  </r>
  <r>
    <n v="3220"/>
    <x v="1947"/>
    <x v="1947"/>
    <n v="15000"/>
    <n v="15126"/>
    <x v="0"/>
    <x v="0"/>
    <s v="USD"/>
    <n v="1489352400"/>
    <n v="1486411204"/>
    <b v="1"/>
    <n v="59"/>
    <b v="1"/>
    <s v="theater/plays"/>
    <n v="1.0084"/>
    <n v="256.37288135593218"/>
    <x v="3"/>
    <x v="4"/>
  </r>
  <r>
    <n v="3838"/>
    <x v="1948"/>
    <x v="1948"/>
    <n v="100000"/>
    <n v="100824"/>
    <x v="0"/>
    <x v="10"/>
    <s v="SEK"/>
    <n v="1432314209"/>
    <n v="1429722209"/>
    <b v="0"/>
    <n v="100"/>
    <b v="1"/>
    <s v="theater/plays"/>
    <n v="1.00824"/>
    <n v="1008.24"/>
    <x v="3"/>
    <x v="4"/>
  </r>
  <r>
    <n v="2544"/>
    <x v="1949"/>
    <x v="1949"/>
    <n v="5000"/>
    <n v="5041"/>
    <x v="0"/>
    <x v="0"/>
    <s v="USD"/>
    <n v="1341750569"/>
    <n v="1339158569"/>
    <b v="0"/>
    <n v="57"/>
    <b v="1"/>
    <s v="music/classical music"/>
    <n v="1.0082"/>
    <n v="88.438596491228068"/>
    <x v="2"/>
    <x v="18"/>
  </r>
  <r>
    <n v="317"/>
    <x v="1950"/>
    <x v="1950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4"/>
    <x v="14"/>
  </r>
  <r>
    <n v="3614"/>
    <x v="1474"/>
    <x v="1951"/>
    <n v="2500"/>
    <n v="2520"/>
    <x v="0"/>
    <x v="0"/>
    <s v="USD"/>
    <n v="1434675616"/>
    <n v="1432083616"/>
    <b v="0"/>
    <n v="71"/>
    <b v="1"/>
    <s v="theater/plays"/>
    <n v="1.008"/>
    <n v="35.492957746478872"/>
    <x v="3"/>
    <x v="4"/>
  </r>
  <r>
    <n v="3699"/>
    <x v="1951"/>
    <x v="1952"/>
    <n v="2500"/>
    <n v="2520"/>
    <x v="0"/>
    <x v="0"/>
    <s v="USD"/>
    <n v="1413383216"/>
    <n v="1410791216"/>
    <b v="0"/>
    <n v="40"/>
    <b v="1"/>
    <s v="theater/plays"/>
    <n v="1.008"/>
    <n v="63"/>
    <x v="3"/>
    <x v="4"/>
  </r>
  <r>
    <n v="3721"/>
    <x v="1952"/>
    <x v="1953"/>
    <n v="5000"/>
    <n v="5040"/>
    <x v="0"/>
    <x v="0"/>
    <s v="USD"/>
    <n v="1415230084"/>
    <n v="1413412084"/>
    <b v="0"/>
    <n v="44"/>
    <b v="1"/>
    <s v="theater/plays"/>
    <n v="1.008"/>
    <n v="114.54545454545455"/>
    <x v="3"/>
    <x v="4"/>
  </r>
  <r>
    <n v="3248"/>
    <x v="1953"/>
    <x v="1954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3"/>
    <x v="4"/>
  </r>
  <r>
    <n v="2460"/>
    <x v="1954"/>
    <x v="1955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11"/>
  </r>
  <r>
    <n v="3237"/>
    <x v="1955"/>
    <x v="1956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3"/>
    <x v="4"/>
  </r>
  <r>
    <n v="1651"/>
    <x v="1956"/>
    <x v="1957"/>
    <n v="2000"/>
    <n v="2015"/>
    <x v="0"/>
    <x v="0"/>
    <s v="USD"/>
    <n v="1303801140"/>
    <n v="1300916220"/>
    <b v="0"/>
    <n v="20"/>
    <b v="1"/>
    <s v="music/pop"/>
    <n v="1.0075000000000001"/>
    <n v="100.75"/>
    <x v="2"/>
    <x v="7"/>
  </r>
  <r>
    <n v="2119"/>
    <x v="1957"/>
    <x v="1958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2"/>
    <x v="13"/>
  </r>
  <r>
    <n v="3520"/>
    <x v="1958"/>
    <x v="1959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3"/>
    <x v="4"/>
  </r>
  <r>
    <n v="3717"/>
    <x v="1959"/>
    <x v="1960"/>
    <n v="4000"/>
    <n v="4030"/>
    <x v="0"/>
    <x v="1"/>
    <s v="GBP"/>
    <n v="1431204449"/>
    <n v="1428526049"/>
    <b v="0"/>
    <n v="13"/>
    <b v="1"/>
    <s v="theater/plays"/>
    <n v="1.0075000000000001"/>
    <n v="310"/>
    <x v="3"/>
    <x v="4"/>
  </r>
  <r>
    <n v="3727"/>
    <x v="1960"/>
    <x v="1961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3"/>
    <x v="4"/>
  </r>
  <r>
    <n v="3382"/>
    <x v="1961"/>
    <x v="1962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3"/>
    <x v="4"/>
  </r>
  <r>
    <n v="253"/>
    <x v="1962"/>
    <x v="1963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4"/>
    <x v="14"/>
  </r>
  <r>
    <n v="2711"/>
    <x v="1963"/>
    <x v="1964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3"/>
    <x v="12"/>
  </r>
  <r>
    <n v="3018"/>
    <x v="1964"/>
    <x v="1965"/>
    <n v="4200"/>
    <n v="4230"/>
    <x v="0"/>
    <x v="3"/>
    <s v="EUR"/>
    <n v="1437429600"/>
    <n v="1433747376"/>
    <b v="0"/>
    <n v="41"/>
    <b v="1"/>
    <s v="theater/spaces"/>
    <n v="1.0071428571428571"/>
    <n v="103.17073170731707"/>
    <x v="3"/>
    <x v="12"/>
  </r>
  <r>
    <n v="3454"/>
    <x v="1965"/>
    <x v="1966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3"/>
    <x v="4"/>
  </r>
  <r>
    <n v="2964"/>
    <x v="1966"/>
    <x v="1967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3"/>
    <x v="4"/>
  </r>
  <r>
    <n v="2304"/>
    <x v="1967"/>
    <x v="1968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2"/>
    <x v="13"/>
  </r>
  <r>
    <n v="2086"/>
    <x v="1968"/>
    <x v="1969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2"/>
    <x v="13"/>
  </r>
  <r>
    <n v="1605"/>
    <x v="1969"/>
    <x v="1970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2"/>
    <x v="2"/>
  </r>
  <r>
    <n v="1529"/>
    <x v="1970"/>
    <x v="1971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6"/>
    <x v="9"/>
  </r>
  <r>
    <n v="1671"/>
    <x v="1971"/>
    <x v="1972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2"/>
    <x v="7"/>
  </r>
  <r>
    <n v="17"/>
    <x v="1972"/>
    <x v="1973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4"/>
    <x v="16"/>
  </r>
  <r>
    <n v="1652"/>
    <x v="1973"/>
    <x v="1974"/>
    <n v="4500"/>
    <n v="4530"/>
    <x v="0"/>
    <x v="0"/>
    <s v="USD"/>
    <n v="1385297393"/>
    <n v="1382701793"/>
    <b v="0"/>
    <n v="70"/>
    <b v="1"/>
    <s v="music/pop"/>
    <n v="1.0066666666666666"/>
    <n v="64.714285714285708"/>
    <x v="2"/>
    <x v="7"/>
  </r>
  <r>
    <n v="3501"/>
    <x v="1974"/>
    <x v="1975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3"/>
    <x v="4"/>
  </r>
  <r>
    <n v="3658"/>
    <x v="1975"/>
    <x v="1976"/>
    <n v="1500"/>
    <n v="1510"/>
    <x v="0"/>
    <x v="0"/>
    <s v="USD"/>
    <n v="1404273540"/>
    <n v="1400272580"/>
    <b v="0"/>
    <n v="20"/>
    <b v="1"/>
    <s v="theater/plays"/>
    <n v="1.0066666666666666"/>
    <n v="75.5"/>
    <x v="3"/>
    <x v="4"/>
  </r>
  <r>
    <n v="1827"/>
    <x v="1976"/>
    <x v="1977"/>
    <n v="8000"/>
    <n v="8053"/>
    <x v="0"/>
    <x v="0"/>
    <s v="USD"/>
    <n v="1299138561"/>
    <n v="1294818561"/>
    <b v="0"/>
    <n v="96"/>
    <b v="1"/>
    <s v="music/rock"/>
    <n v="1.0066250000000001"/>
    <n v="83.885416666666671"/>
    <x v="2"/>
    <x v="2"/>
  </r>
  <r>
    <n v="3455"/>
    <x v="1977"/>
    <x v="1978"/>
    <n v="10000"/>
    <n v="10065"/>
    <x v="0"/>
    <x v="0"/>
    <s v="USD"/>
    <n v="1476381627"/>
    <n v="1473789627"/>
    <b v="0"/>
    <n v="69"/>
    <b v="1"/>
    <s v="theater/plays"/>
    <n v="1.0065"/>
    <n v="145.86956521739131"/>
    <x v="3"/>
    <x v="4"/>
  </r>
  <r>
    <n v="539"/>
    <x v="1978"/>
    <x v="1979"/>
    <n v="500"/>
    <n v="503.22"/>
    <x v="0"/>
    <x v="1"/>
    <s v="GBP"/>
    <n v="1467681107"/>
    <n v="1465866707"/>
    <b v="0"/>
    <n v="20"/>
    <b v="1"/>
    <s v="theater/plays"/>
    <n v="1.00644"/>
    <n v="25.161000000000001"/>
    <x v="3"/>
    <x v="4"/>
  </r>
  <r>
    <n v="297"/>
    <x v="1979"/>
    <x v="1980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4"/>
    <x v="14"/>
  </r>
  <r>
    <n v="418"/>
    <x v="1980"/>
    <x v="1981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4"/>
    <x v="14"/>
  </r>
  <r>
    <n v="1947"/>
    <x v="1981"/>
    <x v="1982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0"/>
    <x v="0"/>
  </r>
  <r>
    <n v="391"/>
    <x v="1982"/>
    <x v="1983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4"/>
    <x v="14"/>
  </r>
  <r>
    <n v="832"/>
    <x v="1983"/>
    <x v="1984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2"/>
    <x v="2"/>
  </r>
  <r>
    <n v="3485"/>
    <x v="1984"/>
    <x v="1985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3"/>
    <x v="4"/>
  </r>
  <r>
    <n v="2297"/>
    <x v="1985"/>
    <x v="1986"/>
    <n v="1000"/>
    <n v="1006"/>
    <x v="0"/>
    <x v="0"/>
    <s v="USD"/>
    <n v="1331697540"/>
    <n v="1328749249"/>
    <b v="0"/>
    <n v="19"/>
    <b v="1"/>
    <s v="music/rock"/>
    <n v="1.006"/>
    <n v="52.94736842105263"/>
    <x v="2"/>
    <x v="2"/>
  </r>
  <r>
    <n v="3236"/>
    <x v="1986"/>
    <x v="1987"/>
    <n v="20000"/>
    <n v="20120"/>
    <x v="0"/>
    <x v="0"/>
    <s v="USD"/>
    <n v="1482962433"/>
    <n v="1480370433"/>
    <b v="0"/>
    <n v="110"/>
    <b v="1"/>
    <s v="theater/plays"/>
    <n v="1.006"/>
    <n v="182.90909090909091"/>
    <x v="3"/>
    <x v="4"/>
  </r>
  <r>
    <n v="1649"/>
    <x v="1987"/>
    <x v="1988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2"/>
    <x v="7"/>
  </r>
  <r>
    <n v="3020"/>
    <x v="1988"/>
    <x v="1989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3"/>
    <x v="12"/>
  </r>
  <r>
    <n v="659"/>
    <x v="1989"/>
    <x v="1990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0"/>
    <x v="3"/>
  </r>
  <r>
    <n v="3240"/>
    <x v="1990"/>
    <x v="1991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3"/>
    <x v="4"/>
  </r>
  <r>
    <n v="3510"/>
    <x v="1991"/>
    <x v="1992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3"/>
    <x v="4"/>
  </r>
  <r>
    <n v="651"/>
    <x v="1992"/>
    <x v="1993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0"/>
    <x v="3"/>
  </r>
  <r>
    <n v="10"/>
    <x v="1993"/>
    <x v="1994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4"/>
    <x v="16"/>
  </r>
  <r>
    <n v="106"/>
    <x v="1994"/>
    <x v="1995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4"/>
    <x v="6"/>
  </r>
  <r>
    <n v="1634"/>
    <x v="1995"/>
    <x v="1996"/>
    <n v="2000"/>
    <n v="2010"/>
    <x v="0"/>
    <x v="0"/>
    <s v="USD"/>
    <n v="1306994340"/>
    <n v="1303706001"/>
    <b v="0"/>
    <n v="32"/>
    <b v="1"/>
    <s v="music/rock"/>
    <n v="1.0049999999999999"/>
    <n v="62.8125"/>
    <x v="2"/>
    <x v="2"/>
  </r>
  <r>
    <n v="3038"/>
    <x v="1996"/>
    <x v="1997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3"/>
    <x v="12"/>
  </r>
  <r>
    <n v="3564"/>
    <x v="1997"/>
    <x v="1998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3"/>
    <x v="4"/>
  </r>
  <r>
    <n v="3588"/>
    <x v="1998"/>
    <x v="1999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3"/>
    <x v="4"/>
  </r>
  <r>
    <n v="3653"/>
    <x v="1999"/>
    <x v="2000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3"/>
    <x v="4"/>
  </r>
  <r>
    <n v="117"/>
    <x v="2000"/>
    <x v="2001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4"/>
    <x v="6"/>
  </r>
  <r>
    <n v="3569"/>
    <x v="2001"/>
    <x v="2002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3"/>
    <x v="4"/>
  </r>
  <r>
    <n v="1266"/>
    <x v="2002"/>
    <x v="2003"/>
    <n v="9500"/>
    <n v="9545"/>
    <x v="0"/>
    <x v="0"/>
    <s v="USD"/>
    <n v="1389474145"/>
    <n v="1386882145"/>
    <b v="1"/>
    <n v="50"/>
    <b v="1"/>
    <s v="music/rock"/>
    <n v="1.0047368421052632"/>
    <n v="190.9"/>
    <x v="2"/>
    <x v="2"/>
  </r>
  <r>
    <n v="652"/>
    <x v="2003"/>
    <x v="2004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0"/>
    <x v="3"/>
  </r>
  <r>
    <n v="302"/>
    <x v="2004"/>
    <x v="2005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4"/>
    <x v="14"/>
  </r>
  <r>
    <n v="3261"/>
    <x v="2005"/>
    <x v="2006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3"/>
    <x v="4"/>
  </r>
  <r>
    <n v="3556"/>
    <x v="2006"/>
    <x v="2007"/>
    <n v="2200"/>
    <n v="2210"/>
    <x v="0"/>
    <x v="1"/>
    <s v="GBP"/>
    <n v="1408289724"/>
    <n v="1403105724"/>
    <b v="0"/>
    <n v="20"/>
    <b v="1"/>
    <s v="theater/plays"/>
    <n v="1.0045454545454546"/>
    <n v="110.5"/>
    <x v="3"/>
    <x v="4"/>
  </r>
  <r>
    <n v="1288"/>
    <x v="2007"/>
    <x v="2008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3"/>
    <x v="4"/>
  </r>
  <r>
    <n v="3750"/>
    <x v="2008"/>
    <x v="2009"/>
    <n v="6000"/>
    <n v="6027"/>
    <x v="0"/>
    <x v="0"/>
    <s v="USD"/>
    <n v="1423555140"/>
    <n v="1421105608"/>
    <b v="0"/>
    <n v="28"/>
    <b v="1"/>
    <s v="theater/musical"/>
    <n v="1.0044999999999999"/>
    <n v="215.25"/>
    <x v="3"/>
    <x v="20"/>
  </r>
  <r>
    <n v="792"/>
    <x v="2009"/>
    <x v="2010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2"/>
    <x v="2"/>
  </r>
  <r>
    <n v="419"/>
    <x v="2010"/>
    <x v="2011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4"/>
    <x v="14"/>
  </r>
  <r>
    <n v="825"/>
    <x v="2011"/>
    <x v="2012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2"/>
    <x v="2"/>
  </r>
  <r>
    <n v="1743"/>
    <x v="2012"/>
    <x v="2013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6"/>
    <x v="9"/>
  </r>
  <r>
    <n v="3400"/>
    <x v="2013"/>
    <x v="2014"/>
    <n v="10000"/>
    <n v="10041"/>
    <x v="0"/>
    <x v="0"/>
    <s v="USD"/>
    <n v="1409266414"/>
    <n v="1405378414"/>
    <b v="0"/>
    <n v="85"/>
    <b v="1"/>
    <s v="theater/plays"/>
    <n v="1.0041"/>
    <n v="118.12941176470588"/>
    <x v="3"/>
    <x v="4"/>
  </r>
  <r>
    <n v="90"/>
    <x v="2014"/>
    <x v="2015"/>
    <n v="500"/>
    <n v="502"/>
    <x v="0"/>
    <x v="0"/>
    <s v="USD"/>
    <n v="1310454499"/>
    <n v="1307862499"/>
    <b v="0"/>
    <n v="16"/>
    <b v="1"/>
    <s v="film &amp; video/shorts"/>
    <n v="1.004"/>
    <n v="31.375"/>
    <x v="4"/>
    <x v="6"/>
  </r>
  <r>
    <n v="2531"/>
    <x v="2015"/>
    <x v="2016"/>
    <n v="4500"/>
    <n v="4518"/>
    <x v="0"/>
    <x v="0"/>
    <s v="USD"/>
    <n v="1439611140"/>
    <n v="1437668354"/>
    <b v="0"/>
    <n v="61"/>
    <b v="1"/>
    <s v="music/classical music"/>
    <n v="1.004"/>
    <n v="74.06557377049181"/>
    <x v="2"/>
    <x v="18"/>
  </r>
  <r>
    <n v="3151"/>
    <x v="2016"/>
    <x v="2017"/>
    <n v="3500"/>
    <n v="3514"/>
    <x v="0"/>
    <x v="0"/>
    <s v="USD"/>
    <n v="1410379774"/>
    <n v="1407787774"/>
    <b v="1"/>
    <n v="34"/>
    <b v="1"/>
    <s v="theater/plays"/>
    <n v="1.004"/>
    <n v="103.35294117647059"/>
    <x v="3"/>
    <x v="4"/>
  </r>
  <r>
    <n v="3545"/>
    <x v="2017"/>
    <x v="2018"/>
    <n v="250"/>
    <n v="251"/>
    <x v="0"/>
    <x v="0"/>
    <s v="USD"/>
    <n v="1428780159"/>
    <n v="1426188159"/>
    <b v="0"/>
    <n v="8"/>
    <b v="1"/>
    <s v="theater/plays"/>
    <n v="1.004"/>
    <n v="31.375"/>
    <x v="3"/>
    <x v="4"/>
  </r>
  <r>
    <n v="3234"/>
    <x v="2018"/>
    <x v="2019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3"/>
    <x v="4"/>
  </r>
  <r>
    <n v="3648"/>
    <x v="2019"/>
    <x v="2020"/>
    <n v="40000"/>
    <n v="40153"/>
    <x v="0"/>
    <x v="0"/>
    <s v="USD"/>
    <n v="1412492445"/>
    <n v="1409900445"/>
    <b v="0"/>
    <n v="73"/>
    <b v="1"/>
    <s v="theater/plays"/>
    <n v="1.003825"/>
    <n v="550.04109589041093"/>
    <x v="3"/>
    <x v="4"/>
  </r>
  <r>
    <n v="2828"/>
    <x v="2020"/>
    <x v="2021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3"/>
    <x v="4"/>
  </r>
  <r>
    <n v="342"/>
    <x v="2021"/>
    <x v="2022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4"/>
    <x v="14"/>
  </r>
  <r>
    <n v="2984"/>
    <x v="2022"/>
    <x v="2023"/>
    <n v="25000"/>
    <n v="25088"/>
    <x v="0"/>
    <x v="0"/>
    <s v="USD"/>
    <n v="1472020881"/>
    <n v="1469428881"/>
    <b v="1"/>
    <n v="218"/>
    <b v="1"/>
    <s v="theater/spaces"/>
    <n v="1.00352"/>
    <n v="115.08256880733946"/>
    <x v="3"/>
    <x v="12"/>
  </r>
  <r>
    <n v="3215"/>
    <x v="2023"/>
    <x v="2024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3"/>
    <x v="4"/>
  </r>
  <r>
    <n v="28"/>
    <x v="2024"/>
    <x v="2025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4"/>
    <x v="16"/>
  </r>
  <r>
    <n v="725"/>
    <x v="2025"/>
    <x v="2026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5"/>
    <x v="15"/>
  </r>
  <r>
    <n v="2110"/>
    <x v="2026"/>
    <x v="2027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2"/>
    <x v="13"/>
  </r>
  <r>
    <n v="1656"/>
    <x v="2027"/>
    <x v="2028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2"/>
    <x v="7"/>
  </r>
  <r>
    <n v="1849"/>
    <x v="2028"/>
    <x v="2029"/>
    <n v="300"/>
    <n v="301"/>
    <x v="0"/>
    <x v="0"/>
    <s v="USD"/>
    <n v="1350505059"/>
    <n v="1347913059"/>
    <b v="0"/>
    <n v="8"/>
    <b v="1"/>
    <s v="music/rock"/>
    <n v="1.0033333333333334"/>
    <n v="37.625"/>
    <x v="2"/>
    <x v="2"/>
  </r>
  <r>
    <n v="2098"/>
    <x v="2029"/>
    <x v="2030"/>
    <n v="6000"/>
    <n v="6020"/>
    <x v="0"/>
    <x v="0"/>
    <s v="USD"/>
    <n v="1331174635"/>
    <n v="1328582635"/>
    <b v="0"/>
    <n v="32"/>
    <b v="1"/>
    <s v="music/indie rock"/>
    <n v="1.0033333333333334"/>
    <n v="188.125"/>
    <x v="2"/>
    <x v="13"/>
  </r>
  <r>
    <n v="3701"/>
    <x v="2030"/>
    <x v="2031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3"/>
    <x v="4"/>
  </r>
  <r>
    <n v="2525"/>
    <x v="2031"/>
    <x v="2032"/>
    <n v="8000"/>
    <n v="8026"/>
    <x v="0"/>
    <x v="0"/>
    <s v="USD"/>
    <n v="1340914571"/>
    <n v="1338322571"/>
    <b v="0"/>
    <n v="80"/>
    <b v="1"/>
    <s v="music/classical music"/>
    <n v="1.00325"/>
    <n v="100.325"/>
    <x v="2"/>
    <x v="18"/>
  </r>
  <r>
    <n v="3335"/>
    <x v="2032"/>
    <x v="2033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3"/>
    <x v="4"/>
  </r>
  <r>
    <n v="1929"/>
    <x v="2033"/>
    <x v="2034"/>
    <n v="3200"/>
    <n v="3210"/>
    <x v="0"/>
    <x v="0"/>
    <s v="USD"/>
    <n v="1309825866"/>
    <n v="1306197066"/>
    <b v="0"/>
    <n v="75"/>
    <b v="1"/>
    <s v="music/indie rock"/>
    <n v="1.003125"/>
    <n v="42.8"/>
    <x v="2"/>
    <x v="13"/>
  </r>
  <r>
    <n v="3406"/>
    <x v="2034"/>
    <x v="2035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3"/>
    <x v="4"/>
  </r>
  <r>
    <n v="2993"/>
    <x v="2035"/>
    <x v="2036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3"/>
    <x v="12"/>
  </r>
  <r>
    <n v="3348"/>
    <x v="619"/>
    <x v="2037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3"/>
    <x v="4"/>
  </r>
  <r>
    <n v="3787"/>
    <x v="2036"/>
    <x v="2038"/>
    <n v="350"/>
    <n v="351"/>
    <x v="0"/>
    <x v="0"/>
    <s v="USD"/>
    <n v="1436587140"/>
    <n v="1434113406"/>
    <b v="0"/>
    <n v="10"/>
    <b v="1"/>
    <s v="theater/musical"/>
    <n v="1.0028571428571429"/>
    <n v="35.1"/>
    <x v="3"/>
    <x v="20"/>
  </r>
  <r>
    <n v="3275"/>
    <x v="2037"/>
    <x v="2039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3"/>
    <x v="4"/>
  </r>
  <r>
    <n v="2811"/>
    <x v="2038"/>
    <x v="2040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3"/>
    <x v="4"/>
  </r>
  <r>
    <n v="1365"/>
    <x v="2039"/>
    <x v="2041"/>
    <n v="7500"/>
    <n v="7520"/>
    <x v="0"/>
    <x v="0"/>
    <s v="USD"/>
    <n v="1426523752"/>
    <n v="1423935352"/>
    <b v="0"/>
    <n v="92"/>
    <b v="1"/>
    <s v="music/rock"/>
    <n v="1.0026666666666666"/>
    <n v="81.739130434782609"/>
    <x v="2"/>
    <x v="2"/>
  </r>
  <r>
    <n v="3288"/>
    <x v="2040"/>
    <x v="2042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3"/>
    <x v="4"/>
  </r>
  <r>
    <n v="3433"/>
    <x v="2041"/>
    <x v="2043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3"/>
    <x v="4"/>
  </r>
  <r>
    <n v="748"/>
    <x v="2042"/>
    <x v="2044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5"/>
    <x v="15"/>
  </r>
  <r>
    <n v="2539"/>
    <x v="2043"/>
    <x v="2045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2"/>
    <x v="18"/>
  </r>
  <r>
    <n v="3373"/>
    <x v="2044"/>
    <x v="2046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3"/>
    <x v="4"/>
  </r>
  <r>
    <n v="3775"/>
    <x v="2045"/>
    <x v="2047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3"/>
    <x v="20"/>
  </r>
  <r>
    <n v="417"/>
    <x v="2046"/>
    <x v="2048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4"/>
    <x v="14"/>
  </r>
  <r>
    <n v="32"/>
    <x v="2047"/>
    <x v="2049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4"/>
    <x v="16"/>
  </r>
  <r>
    <n v="3687"/>
    <x v="2048"/>
    <x v="2050"/>
    <n v="5000"/>
    <n v="5012.25"/>
    <x v="0"/>
    <x v="0"/>
    <s v="USD"/>
    <n v="1403846055"/>
    <n v="1401254055"/>
    <b v="0"/>
    <n v="25"/>
    <b v="1"/>
    <s v="theater/plays"/>
    <n v="1.0024500000000001"/>
    <n v="200.49"/>
    <x v="3"/>
    <x v="4"/>
  </r>
  <r>
    <n v="2808"/>
    <x v="2049"/>
    <x v="2051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3"/>
    <x v="4"/>
  </r>
  <r>
    <n v="16"/>
    <x v="2050"/>
    <x v="2052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4"/>
    <x v="16"/>
  </r>
  <r>
    <n v="20"/>
    <x v="2051"/>
    <x v="2053"/>
    <n v="2000"/>
    <n v="2004"/>
    <x v="0"/>
    <x v="0"/>
    <s v="USD"/>
    <n v="1442167912"/>
    <n v="1436983912"/>
    <b v="0"/>
    <n v="25"/>
    <b v="1"/>
    <s v="film &amp; video/television"/>
    <n v="1.002"/>
    <n v="80.16"/>
    <x v="4"/>
    <x v="16"/>
  </r>
  <r>
    <n v="533"/>
    <x v="2052"/>
    <x v="2054"/>
    <n v="2000"/>
    <n v="2004"/>
    <x v="0"/>
    <x v="1"/>
    <s v="GBP"/>
    <n v="1463394365"/>
    <n v="1461320765"/>
    <b v="0"/>
    <n v="17"/>
    <b v="1"/>
    <s v="theater/plays"/>
    <n v="1.002"/>
    <n v="117.88235294117646"/>
    <x v="3"/>
    <x v="4"/>
  </r>
  <r>
    <n v="3829"/>
    <x v="2053"/>
    <x v="2055"/>
    <n v="500"/>
    <n v="501"/>
    <x v="0"/>
    <x v="0"/>
    <s v="USD"/>
    <n v="1472676371"/>
    <n v="1470948371"/>
    <b v="0"/>
    <n v="8"/>
    <b v="1"/>
    <s v="theater/plays"/>
    <n v="1.002"/>
    <n v="62.625"/>
    <x v="3"/>
    <x v="4"/>
  </r>
  <r>
    <n v="386"/>
    <x v="2054"/>
    <x v="2056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4"/>
    <x v="14"/>
  </r>
  <r>
    <n v="1602"/>
    <x v="2055"/>
    <x v="2057"/>
    <n v="1500"/>
    <n v="1502.5"/>
    <x v="0"/>
    <x v="0"/>
    <s v="USD"/>
    <n v="1318633200"/>
    <n v="1314947317"/>
    <b v="0"/>
    <n v="32"/>
    <b v="1"/>
    <s v="music/rock"/>
    <n v="1.0016666666666667"/>
    <n v="46.953125"/>
    <x v="2"/>
    <x v="2"/>
  </r>
  <r>
    <n v="1828"/>
    <x v="2056"/>
    <x v="2058"/>
    <n v="20000"/>
    <n v="20032"/>
    <x v="0"/>
    <x v="0"/>
    <s v="USD"/>
    <n v="1399672800"/>
    <n v="1396906530"/>
    <b v="0"/>
    <n v="48"/>
    <b v="1"/>
    <s v="music/rock"/>
    <n v="1.0016"/>
    <n v="417.33333333333331"/>
    <x v="2"/>
    <x v="2"/>
  </r>
  <r>
    <n v="2971"/>
    <x v="2057"/>
    <x v="2059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3"/>
    <x v="4"/>
  </r>
  <r>
    <n v="1838"/>
    <x v="2058"/>
    <x v="2060"/>
    <n v="1000"/>
    <n v="1001.49"/>
    <x v="0"/>
    <x v="0"/>
    <s v="USD"/>
    <n v="1317438000"/>
    <n v="1314989557"/>
    <b v="0"/>
    <n v="28"/>
    <b v="1"/>
    <s v="music/rock"/>
    <n v="1.00149"/>
    <n v="35.767499999999998"/>
    <x v="2"/>
    <x v="2"/>
  </r>
  <r>
    <n v="59"/>
    <x v="2059"/>
    <x v="2061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4"/>
    <x v="16"/>
  </r>
  <r>
    <n v="2975"/>
    <x v="2060"/>
    <x v="2062"/>
    <n v="8000"/>
    <n v="8010"/>
    <x v="0"/>
    <x v="0"/>
    <s v="USD"/>
    <n v="1417057200"/>
    <n v="1414599886"/>
    <b v="0"/>
    <n v="113"/>
    <b v="1"/>
    <s v="theater/plays"/>
    <n v="1.00125"/>
    <n v="70.884955752212392"/>
    <x v="3"/>
    <x v="4"/>
  </r>
  <r>
    <n v="3695"/>
    <x v="2061"/>
    <x v="2063"/>
    <n v="4000"/>
    <n v="4005"/>
    <x v="0"/>
    <x v="0"/>
    <s v="USD"/>
    <n v="1421009610"/>
    <n v="1419281610"/>
    <b v="0"/>
    <n v="33"/>
    <b v="1"/>
    <s v="theater/plays"/>
    <n v="1.00125"/>
    <n v="121.36363636363636"/>
    <x v="3"/>
    <x v="4"/>
  </r>
  <r>
    <n v="2177"/>
    <x v="2062"/>
    <x v="2064"/>
    <n v="2500"/>
    <n v="2503"/>
    <x v="0"/>
    <x v="0"/>
    <s v="USD"/>
    <n v="1465192867"/>
    <n v="1463032867"/>
    <b v="0"/>
    <n v="38"/>
    <b v="1"/>
    <s v="music/rock"/>
    <n v="1.0012000000000001"/>
    <n v="65.868421052631575"/>
    <x v="2"/>
    <x v="2"/>
  </r>
  <r>
    <n v="2246"/>
    <x v="2063"/>
    <x v="2065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1"/>
    <x v="1"/>
  </r>
  <r>
    <n v="3213"/>
    <x v="2064"/>
    <x v="2066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3"/>
    <x v="4"/>
  </r>
  <r>
    <n v="3219"/>
    <x v="2065"/>
    <x v="2067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3"/>
    <x v="4"/>
  </r>
  <r>
    <n v="2288"/>
    <x v="2066"/>
    <x v="2068"/>
    <n v="1000"/>
    <n v="1001"/>
    <x v="0"/>
    <x v="0"/>
    <s v="USD"/>
    <n v="1340733600"/>
    <n v="1339098689"/>
    <b v="0"/>
    <n v="25"/>
    <b v="1"/>
    <s v="music/rock"/>
    <n v="1.0009999999999999"/>
    <n v="40.04"/>
    <x v="2"/>
    <x v="2"/>
  </r>
  <r>
    <n v="2482"/>
    <x v="2067"/>
    <x v="2069"/>
    <n v="1000"/>
    <n v="1001"/>
    <x v="0"/>
    <x v="0"/>
    <s v="USD"/>
    <n v="1312224383"/>
    <n v="1308336383"/>
    <b v="0"/>
    <n v="25"/>
    <b v="1"/>
    <s v="music/indie rock"/>
    <n v="1.0009999999999999"/>
    <n v="40.04"/>
    <x v="2"/>
    <x v="13"/>
  </r>
  <r>
    <n v="2560"/>
    <x v="2068"/>
    <x v="2070"/>
    <n v="3000"/>
    <n v="3003"/>
    <x v="0"/>
    <x v="1"/>
    <s v="GBP"/>
    <n v="1425682174"/>
    <n v="1423090174"/>
    <b v="0"/>
    <n v="21"/>
    <b v="1"/>
    <s v="music/classical music"/>
    <n v="1.0009999999999999"/>
    <n v="143"/>
    <x v="2"/>
    <x v="18"/>
  </r>
  <r>
    <n v="3622"/>
    <x v="2069"/>
    <x v="2071"/>
    <n v="1000"/>
    <n v="1000.99"/>
    <x v="0"/>
    <x v="0"/>
    <s v="USD"/>
    <n v="1411874580"/>
    <n v="1409030371"/>
    <b v="0"/>
    <n v="21"/>
    <b v="1"/>
    <s v="theater/plays"/>
    <n v="1.00099"/>
    <n v="47.666190476190479"/>
    <x v="3"/>
    <x v="4"/>
  </r>
  <r>
    <n v="3316"/>
    <x v="2070"/>
    <x v="2072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3"/>
    <x v="4"/>
  </r>
  <r>
    <n v="1851"/>
    <x v="2071"/>
    <x v="2073"/>
    <n v="1300"/>
    <n v="1301"/>
    <x v="0"/>
    <x v="0"/>
    <s v="USD"/>
    <n v="1406509200"/>
    <n v="1404769538"/>
    <b v="0"/>
    <n v="26"/>
    <b v="1"/>
    <s v="music/rock"/>
    <n v="1.0007692307692309"/>
    <n v="50.03846153846154"/>
    <x v="2"/>
    <x v="2"/>
  </r>
  <r>
    <n v="3310"/>
    <x v="2072"/>
    <x v="2074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3"/>
    <x v="4"/>
  </r>
  <r>
    <n v="3297"/>
    <x v="2073"/>
    <x v="2075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3"/>
    <x v="4"/>
  </r>
  <r>
    <n v="1824"/>
    <x v="2074"/>
    <x v="2076"/>
    <n v="3000"/>
    <n v="3002"/>
    <x v="0"/>
    <x v="0"/>
    <s v="USD"/>
    <n v="1389146880"/>
    <n v="1387403967"/>
    <b v="0"/>
    <n v="40"/>
    <b v="1"/>
    <s v="music/rock"/>
    <n v="1.0006666666666666"/>
    <n v="75.05"/>
    <x v="2"/>
    <x v="2"/>
  </r>
  <r>
    <n v="2286"/>
    <x v="2075"/>
    <x v="2077"/>
    <n v="1500"/>
    <n v="1501"/>
    <x v="0"/>
    <x v="0"/>
    <s v="USD"/>
    <n v="1378439940"/>
    <n v="1376003254"/>
    <b v="0"/>
    <n v="14"/>
    <b v="1"/>
    <s v="music/rock"/>
    <n v="1.0006666666666666"/>
    <n v="107.21428571428571"/>
    <x v="2"/>
    <x v="2"/>
  </r>
  <r>
    <n v="3590"/>
    <x v="2076"/>
    <x v="2078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3"/>
    <x v="4"/>
  </r>
  <r>
    <n v="2487"/>
    <x v="2077"/>
    <x v="2079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2"/>
    <x v="13"/>
  </r>
  <r>
    <n v="3216"/>
    <x v="2078"/>
    <x v="2080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3"/>
    <x v="4"/>
  </r>
  <r>
    <n v="3602"/>
    <x v="2079"/>
    <x v="2081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3"/>
    <x v="4"/>
  </r>
  <r>
    <n v="8"/>
    <x v="2080"/>
    <x v="2082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4"/>
    <x v="16"/>
  </r>
  <r>
    <n v="747"/>
    <x v="2081"/>
    <x v="2083"/>
    <n v="7000"/>
    <n v="7003"/>
    <x v="0"/>
    <x v="14"/>
    <s v="EUR"/>
    <n v="1421319240"/>
    <n v="1418649019"/>
    <b v="0"/>
    <n v="55"/>
    <b v="1"/>
    <s v="publishing/nonfiction"/>
    <n v="1.0004285714285714"/>
    <n v="127.32727272727273"/>
    <x v="5"/>
    <x v="15"/>
  </r>
  <r>
    <n v="3312"/>
    <x v="2082"/>
    <x v="2084"/>
    <n v="2500"/>
    <n v="2501"/>
    <x v="0"/>
    <x v="0"/>
    <s v="USD"/>
    <n v="1478901600"/>
    <n v="1477077946"/>
    <b v="0"/>
    <n v="41"/>
    <b v="1"/>
    <s v="theater/plays"/>
    <n v="1.0004"/>
    <n v="61"/>
    <x v="3"/>
    <x v="4"/>
  </r>
  <r>
    <n v="3557"/>
    <x v="2083"/>
    <x v="2085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3"/>
    <x v="4"/>
  </r>
  <r>
    <n v="1603"/>
    <x v="2084"/>
    <x v="2086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2"/>
    <x v="2"/>
  </r>
  <r>
    <n v="799"/>
    <x v="2085"/>
    <x v="2087"/>
    <n v="5000"/>
    <n v="5001"/>
    <x v="0"/>
    <x v="0"/>
    <s v="USD"/>
    <n v="1335542446"/>
    <n v="1332950446"/>
    <b v="0"/>
    <n v="28"/>
    <b v="1"/>
    <s v="music/rock"/>
    <n v="1.0002"/>
    <n v="178.60714285714286"/>
    <x v="2"/>
    <x v="2"/>
  </r>
  <r>
    <n v="3578"/>
    <x v="2086"/>
    <x v="2088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3"/>
    <x v="4"/>
  </r>
  <r>
    <n v="82"/>
    <x v="2087"/>
    <x v="2089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4"/>
    <x v="6"/>
  </r>
  <r>
    <n v="3376"/>
    <x v="2088"/>
    <x v="2090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3"/>
    <x v="4"/>
  </r>
  <r>
    <n v="3384"/>
    <x v="2089"/>
    <x v="2091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3"/>
    <x v="4"/>
  </r>
  <r>
    <n v="1026"/>
    <x v="2090"/>
    <x v="2092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2"/>
    <x v="10"/>
  </r>
  <r>
    <n v="2474"/>
    <x v="2091"/>
    <x v="2093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2"/>
    <x v="13"/>
  </r>
  <r>
    <n v="3815"/>
    <x v="2092"/>
    <x v="2094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3"/>
    <x v="4"/>
  </r>
  <r>
    <n v="3417"/>
    <x v="2093"/>
    <x v="2095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3"/>
    <x v="4"/>
  </r>
  <r>
    <n v="31"/>
    <x v="2094"/>
    <x v="2096"/>
    <n v="13"/>
    <n v="13"/>
    <x v="0"/>
    <x v="0"/>
    <s v="USD"/>
    <n v="1453748434"/>
    <n v="1452193234"/>
    <b v="0"/>
    <n v="1"/>
    <b v="1"/>
    <s v="film &amp; video/television"/>
    <n v="1"/>
    <n v="13"/>
    <x v="4"/>
    <x v="16"/>
  </r>
  <r>
    <n v="41"/>
    <x v="2095"/>
    <x v="2097"/>
    <n v="2000"/>
    <n v="2000"/>
    <x v="0"/>
    <x v="0"/>
    <s v="USD"/>
    <n v="1412516354"/>
    <n v="1409924354"/>
    <b v="0"/>
    <n v="19"/>
    <b v="1"/>
    <s v="film &amp; video/television"/>
    <n v="1"/>
    <n v="105.26315789473684"/>
    <x v="4"/>
    <x v="16"/>
  </r>
  <r>
    <n v="44"/>
    <x v="2096"/>
    <x v="2098"/>
    <n v="2000"/>
    <n v="2000"/>
    <x v="0"/>
    <x v="0"/>
    <s v="USD"/>
    <n v="1412648537"/>
    <n v="1408760537"/>
    <b v="0"/>
    <n v="15"/>
    <b v="1"/>
    <s v="film &amp; video/television"/>
    <n v="1"/>
    <n v="133.33333333333334"/>
    <x v="4"/>
    <x v="16"/>
  </r>
  <r>
    <n v="49"/>
    <x v="2097"/>
    <x v="2099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4"/>
    <x v="16"/>
  </r>
  <r>
    <n v="50"/>
    <x v="2098"/>
    <x v="2100"/>
    <n v="600"/>
    <n v="600"/>
    <x v="0"/>
    <x v="1"/>
    <s v="GBP"/>
    <n v="1422637200"/>
    <n v="1419271458"/>
    <b v="0"/>
    <n v="22"/>
    <b v="1"/>
    <s v="film &amp; video/television"/>
    <n v="1"/>
    <n v="27.272727272727273"/>
    <x v="4"/>
    <x v="16"/>
  </r>
  <r>
    <n v="73"/>
    <x v="2099"/>
    <x v="2101"/>
    <n v="900"/>
    <n v="900"/>
    <x v="0"/>
    <x v="0"/>
    <s v="USD"/>
    <n v="1304395140"/>
    <n v="1297620584"/>
    <b v="0"/>
    <n v="18"/>
    <b v="1"/>
    <s v="film &amp; video/shorts"/>
    <n v="1"/>
    <n v="50"/>
    <x v="4"/>
    <x v="6"/>
  </r>
  <r>
    <n v="84"/>
    <x v="2100"/>
    <x v="2102"/>
    <n v="500"/>
    <n v="500"/>
    <x v="0"/>
    <x v="0"/>
    <s v="USD"/>
    <n v="1305483086"/>
    <n v="1302891086"/>
    <b v="0"/>
    <n v="7"/>
    <b v="1"/>
    <s v="film &amp; video/shorts"/>
    <n v="1"/>
    <n v="71.428571428571431"/>
    <x v="4"/>
    <x v="6"/>
  </r>
  <r>
    <n v="100"/>
    <x v="2101"/>
    <x v="2103"/>
    <n v="5000"/>
    <n v="5000"/>
    <x v="0"/>
    <x v="0"/>
    <s v="USD"/>
    <n v="1352055886"/>
    <n v="1350324286"/>
    <b v="0"/>
    <n v="26"/>
    <b v="1"/>
    <s v="film &amp; video/shorts"/>
    <n v="1"/>
    <n v="192.30769230769232"/>
    <x v="4"/>
    <x v="6"/>
  </r>
  <r>
    <n v="101"/>
    <x v="2102"/>
    <x v="2104"/>
    <n v="3500"/>
    <n v="3500"/>
    <x v="0"/>
    <x v="0"/>
    <s v="USD"/>
    <n v="1359052710"/>
    <n v="1356979110"/>
    <b v="0"/>
    <n v="35"/>
    <b v="1"/>
    <s v="film &amp; video/shorts"/>
    <n v="1"/>
    <n v="100"/>
    <x v="4"/>
    <x v="6"/>
  </r>
  <r>
    <n v="139"/>
    <x v="2103"/>
    <x v="2105"/>
    <n v="500"/>
    <n v="500"/>
    <x v="1"/>
    <x v="0"/>
    <s v="USD"/>
    <n v="1436738772"/>
    <n v="1435874772"/>
    <b v="0"/>
    <n v="1"/>
    <b v="0"/>
    <s v="film &amp; video/science fiction"/>
    <n v="1"/>
    <n v="500"/>
    <x v="4"/>
    <x v="22"/>
  </r>
  <r>
    <n v="294"/>
    <x v="2104"/>
    <x v="2106"/>
    <n v="5000"/>
    <n v="5000"/>
    <x v="0"/>
    <x v="0"/>
    <s v="USD"/>
    <n v="1279555200"/>
    <n v="1276480894"/>
    <b v="1"/>
    <n v="50"/>
    <b v="1"/>
    <s v="film &amp; video/documentary"/>
    <n v="1"/>
    <n v="100"/>
    <x v="4"/>
    <x v="14"/>
  </r>
  <r>
    <n v="390"/>
    <x v="2105"/>
    <x v="2107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4"/>
    <x v="14"/>
  </r>
  <r>
    <n v="525"/>
    <x v="2106"/>
    <x v="2108"/>
    <n v="12000"/>
    <n v="12000"/>
    <x v="0"/>
    <x v="0"/>
    <s v="USD"/>
    <n v="1410601041"/>
    <n v="1406713041"/>
    <b v="0"/>
    <n v="12"/>
    <b v="1"/>
    <s v="theater/plays"/>
    <n v="1"/>
    <n v="1000"/>
    <x v="3"/>
    <x v="4"/>
  </r>
  <r>
    <n v="531"/>
    <x v="2107"/>
    <x v="2109"/>
    <n v="4000"/>
    <n v="4000"/>
    <x v="0"/>
    <x v="0"/>
    <s v="USD"/>
    <n v="1481957940"/>
    <n v="1478050429"/>
    <b v="0"/>
    <n v="31"/>
    <b v="1"/>
    <s v="theater/plays"/>
    <n v="1"/>
    <n v="129.03225806451613"/>
    <x v="3"/>
    <x v="4"/>
  </r>
  <r>
    <n v="782"/>
    <x v="2108"/>
    <x v="2110"/>
    <n v="700"/>
    <n v="700"/>
    <x v="0"/>
    <x v="0"/>
    <s v="USD"/>
    <n v="1345918302"/>
    <n v="1343326302"/>
    <b v="0"/>
    <n v="14"/>
    <b v="1"/>
    <s v="music/rock"/>
    <n v="1"/>
    <n v="50"/>
    <x v="2"/>
    <x v="2"/>
  </r>
  <r>
    <n v="804"/>
    <x v="2109"/>
    <x v="2111"/>
    <n v="5500"/>
    <n v="5500"/>
    <x v="0"/>
    <x v="0"/>
    <s v="USD"/>
    <n v="1311393540"/>
    <n v="1309919526"/>
    <b v="0"/>
    <n v="18"/>
    <b v="1"/>
    <s v="music/rock"/>
    <n v="1"/>
    <n v="305.55555555555554"/>
    <x v="2"/>
    <x v="2"/>
  </r>
  <r>
    <n v="808"/>
    <x v="2110"/>
    <x v="2112"/>
    <n v="4500"/>
    <n v="4500"/>
    <x v="0"/>
    <x v="7"/>
    <s v="CAD"/>
    <n v="1419224340"/>
    <n v="1416363886"/>
    <b v="0"/>
    <n v="43"/>
    <b v="1"/>
    <s v="music/rock"/>
    <n v="1"/>
    <n v="104.65116279069767"/>
    <x v="2"/>
    <x v="2"/>
  </r>
  <r>
    <n v="821"/>
    <x v="2111"/>
    <x v="2113"/>
    <n v="17482"/>
    <n v="17482"/>
    <x v="0"/>
    <x v="0"/>
    <s v="USD"/>
    <n v="1430712060"/>
    <n v="1427753265"/>
    <b v="0"/>
    <n v="78"/>
    <b v="1"/>
    <s v="music/rock"/>
    <n v="1"/>
    <n v="224.12820512820514"/>
    <x v="2"/>
    <x v="2"/>
  </r>
  <r>
    <n v="847"/>
    <x v="2112"/>
    <x v="2114"/>
    <n v="10"/>
    <n v="10"/>
    <x v="0"/>
    <x v="0"/>
    <s v="USD"/>
    <n v="1436555376"/>
    <n v="1433963376"/>
    <b v="0"/>
    <n v="1"/>
    <b v="1"/>
    <s v="music/metal"/>
    <n v="1"/>
    <n v="10"/>
    <x v="2"/>
    <x v="17"/>
  </r>
  <r>
    <n v="848"/>
    <x v="2113"/>
    <x v="2115"/>
    <n v="300"/>
    <n v="300"/>
    <x v="0"/>
    <x v="0"/>
    <s v="USD"/>
    <n v="1429038033"/>
    <n v="1426446033"/>
    <b v="0"/>
    <n v="16"/>
    <b v="1"/>
    <s v="music/metal"/>
    <n v="1"/>
    <n v="18.75"/>
    <x v="2"/>
    <x v="17"/>
  </r>
  <r>
    <n v="853"/>
    <x v="2114"/>
    <x v="2116"/>
    <n v="300"/>
    <n v="300"/>
    <x v="0"/>
    <x v="0"/>
    <s v="USD"/>
    <n v="1424116709"/>
    <n v="1421524709"/>
    <b v="0"/>
    <n v="10"/>
    <b v="1"/>
    <s v="music/metal"/>
    <n v="1"/>
    <n v="30"/>
    <x v="2"/>
    <x v="17"/>
  </r>
  <r>
    <n v="857"/>
    <x v="2115"/>
    <x v="2117"/>
    <n v="1200"/>
    <n v="1200"/>
    <x v="0"/>
    <x v="8"/>
    <s v="EUR"/>
    <n v="1448463431"/>
    <n v="1444831031"/>
    <b v="0"/>
    <n v="24"/>
    <b v="1"/>
    <s v="music/metal"/>
    <n v="1"/>
    <n v="50"/>
    <x v="2"/>
    <x v="17"/>
  </r>
  <r>
    <n v="1302"/>
    <x v="2116"/>
    <x v="2118"/>
    <n v="2500"/>
    <n v="2500"/>
    <x v="0"/>
    <x v="0"/>
    <s v="USD"/>
    <n v="1480559011"/>
    <n v="1477963411"/>
    <b v="0"/>
    <n v="50"/>
    <b v="1"/>
    <s v="theater/plays"/>
    <n v="1"/>
    <n v="50"/>
    <x v="3"/>
    <x v="4"/>
  </r>
  <r>
    <n v="1363"/>
    <x v="2117"/>
    <x v="2119"/>
    <n v="200"/>
    <n v="200"/>
    <x v="0"/>
    <x v="0"/>
    <s v="USD"/>
    <n v="1455523140"/>
    <n v="1453925727"/>
    <b v="0"/>
    <n v="5"/>
    <b v="1"/>
    <s v="publishing/nonfiction"/>
    <n v="1"/>
    <n v="40"/>
    <x v="5"/>
    <x v="15"/>
  </r>
  <r>
    <n v="1633"/>
    <x v="2118"/>
    <x v="2120"/>
    <n v="10000"/>
    <n v="10000"/>
    <x v="0"/>
    <x v="0"/>
    <s v="USD"/>
    <n v="1326690000"/>
    <n v="1324329156"/>
    <b v="0"/>
    <n v="58"/>
    <b v="1"/>
    <s v="music/rock"/>
    <n v="1"/>
    <n v="172.41379310344828"/>
    <x v="2"/>
    <x v="2"/>
  </r>
  <r>
    <n v="1639"/>
    <x v="2119"/>
    <x v="2121"/>
    <n v="1800"/>
    <n v="1800"/>
    <x v="0"/>
    <x v="0"/>
    <s v="USD"/>
    <n v="1330789165"/>
    <n v="1328197165"/>
    <b v="0"/>
    <n v="19"/>
    <b v="1"/>
    <s v="music/rock"/>
    <n v="1"/>
    <n v="94.736842105263165"/>
    <x v="2"/>
    <x v="2"/>
  </r>
  <r>
    <n v="1642"/>
    <x v="2120"/>
    <x v="2122"/>
    <n v="1200"/>
    <n v="1200"/>
    <x v="0"/>
    <x v="0"/>
    <s v="USD"/>
    <n v="1308011727"/>
    <n v="1306283727"/>
    <b v="0"/>
    <n v="28"/>
    <b v="1"/>
    <s v="music/pop"/>
    <n v="1"/>
    <n v="42.857142857142854"/>
    <x v="2"/>
    <x v="7"/>
  </r>
  <r>
    <n v="1689"/>
    <x v="2121"/>
    <x v="2123"/>
    <n v="2400"/>
    <n v="2400"/>
    <x v="2"/>
    <x v="0"/>
    <s v="USD"/>
    <n v="1489700230"/>
    <n v="1487111830"/>
    <b v="0"/>
    <n v="14"/>
    <b v="0"/>
    <s v="music/faith"/>
    <n v="1"/>
    <n v="171.42857142857142"/>
    <x v="2"/>
    <x v="21"/>
  </r>
  <r>
    <n v="1822"/>
    <x v="2122"/>
    <x v="2124"/>
    <n v="300"/>
    <n v="300"/>
    <x v="0"/>
    <x v="7"/>
    <s v="CAD"/>
    <n v="1391194860"/>
    <n v="1388084862"/>
    <b v="0"/>
    <n v="11"/>
    <b v="1"/>
    <s v="music/rock"/>
    <n v="1"/>
    <n v="27.272727272727273"/>
    <x v="2"/>
    <x v="2"/>
  </r>
  <r>
    <n v="1845"/>
    <x v="2123"/>
    <x v="2125"/>
    <n v="1000"/>
    <n v="1000"/>
    <x v="0"/>
    <x v="0"/>
    <s v="USD"/>
    <n v="1466139300"/>
    <n v="1464854398"/>
    <b v="0"/>
    <n v="19"/>
    <b v="1"/>
    <s v="music/rock"/>
    <n v="1"/>
    <n v="52.631578947368418"/>
    <x v="2"/>
    <x v="2"/>
  </r>
  <r>
    <n v="1857"/>
    <x v="2124"/>
    <x v="2126"/>
    <n v="3000"/>
    <n v="3000"/>
    <x v="0"/>
    <x v="0"/>
    <s v="USD"/>
    <n v="1410546413"/>
    <n v="1407954413"/>
    <b v="0"/>
    <n v="22"/>
    <b v="1"/>
    <s v="music/rock"/>
    <n v="1"/>
    <n v="136.36363636363637"/>
    <x v="2"/>
    <x v="2"/>
  </r>
  <r>
    <n v="2095"/>
    <x v="2125"/>
    <x v="2127"/>
    <n v="2500"/>
    <n v="2500"/>
    <x v="0"/>
    <x v="0"/>
    <s v="USD"/>
    <n v="1317576973"/>
    <n v="1312392973"/>
    <b v="0"/>
    <n v="22"/>
    <b v="1"/>
    <s v="music/indie rock"/>
    <n v="1"/>
    <n v="113.63636363636364"/>
    <x v="2"/>
    <x v="13"/>
  </r>
  <r>
    <n v="2097"/>
    <x v="2126"/>
    <x v="2128"/>
    <n v="3000"/>
    <n v="3000"/>
    <x v="0"/>
    <x v="0"/>
    <s v="USD"/>
    <n v="1322751735"/>
    <n v="1317564135"/>
    <b v="0"/>
    <n v="38"/>
    <b v="1"/>
    <s v="music/indie rock"/>
    <n v="1"/>
    <n v="78.94736842105263"/>
    <x v="2"/>
    <x v="13"/>
  </r>
  <r>
    <n v="2112"/>
    <x v="2127"/>
    <x v="2129"/>
    <n v="300"/>
    <n v="300"/>
    <x v="0"/>
    <x v="0"/>
    <s v="USD"/>
    <n v="1366064193"/>
    <n v="1364854593"/>
    <b v="0"/>
    <n v="11"/>
    <b v="1"/>
    <s v="music/indie rock"/>
    <n v="1"/>
    <n v="27.272727272727273"/>
    <x v="2"/>
    <x v="13"/>
  </r>
  <r>
    <n v="2169"/>
    <x v="2128"/>
    <x v="2130"/>
    <n v="153"/>
    <n v="153"/>
    <x v="0"/>
    <x v="0"/>
    <s v="USD"/>
    <n v="1488473351"/>
    <n v="1488214151"/>
    <b v="0"/>
    <n v="7"/>
    <b v="1"/>
    <s v="music/rock"/>
    <n v="1"/>
    <n v="21.857142857142858"/>
    <x v="2"/>
    <x v="2"/>
  </r>
  <r>
    <n v="2172"/>
    <x v="2129"/>
    <x v="2131"/>
    <n v="1000"/>
    <n v="1000"/>
    <x v="0"/>
    <x v="0"/>
    <s v="USD"/>
    <n v="1429365320"/>
    <n v="1426773320"/>
    <b v="0"/>
    <n v="13"/>
    <b v="1"/>
    <s v="music/rock"/>
    <n v="1"/>
    <n v="76.92307692307692"/>
    <x v="2"/>
    <x v="2"/>
  </r>
  <r>
    <n v="2207"/>
    <x v="2130"/>
    <x v="2132"/>
    <n v="2000"/>
    <n v="2000"/>
    <x v="0"/>
    <x v="0"/>
    <s v="USD"/>
    <n v="1384580373"/>
    <n v="1381984773"/>
    <b v="0"/>
    <n v="7"/>
    <b v="1"/>
    <s v="music/electronic music"/>
    <n v="1"/>
    <n v="285.71428571428572"/>
    <x v="2"/>
    <x v="10"/>
  </r>
  <r>
    <n v="2466"/>
    <x v="2131"/>
    <x v="2133"/>
    <n v="2500"/>
    <n v="2500"/>
    <x v="0"/>
    <x v="0"/>
    <s v="USD"/>
    <n v="1368066453"/>
    <n v="1365474453"/>
    <b v="0"/>
    <n v="52"/>
    <b v="1"/>
    <s v="music/indie rock"/>
    <n v="1"/>
    <n v="48.07692307692308"/>
    <x v="2"/>
    <x v="13"/>
  </r>
  <r>
    <n v="2473"/>
    <x v="2132"/>
    <x v="2134"/>
    <n v="2000"/>
    <n v="2000"/>
    <x v="0"/>
    <x v="0"/>
    <s v="USD"/>
    <n v="1352573869"/>
    <n v="1349978269"/>
    <b v="0"/>
    <n v="47"/>
    <b v="1"/>
    <s v="music/indie rock"/>
    <n v="1"/>
    <n v="42.553191489361701"/>
    <x v="2"/>
    <x v="13"/>
  </r>
  <r>
    <n v="2480"/>
    <x v="2133"/>
    <x v="2135"/>
    <n v="2000"/>
    <n v="2000"/>
    <x v="0"/>
    <x v="0"/>
    <s v="USD"/>
    <n v="1444516084"/>
    <n v="1439332084"/>
    <b v="0"/>
    <n v="8"/>
    <b v="1"/>
    <s v="music/indie rock"/>
    <n v="1"/>
    <n v="250"/>
    <x v="2"/>
    <x v="13"/>
  </r>
  <r>
    <n v="2496"/>
    <x v="2134"/>
    <x v="2136"/>
    <n v="6000"/>
    <n v="6000"/>
    <x v="0"/>
    <x v="0"/>
    <s v="USD"/>
    <n v="1364597692"/>
    <n v="1361577292"/>
    <b v="0"/>
    <n v="10"/>
    <b v="1"/>
    <s v="music/indie rock"/>
    <n v="1"/>
    <n v="600"/>
    <x v="2"/>
    <x v="13"/>
  </r>
  <r>
    <n v="2522"/>
    <x v="2135"/>
    <x v="2137"/>
    <n v="5000"/>
    <n v="5000"/>
    <x v="0"/>
    <x v="0"/>
    <s v="USD"/>
    <n v="1461336720"/>
    <n v="1459431960"/>
    <b v="0"/>
    <n v="27"/>
    <b v="1"/>
    <s v="music/classical music"/>
    <n v="1"/>
    <n v="185.18518518518519"/>
    <x v="2"/>
    <x v="18"/>
  </r>
  <r>
    <n v="2530"/>
    <x v="2136"/>
    <x v="2138"/>
    <n v="6500"/>
    <n v="6500"/>
    <x v="0"/>
    <x v="0"/>
    <s v="USD"/>
    <n v="1429505400"/>
    <n v="1426711505"/>
    <b v="0"/>
    <n v="48"/>
    <b v="1"/>
    <s v="music/classical music"/>
    <n v="1"/>
    <n v="135.41666666666666"/>
    <x v="2"/>
    <x v="18"/>
  </r>
  <r>
    <n v="2635"/>
    <x v="2137"/>
    <x v="2139"/>
    <n v="11500"/>
    <n v="11500"/>
    <x v="0"/>
    <x v="7"/>
    <s v="CAD"/>
    <n v="1425937761"/>
    <n v="1422917361"/>
    <b v="0"/>
    <n v="84"/>
    <b v="1"/>
    <s v="technology/space exploration"/>
    <n v="1"/>
    <n v="136.9047619047619"/>
    <x v="0"/>
    <x v="5"/>
  </r>
  <r>
    <n v="2821"/>
    <x v="2138"/>
    <x v="2140"/>
    <n v="1000"/>
    <n v="1000"/>
    <x v="0"/>
    <x v="1"/>
    <s v="GBP"/>
    <n v="1411510135"/>
    <n v="1408918135"/>
    <b v="0"/>
    <n v="35"/>
    <b v="1"/>
    <s v="theater/plays"/>
    <n v="1"/>
    <n v="28.571428571428573"/>
    <x v="3"/>
    <x v="4"/>
  </r>
  <r>
    <n v="2822"/>
    <x v="2139"/>
    <x v="2141"/>
    <n v="6000"/>
    <n v="6000"/>
    <x v="0"/>
    <x v="0"/>
    <s v="USD"/>
    <n v="1427469892"/>
    <n v="1424881492"/>
    <b v="0"/>
    <n v="94"/>
    <b v="1"/>
    <s v="theater/plays"/>
    <n v="1"/>
    <n v="63.829787234042556"/>
    <x v="3"/>
    <x v="4"/>
  </r>
  <r>
    <n v="2830"/>
    <x v="2140"/>
    <x v="2142"/>
    <n v="3000"/>
    <n v="3000"/>
    <x v="0"/>
    <x v="0"/>
    <s v="USD"/>
    <n v="1399867140"/>
    <n v="1398802148"/>
    <b v="0"/>
    <n v="11"/>
    <b v="1"/>
    <s v="theater/plays"/>
    <n v="1"/>
    <n v="272.72727272727275"/>
    <x v="3"/>
    <x v="4"/>
  </r>
  <r>
    <n v="2837"/>
    <x v="2141"/>
    <x v="2143"/>
    <n v="850"/>
    <n v="850"/>
    <x v="0"/>
    <x v="7"/>
    <s v="CAD"/>
    <n v="1449701284"/>
    <n v="1446241684"/>
    <b v="0"/>
    <n v="21"/>
    <b v="1"/>
    <s v="theater/plays"/>
    <n v="1"/>
    <n v="40.476190476190474"/>
    <x v="3"/>
    <x v="4"/>
  </r>
  <r>
    <n v="2922"/>
    <x v="2142"/>
    <x v="2144"/>
    <n v="500"/>
    <n v="500"/>
    <x v="0"/>
    <x v="1"/>
    <s v="GBP"/>
    <n v="1431982727"/>
    <n v="1428094727"/>
    <b v="0"/>
    <n v="6"/>
    <b v="1"/>
    <s v="theater/musical"/>
    <n v="1"/>
    <n v="83.333333333333329"/>
    <x v="3"/>
    <x v="20"/>
  </r>
  <r>
    <n v="2923"/>
    <x v="2143"/>
    <x v="2145"/>
    <n v="300"/>
    <n v="300"/>
    <x v="0"/>
    <x v="0"/>
    <s v="USD"/>
    <n v="1422068400"/>
    <n v="1420774779"/>
    <b v="0"/>
    <n v="10"/>
    <b v="1"/>
    <s v="theater/musical"/>
    <n v="1"/>
    <n v="30"/>
    <x v="3"/>
    <x v="20"/>
  </r>
  <r>
    <n v="2928"/>
    <x v="2144"/>
    <x v="2146"/>
    <n v="1000"/>
    <n v="1000"/>
    <x v="0"/>
    <x v="0"/>
    <s v="USD"/>
    <n v="1457135846"/>
    <n v="1454543846"/>
    <b v="0"/>
    <n v="24"/>
    <b v="1"/>
    <s v="theater/musical"/>
    <n v="1"/>
    <n v="41.666666666666664"/>
    <x v="3"/>
    <x v="20"/>
  </r>
  <r>
    <n v="2988"/>
    <x v="2145"/>
    <x v="2147"/>
    <n v="1000"/>
    <n v="1000"/>
    <x v="0"/>
    <x v="1"/>
    <s v="GBP"/>
    <n v="1466412081"/>
    <n v="1463820081"/>
    <b v="0"/>
    <n v="28"/>
    <b v="1"/>
    <s v="theater/spaces"/>
    <n v="1"/>
    <n v="35.714285714285715"/>
    <x v="3"/>
    <x v="12"/>
  </r>
  <r>
    <n v="2990"/>
    <x v="2146"/>
    <x v="2148"/>
    <n v="10000"/>
    <n v="10000"/>
    <x v="0"/>
    <x v="0"/>
    <s v="USD"/>
    <n v="1452174420"/>
    <n v="1449150420"/>
    <b v="0"/>
    <n v="27"/>
    <b v="1"/>
    <s v="theater/spaces"/>
    <n v="1"/>
    <n v="370.37037037037038"/>
    <x v="3"/>
    <x v="12"/>
  </r>
  <r>
    <n v="3000"/>
    <x v="2147"/>
    <x v="2149"/>
    <n v="500"/>
    <n v="500"/>
    <x v="0"/>
    <x v="0"/>
    <s v="USD"/>
    <n v="1485885600"/>
    <n v="1484682670"/>
    <b v="0"/>
    <n v="8"/>
    <b v="1"/>
    <s v="theater/spaces"/>
    <n v="1"/>
    <n v="62.5"/>
    <x v="3"/>
    <x v="12"/>
  </r>
  <r>
    <n v="3031"/>
    <x v="2148"/>
    <x v="2150"/>
    <n v="1500"/>
    <n v="1500"/>
    <x v="0"/>
    <x v="0"/>
    <s v="USD"/>
    <n v="1476479447"/>
    <n v="1471295447"/>
    <b v="0"/>
    <n v="29"/>
    <b v="1"/>
    <s v="theater/spaces"/>
    <n v="1"/>
    <n v="51.724137931034484"/>
    <x v="3"/>
    <x v="12"/>
  </r>
  <r>
    <n v="3185"/>
    <x v="2149"/>
    <x v="2151"/>
    <n v="1000"/>
    <n v="1000"/>
    <x v="0"/>
    <x v="1"/>
    <s v="GBP"/>
    <n v="1405553241"/>
    <n v="1404948441"/>
    <b v="1"/>
    <n v="24"/>
    <b v="1"/>
    <s v="theater/plays"/>
    <n v="1"/>
    <n v="41.666666666666664"/>
    <x v="3"/>
    <x v="4"/>
  </r>
  <r>
    <n v="3287"/>
    <x v="2150"/>
    <x v="2152"/>
    <n v="2500"/>
    <n v="2500"/>
    <x v="0"/>
    <x v="7"/>
    <s v="CAD"/>
    <n v="1448733628"/>
    <n v="1446573628"/>
    <b v="0"/>
    <n v="34"/>
    <b v="1"/>
    <s v="theater/plays"/>
    <n v="1"/>
    <n v="73.529411764705884"/>
    <x v="3"/>
    <x v="4"/>
  </r>
  <r>
    <n v="3332"/>
    <x v="2151"/>
    <x v="2153"/>
    <n v="6000"/>
    <n v="6000"/>
    <x v="0"/>
    <x v="0"/>
    <s v="USD"/>
    <n v="1405802330"/>
    <n v="1403210330"/>
    <b v="0"/>
    <n v="83"/>
    <b v="1"/>
    <s v="theater/plays"/>
    <n v="1"/>
    <n v="72.289156626506028"/>
    <x v="3"/>
    <x v="4"/>
  </r>
  <r>
    <n v="3336"/>
    <x v="2152"/>
    <x v="2154"/>
    <n v="250"/>
    <n v="250"/>
    <x v="0"/>
    <x v="1"/>
    <s v="GBP"/>
    <n v="1459845246"/>
    <n v="1457429646"/>
    <b v="0"/>
    <n v="9"/>
    <b v="1"/>
    <s v="theater/plays"/>
    <n v="1"/>
    <n v="27.777777777777779"/>
    <x v="3"/>
    <x v="4"/>
  </r>
  <r>
    <n v="3341"/>
    <x v="2153"/>
    <x v="2155"/>
    <n v="3350"/>
    <n v="3350"/>
    <x v="0"/>
    <x v="1"/>
    <s v="GBP"/>
    <n v="1465750800"/>
    <n v="1463771421"/>
    <b v="0"/>
    <n v="28"/>
    <b v="1"/>
    <s v="theater/plays"/>
    <n v="1"/>
    <n v="119.64285714285714"/>
    <x v="3"/>
    <x v="4"/>
  </r>
  <r>
    <n v="3375"/>
    <x v="2154"/>
    <x v="2156"/>
    <n v="3000"/>
    <n v="3000"/>
    <x v="0"/>
    <x v="1"/>
    <s v="GBP"/>
    <n v="1400423973"/>
    <n v="1399387173"/>
    <b v="0"/>
    <n v="17"/>
    <b v="1"/>
    <s v="theater/plays"/>
    <n v="1"/>
    <n v="176.47058823529412"/>
    <x v="3"/>
    <x v="4"/>
  </r>
  <r>
    <n v="3385"/>
    <x v="2155"/>
    <x v="2157"/>
    <n v="2000"/>
    <n v="2000"/>
    <x v="0"/>
    <x v="0"/>
    <s v="USD"/>
    <n v="1418244552"/>
    <n v="1415652552"/>
    <b v="0"/>
    <n v="15"/>
    <b v="1"/>
    <s v="theater/plays"/>
    <n v="1"/>
    <n v="133.33333333333334"/>
    <x v="3"/>
    <x v="4"/>
  </r>
  <r>
    <n v="3392"/>
    <x v="2156"/>
    <x v="2158"/>
    <n v="500"/>
    <n v="500"/>
    <x v="0"/>
    <x v="1"/>
    <s v="GBP"/>
    <n v="1462565855"/>
    <n v="1458245855"/>
    <b v="0"/>
    <n v="12"/>
    <b v="1"/>
    <s v="theater/plays"/>
    <n v="1"/>
    <n v="41.666666666666664"/>
    <x v="3"/>
    <x v="4"/>
  </r>
  <r>
    <n v="3403"/>
    <x v="2157"/>
    <x v="2159"/>
    <n v="2000"/>
    <n v="2000"/>
    <x v="0"/>
    <x v="1"/>
    <s v="GBP"/>
    <n v="1435230324"/>
    <n v="1432638324"/>
    <b v="0"/>
    <n v="17"/>
    <b v="1"/>
    <s v="theater/plays"/>
    <n v="1"/>
    <n v="117.64705882352941"/>
    <x v="3"/>
    <x v="4"/>
  </r>
  <r>
    <n v="3412"/>
    <x v="2158"/>
    <x v="2160"/>
    <n v="3000"/>
    <n v="3000"/>
    <x v="0"/>
    <x v="1"/>
    <s v="GBP"/>
    <n v="1411858862"/>
    <n v="1409266862"/>
    <b v="0"/>
    <n v="26"/>
    <b v="1"/>
    <s v="theater/plays"/>
    <n v="1"/>
    <n v="115.38461538461539"/>
    <x v="3"/>
    <x v="4"/>
  </r>
  <r>
    <n v="3415"/>
    <x v="2159"/>
    <x v="2161"/>
    <n v="200"/>
    <n v="200"/>
    <x v="0"/>
    <x v="0"/>
    <s v="USD"/>
    <n v="1460935800"/>
    <n v="1459999656"/>
    <b v="0"/>
    <n v="9"/>
    <b v="1"/>
    <s v="theater/plays"/>
    <n v="1"/>
    <n v="22.222222222222221"/>
    <x v="3"/>
    <x v="4"/>
  </r>
  <r>
    <n v="3427"/>
    <x v="2160"/>
    <x v="2162"/>
    <n v="1500"/>
    <n v="1500"/>
    <x v="0"/>
    <x v="1"/>
    <s v="GBP"/>
    <n v="1404314952"/>
    <n v="1401722952"/>
    <b v="0"/>
    <n v="29"/>
    <b v="1"/>
    <s v="theater/plays"/>
    <n v="1"/>
    <n v="51.724137931034484"/>
    <x v="3"/>
    <x v="4"/>
  </r>
  <r>
    <n v="3431"/>
    <x v="2161"/>
    <x v="2163"/>
    <n v="2000"/>
    <n v="2000"/>
    <x v="0"/>
    <x v="0"/>
    <s v="USD"/>
    <n v="1408383153"/>
    <n v="1405791153"/>
    <b v="0"/>
    <n v="21"/>
    <b v="1"/>
    <s v="theater/plays"/>
    <n v="1"/>
    <n v="95.238095238095241"/>
    <x v="3"/>
    <x v="4"/>
  </r>
  <r>
    <n v="3442"/>
    <x v="2162"/>
    <x v="2164"/>
    <n v="250"/>
    <n v="250"/>
    <x v="0"/>
    <x v="0"/>
    <s v="USD"/>
    <n v="1433016672"/>
    <n v="1430424672"/>
    <b v="0"/>
    <n v="8"/>
    <b v="1"/>
    <s v="theater/plays"/>
    <n v="1"/>
    <n v="31.25"/>
    <x v="3"/>
    <x v="4"/>
  </r>
  <r>
    <n v="3445"/>
    <x v="2163"/>
    <x v="2165"/>
    <n v="2000"/>
    <n v="2000"/>
    <x v="0"/>
    <x v="1"/>
    <s v="GBP"/>
    <n v="1445604236"/>
    <n v="1443185036"/>
    <b v="0"/>
    <n v="31"/>
    <b v="1"/>
    <s v="theater/plays"/>
    <n v="1"/>
    <n v="64.516129032258064"/>
    <x v="3"/>
    <x v="4"/>
  </r>
  <r>
    <n v="3473"/>
    <x v="2164"/>
    <x v="2166"/>
    <n v="4900"/>
    <n v="4900"/>
    <x v="0"/>
    <x v="0"/>
    <s v="USD"/>
    <n v="1426883220"/>
    <n v="1425067296"/>
    <b v="0"/>
    <n v="33"/>
    <b v="1"/>
    <s v="theater/plays"/>
    <n v="1"/>
    <n v="148.4848484848485"/>
    <x v="3"/>
    <x v="4"/>
  </r>
  <r>
    <n v="3493"/>
    <x v="2165"/>
    <x v="2167"/>
    <n v="1500"/>
    <n v="1500"/>
    <x v="0"/>
    <x v="0"/>
    <s v="USD"/>
    <n v="1408252260"/>
    <n v="1406580436"/>
    <b v="0"/>
    <n v="29"/>
    <b v="1"/>
    <s v="theater/plays"/>
    <n v="1"/>
    <n v="51.724137931034484"/>
    <x v="3"/>
    <x v="4"/>
  </r>
  <r>
    <n v="3494"/>
    <x v="2166"/>
    <x v="2168"/>
    <n v="400"/>
    <n v="400"/>
    <x v="0"/>
    <x v="0"/>
    <s v="USD"/>
    <n v="1480140000"/>
    <n v="1479186575"/>
    <b v="0"/>
    <n v="13"/>
    <b v="1"/>
    <s v="theater/plays"/>
    <n v="1"/>
    <n v="30.76923076923077"/>
    <x v="3"/>
    <x v="4"/>
  </r>
  <r>
    <n v="3504"/>
    <x v="2167"/>
    <x v="2169"/>
    <n v="1000"/>
    <n v="1000"/>
    <x v="0"/>
    <x v="0"/>
    <s v="USD"/>
    <n v="1447959491"/>
    <n v="1445363891"/>
    <b v="0"/>
    <n v="8"/>
    <b v="1"/>
    <s v="theater/plays"/>
    <n v="1"/>
    <n v="125"/>
    <x v="3"/>
    <x v="4"/>
  </r>
  <r>
    <n v="3512"/>
    <x v="2168"/>
    <x v="2170"/>
    <n v="1000"/>
    <n v="1000"/>
    <x v="0"/>
    <x v="1"/>
    <s v="GBP"/>
    <n v="1429789992"/>
    <n v="1424609592"/>
    <b v="0"/>
    <n v="17"/>
    <b v="1"/>
    <s v="theater/plays"/>
    <n v="1"/>
    <n v="58.823529411764703"/>
    <x v="3"/>
    <x v="4"/>
  </r>
  <r>
    <n v="3516"/>
    <x v="2169"/>
    <x v="2171"/>
    <n v="2500"/>
    <n v="2500"/>
    <x v="0"/>
    <x v="0"/>
    <s v="USD"/>
    <n v="1410145200"/>
    <n v="1407197670"/>
    <b v="0"/>
    <n v="11"/>
    <b v="1"/>
    <s v="theater/plays"/>
    <n v="1"/>
    <n v="227.27272727272728"/>
    <x v="3"/>
    <x v="4"/>
  </r>
  <r>
    <n v="3517"/>
    <x v="2170"/>
    <x v="2172"/>
    <n v="4000"/>
    <n v="4000"/>
    <x v="0"/>
    <x v="1"/>
    <s v="GBP"/>
    <n v="1404471600"/>
    <n v="1401910634"/>
    <b v="0"/>
    <n v="13"/>
    <b v="1"/>
    <s v="theater/plays"/>
    <n v="1"/>
    <n v="307.69230769230768"/>
    <x v="3"/>
    <x v="4"/>
  </r>
  <r>
    <n v="3522"/>
    <x v="2171"/>
    <x v="2173"/>
    <n v="1395"/>
    <n v="1395"/>
    <x v="0"/>
    <x v="1"/>
    <s v="GBP"/>
    <n v="1442311560"/>
    <n v="1439924246"/>
    <b v="0"/>
    <n v="34"/>
    <b v="1"/>
    <s v="theater/plays"/>
    <n v="1"/>
    <n v="41.029411764705884"/>
    <x v="3"/>
    <x v="4"/>
  </r>
  <r>
    <n v="3530"/>
    <x v="2172"/>
    <x v="2174"/>
    <n v="2750"/>
    <n v="2750"/>
    <x v="0"/>
    <x v="1"/>
    <s v="GBP"/>
    <n v="1460318400"/>
    <n v="1457881057"/>
    <b v="0"/>
    <n v="22"/>
    <b v="1"/>
    <s v="theater/plays"/>
    <n v="1"/>
    <n v="125"/>
    <x v="3"/>
    <x v="4"/>
  </r>
  <r>
    <n v="3544"/>
    <x v="2173"/>
    <x v="2175"/>
    <n v="2500"/>
    <n v="2500"/>
    <x v="0"/>
    <x v="0"/>
    <s v="USD"/>
    <n v="1425758257"/>
    <n v="1423166257"/>
    <b v="0"/>
    <n v="24"/>
    <b v="1"/>
    <s v="theater/plays"/>
    <n v="1"/>
    <n v="104.16666666666667"/>
    <x v="3"/>
    <x v="4"/>
  </r>
  <r>
    <n v="3552"/>
    <x v="2174"/>
    <x v="2176"/>
    <n v="773"/>
    <n v="773"/>
    <x v="0"/>
    <x v="1"/>
    <s v="GBP"/>
    <n v="1403964324"/>
    <n v="1401372324"/>
    <b v="0"/>
    <n v="20"/>
    <b v="1"/>
    <s v="theater/plays"/>
    <n v="1"/>
    <n v="38.65"/>
    <x v="3"/>
    <x v="4"/>
  </r>
  <r>
    <n v="3555"/>
    <x v="2175"/>
    <x v="2177"/>
    <n v="2400"/>
    <n v="2400"/>
    <x v="0"/>
    <x v="4"/>
    <s v="EUR"/>
    <n v="1479382594"/>
    <n v="1476786994"/>
    <b v="0"/>
    <n v="14"/>
    <b v="1"/>
    <s v="theater/plays"/>
    <n v="1"/>
    <n v="171.42857142857142"/>
    <x v="3"/>
    <x v="4"/>
  </r>
  <r>
    <n v="3572"/>
    <x v="2176"/>
    <x v="2178"/>
    <n v="500"/>
    <n v="500"/>
    <x v="0"/>
    <x v="1"/>
    <s v="GBP"/>
    <n v="1434894082"/>
    <n v="1432302082"/>
    <b v="0"/>
    <n v="9"/>
    <b v="1"/>
    <s v="theater/plays"/>
    <n v="1"/>
    <n v="55.555555555555557"/>
    <x v="3"/>
    <x v="4"/>
  </r>
  <r>
    <n v="3576"/>
    <x v="2177"/>
    <x v="2179"/>
    <n v="100"/>
    <n v="100"/>
    <x v="0"/>
    <x v="0"/>
    <s v="USD"/>
    <n v="1480947054"/>
    <n v="1475759454"/>
    <b v="0"/>
    <n v="5"/>
    <b v="1"/>
    <s v="theater/plays"/>
    <n v="1"/>
    <n v="20"/>
    <x v="3"/>
    <x v="4"/>
  </r>
  <r>
    <n v="3579"/>
    <x v="2178"/>
    <x v="2180"/>
    <n v="500"/>
    <n v="500"/>
    <x v="0"/>
    <x v="1"/>
    <s v="GBP"/>
    <n v="1459444656"/>
    <n v="1456856256"/>
    <b v="0"/>
    <n v="14"/>
    <b v="1"/>
    <s v="theater/plays"/>
    <n v="1"/>
    <n v="35.714285714285715"/>
    <x v="3"/>
    <x v="4"/>
  </r>
  <r>
    <n v="3581"/>
    <x v="2179"/>
    <x v="2181"/>
    <n v="1500"/>
    <n v="1500"/>
    <x v="0"/>
    <x v="1"/>
    <s v="GBP"/>
    <n v="1406719110"/>
    <n v="1405509510"/>
    <b v="0"/>
    <n v="45"/>
    <b v="1"/>
    <s v="theater/plays"/>
    <n v="1"/>
    <n v="33.333333333333336"/>
    <x v="3"/>
    <x v="4"/>
  </r>
  <r>
    <n v="3608"/>
    <x v="2180"/>
    <x v="2182"/>
    <n v="800"/>
    <n v="800"/>
    <x v="0"/>
    <x v="1"/>
    <s v="GBP"/>
    <n v="1466172000"/>
    <n v="1463418090"/>
    <b v="0"/>
    <n v="27"/>
    <b v="1"/>
    <s v="theater/plays"/>
    <n v="1"/>
    <n v="29.62962962962963"/>
    <x v="3"/>
    <x v="4"/>
  </r>
  <r>
    <n v="3613"/>
    <x v="2181"/>
    <x v="2183"/>
    <n v="1250"/>
    <n v="1250"/>
    <x v="0"/>
    <x v="0"/>
    <s v="USD"/>
    <n v="1403964574"/>
    <n v="1401372574"/>
    <b v="0"/>
    <n v="20"/>
    <b v="1"/>
    <s v="theater/plays"/>
    <n v="1"/>
    <n v="62.5"/>
    <x v="3"/>
    <x v="4"/>
  </r>
  <r>
    <n v="3627"/>
    <x v="2182"/>
    <x v="2184"/>
    <n v="2000"/>
    <n v="2000"/>
    <x v="0"/>
    <x v="0"/>
    <s v="USD"/>
    <n v="1463803140"/>
    <n v="1459446487"/>
    <b v="0"/>
    <n v="29"/>
    <b v="1"/>
    <s v="theater/plays"/>
    <n v="1"/>
    <n v="68.965517241379317"/>
    <x v="3"/>
    <x v="4"/>
  </r>
  <r>
    <n v="3650"/>
    <x v="2183"/>
    <x v="2185"/>
    <n v="500"/>
    <n v="500"/>
    <x v="0"/>
    <x v="1"/>
    <s v="GBP"/>
    <n v="1454412584"/>
    <n v="1452598184"/>
    <b v="0"/>
    <n v="17"/>
    <b v="1"/>
    <s v="theater/plays"/>
    <n v="1"/>
    <n v="29.411764705882351"/>
    <x v="3"/>
    <x v="4"/>
  </r>
  <r>
    <n v="3660"/>
    <x v="2184"/>
    <x v="2186"/>
    <n v="250"/>
    <n v="250"/>
    <x v="0"/>
    <x v="1"/>
    <s v="GBP"/>
    <n v="1419368925"/>
    <n v="1417208925"/>
    <b v="0"/>
    <n v="22"/>
    <b v="1"/>
    <s v="theater/plays"/>
    <n v="1"/>
    <n v="11.363636363636363"/>
    <x v="3"/>
    <x v="4"/>
  </r>
  <r>
    <n v="3666"/>
    <x v="2185"/>
    <x v="2187"/>
    <n v="1200"/>
    <n v="1200"/>
    <x v="0"/>
    <x v="0"/>
    <s v="USD"/>
    <n v="1406185200"/>
    <n v="1404337382"/>
    <b v="0"/>
    <n v="38"/>
    <b v="1"/>
    <s v="theater/plays"/>
    <n v="1"/>
    <n v="31.578947368421051"/>
    <x v="3"/>
    <x v="4"/>
  </r>
  <r>
    <n v="3674"/>
    <x v="2186"/>
    <x v="2188"/>
    <n v="4500"/>
    <n v="4500"/>
    <x v="0"/>
    <x v="2"/>
    <s v="EUR"/>
    <n v="1472936229"/>
    <n v="1467752229"/>
    <b v="0"/>
    <n v="31"/>
    <b v="1"/>
    <s v="theater/plays"/>
    <n v="1"/>
    <n v="145.16129032258064"/>
    <x v="3"/>
    <x v="4"/>
  </r>
  <r>
    <n v="3761"/>
    <x v="2187"/>
    <x v="2189"/>
    <n v="500"/>
    <n v="500"/>
    <x v="0"/>
    <x v="1"/>
    <s v="GBP"/>
    <n v="1439247600"/>
    <n v="1434625937"/>
    <b v="0"/>
    <n v="3"/>
    <b v="1"/>
    <s v="theater/musical"/>
    <n v="1"/>
    <n v="166.66666666666666"/>
    <x v="3"/>
    <x v="20"/>
  </r>
  <r>
    <n v="3763"/>
    <x v="2188"/>
    <x v="2190"/>
    <n v="5000"/>
    <n v="5000"/>
    <x v="0"/>
    <x v="0"/>
    <s v="USD"/>
    <n v="1427907626"/>
    <n v="1425319226"/>
    <b v="0"/>
    <n v="77"/>
    <b v="1"/>
    <s v="theater/musical"/>
    <n v="1"/>
    <n v="64.935064935064929"/>
    <x v="3"/>
    <x v="20"/>
  </r>
  <r>
    <n v="3764"/>
    <x v="2189"/>
    <x v="2191"/>
    <n v="1500"/>
    <n v="1500"/>
    <x v="0"/>
    <x v="0"/>
    <s v="USD"/>
    <n v="1464482160"/>
    <n v="1462824832"/>
    <b v="0"/>
    <n v="27"/>
    <b v="1"/>
    <s v="theater/musical"/>
    <n v="1"/>
    <n v="55.555555555555557"/>
    <x v="3"/>
    <x v="20"/>
  </r>
  <r>
    <n v="3769"/>
    <x v="2190"/>
    <x v="2192"/>
    <n v="1100"/>
    <n v="1100"/>
    <x v="0"/>
    <x v="0"/>
    <s v="USD"/>
    <n v="1460730079"/>
    <n v="1458138079"/>
    <b v="0"/>
    <n v="15"/>
    <b v="1"/>
    <s v="theater/musical"/>
    <n v="1"/>
    <n v="73.333333333333329"/>
    <x v="3"/>
    <x v="20"/>
  </r>
  <r>
    <n v="3770"/>
    <x v="2191"/>
    <x v="2193"/>
    <n v="2000"/>
    <n v="2000"/>
    <x v="0"/>
    <x v="1"/>
    <s v="GBP"/>
    <n v="1434234010"/>
    <n v="1431642010"/>
    <b v="0"/>
    <n v="20"/>
    <b v="1"/>
    <s v="theater/musical"/>
    <n v="1"/>
    <n v="100"/>
    <x v="3"/>
    <x v="20"/>
  </r>
  <r>
    <n v="3774"/>
    <x v="2192"/>
    <x v="2194"/>
    <n v="2500"/>
    <n v="2500"/>
    <x v="0"/>
    <x v="7"/>
    <s v="CAD"/>
    <n v="1428606055"/>
    <n v="1427223655"/>
    <b v="0"/>
    <n v="25"/>
    <b v="1"/>
    <s v="theater/musical"/>
    <n v="1"/>
    <n v="100"/>
    <x v="3"/>
    <x v="20"/>
  </r>
  <r>
    <n v="3808"/>
    <x v="2193"/>
    <x v="2195"/>
    <n v="1000"/>
    <n v="1000"/>
    <x v="0"/>
    <x v="1"/>
    <s v="GBP"/>
    <n v="1429955619"/>
    <n v="1424775219"/>
    <b v="0"/>
    <n v="24"/>
    <b v="1"/>
    <s v="theater/plays"/>
    <n v="1"/>
    <n v="41.666666666666664"/>
    <x v="3"/>
    <x v="4"/>
  </r>
  <r>
    <n v="3828"/>
    <x v="2194"/>
    <x v="2196"/>
    <n v="5000"/>
    <n v="5000"/>
    <x v="0"/>
    <x v="0"/>
    <s v="USD"/>
    <n v="1420033187"/>
    <n v="1414845587"/>
    <b v="0"/>
    <n v="28"/>
    <b v="1"/>
    <s v="theater/plays"/>
    <n v="1"/>
    <n v="178.57142857142858"/>
    <x v="3"/>
    <x v="4"/>
  </r>
  <r>
    <n v="1062"/>
    <x v="2195"/>
    <x v="2197"/>
    <n v="199"/>
    <n v="190"/>
    <x v="1"/>
    <x v="0"/>
    <s v="USD"/>
    <n v="1468351341"/>
    <n v="1467746541"/>
    <b v="0"/>
    <n v="4"/>
    <b v="0"/>
    <s v="journalism/audio"/>
    <n v="0.95477386934673369"/>
    <n v="47.5"/>
    <x v="8"/>
    <x v="23"/>
  </r>
  <r>
    <n v="3797"/>
    <x v="2196"/>
    <x v="2198"/>
    <n v="6000"/>
    <n v="5380"/>
    <x v="3"/>
    <x v="0"/>
    <s v="USD"/>
    <n v="1429564165"/>
    <n v="1426972165"/>
    <b v="0"/>
    <n v="37"/>
    <b v="0"/>
    <s v="theater/musical"/>
    <n v="0.89666666666666661"/>
    <n v="145.40540540540542"/>
    <x v="3"/>
    <x v="20"/>
  </r>
  <r>
    <n v="3937"/>
    <x v="2197"/>
    <x v="2199"/>
    <n v="2885"/>
    <n v="2485"/>
    <x v="3"/>
    <x v="0"/>
    <s v="USD"/>
    <n v="1468249760"/>
    <n v="1465830560"/>
    <b v="0"/>
    <n v="10"/>
    <b v="0"/>
    <s v="theater/plays"/>
    <n v="0.86135181975736563"/>
    <n v="248.5"/>
    <x v="3"/>
    <x v="4"/>
  </r>
  <r>
    <n v="1336"/>
    <x v="2198"/>
    <x v="2200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0"/>
    <x v="3"/>
  </r>
  <r>
    <n v="979"/>
    <x v="2199"/>
    <x v="2201"/>
    <n v="35000"/>
    <n v="28986.16"/>
    <x v="3"/>
    <x v="0"/>
    <s v="USD"/>
    <n v="1466449140"/>
    <n v="1463392828"/>
    <b v="0"/>
    <n v="96"/>
    <b v="0"/>
    <s v="technology/wearables"/>
    <n v="0.82817600000000002"/>
    <n v="301.93916666666667"/>
    <x v="0"/>
    <x v="3"/>
  </r>
  <r>
    <n v="699"/>
    <x v="2200"/>
    <x v="2202"/>
    <n v="130000"/>
    <n v="107148.74"/>
    <x v="3"/>
    <x v="0"/>
    <s v="USD"/>
    <n v="1385136000"/>
    <n v="1381923548"/>
    <b v="0"/>
    <n v="890"/>
    <b v="0"/>
    <s v="technology/wearables"/>
    <n v="0.824221076923077"/>
    <n v="120.39184269662923"/>
    <x v="0"/>
    <x v="3"/>
  </r>
  <r>
    <n v="1004"/>
    <x v="2201"/>
    <x v="2203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0"/>
    <x v="3"/>
  </r>
  <r>
    <n v="1585"/>
    <x v="2202"/>
    <x v="2204"/>
    <n v="2000"/>
    <n v="1580"/>
    <x v="3"/>
    <x v="7"/>
    <s v="CAD"/>
    <n v="1482663600"/>
    <n v="1480800568"/>
    <b v="0"/>
    <n v="12"/>
    <b v="0"/>
    <s v="photography/places"/>
    <n v="0.79"/>
    <n v="131.66666666666666"/>
    <x v="6"/>
    <x v="24"/>
  </r>
  <r>
    <n v="707"/>
    <x v="2203"/>
    <x v="2205"/>
    <n v="68000"/>
    <n v="53670.6"/>
    <x v="3"/>
    <x v="1"/>
    <s v="GBP"/>
    <n v="1483286127"/>
    <n v="1479830127"/>
    <b v="0"/>
    <n v="456"/>
    <b v="0"/>
    <s v="technology/wearables"/>
    <n v="0.78927352941176465"/>
    <n v="117.69868421052631"/>
    <x v="0"/>
    <x v="3"/>
  </r>
  <r>
    <n v="3973"/>
    <x v="2204"/>
    <x v="2206"/>
    <n v="5000"/>
    <n v="3905"/>
    <x v="3"/>
    <x v="0"/>
    <s v="USD"/>
    <n v="1462766400"/>
    <n v="1460219110"/>
    <b v="0"/>
    <n v="37"/>
    <b v="0"/>
    <s v="theater/plays"/>
    <n v="0.78100000000000003"/>
    <n v="105.54054054054055"/>
    <x v="3"/>
    <x v="4"/>
  </r>
  <r>
    <n v="3144"/>
    <x v="2205"/>
    <x v="2207"/>
    <n v="10000"/>
    <n v="7540"/>
    <x v="2"/>
    <x v="0"/>
    <s v="USD"/>
    <n v="1489903200"/>
    <n v="1488459307"/>
    <b v="0"/>
    <n v="30"/>
    <b v="0"/>
    <s v="theater/plays"/>
    <n v="0.754"/>
    <n v="251.33333333333334"/>
    <x v="3"/>
    <x v="4"/>
  </r>
  <r>
    <n v="1005"/>
    <x v="2206"/>
    <x v="2208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0"/>
    <x v="3"/>
  </r>
  <r>
    <n v="885"/>
    <x v="2207"/>
    <x v="2209"/>
    <n v="1000"/>
    <n v="750"/>
    <x v="3"/>
    <x v="0"/>
    <s v="USD"/>
    <n v="1483137311"/>
    <n v="1481322911"/>
    <b v="0"/>
    <n v="21"/>
    <b v="0"/>
    <s v="music/indie rock"/>
    <n v="0.75"/>
    <n v="35.714285714285715"/>
    <x v="2"/>
    <x v="13"/>
  </r>
  <r>
    <n v="688"/>
    <x v="2208"/>
    <x v="2210"/>
    <n v="20000"/>
    <n v="14598"/>
    <x v="3"/>
    <x v="0"/>
    <s v="USD"/>
    <n v="1444876253"/>
    <n v="1442284253"/>
    <b v="0"/>
    <n v="36"/>
    <b v="0"/>
    <s v="technology/wearables"/>
    <n v="0.72989999999999999"/>
    <n v="405.5"/>
    <x v="0"/>
    <x v="3"/>
  </r>
  <r>
    <n v="1871"/>
    <x v="2209"/>
    <x v="2211"/>
    <n v="6500"/>
    <n v="4666"/>
    <x v="3"/>
    <x v="0"/>
    <s v="USD"/>
    <n v="1416512901"/>
    <n v="1413053301"/>
    <b v="0"/>
    <n v="95"/>
    <b v="0"/>
    <s v="games/mobile games"/>
    <n v="0.7178461538461538"/>
    <n v="49.11578947368421"/>
    <x v="1"/>
    <x v="25"/>
  </r>
  <r>
    <n v="4106"/>
    <x v="2210"/>
    <x v="2212"/>
    <n v="5000"/>
    <n v="3530"/>
    <x v="3"/>
    <x v="0"/>
    <s v="USD"/>
    <n v="1427936400"/>
    <n v="1424221866"/>
    <b v="0"/>
    <n v="33"/>
    <b v="0"/>
    <s v="theater/plays"/>
    <n v="0.70599999999999996"/>
    <n v="106.96969696969697"/>
    <x v="3"/>
    <x v="4"/>
  </r>
  <r>
    <n v="1341"/>
    <x v="2211"/>
    <x v="2213"/>
    <n v="25000"/>
    <n v="17590"/>
    <x v="1"/>
    <x v="1"/>
    <s v="GBP"/>
    <n v="1475333917"/>
    <n v="1472569117"/>
    <b v="0"/>
    <n v="46"/>
    <b v="0"/>
    <s v="technology/wearables"/>
    <n v="0.7036"/>
    <n v="382.39130434782606"/>
    <x v="0"/>
    <x v="3"/>
  </r>
  <r>
    <n v="774"/>
    <x v="2212"/>
    <x v="2214"/>
    <n v="500"/>
    <n v="351"/>
    <x v="3"/>
    <x v="0"/>
    <s v="USD"/>
    <n v="1393181018"/>
    <n v="1390589018"/>
    <b v="0"/>
    <n v="9"/>
    <b v="0"/>
    <s v="publishing/fiction"/>
    <n v="0.70199999999999996"/>
    <n v="39"/>
    <x v="5"/>
    <x v="26"/>
  </r>
  <r>
    <n v="4022"/>
    <x v="2213"/>
    <x v="2215"/>
    <n v="18000"/>
    <n v="12521"/>
    <x v="3"/>
    <x v="0"/>
    <s v="USD"/>
    <n v="1422759240"/>
    <n v="1418824867"/>
    <b v="0"/>
    <n v="197"/>
    <b v="0"/>
    <s v="theater/plays"/>
    <n v="0.69561111111111107"/>
    <n v="63.558375634517766"/>
    <x v="3"/>
    <x v="4"/>
  </r>
  <r>
    <n v="1728"/>
    <x v="2214"/>
    <x v="2216"/>
    <n v="1250"/>
    <n v="855"/>
    <x v="3"/>
    <x v="0"/>
    <s v="USD"/>
    <n v="1445439674"/>
    <n v="1442847674"/>
    <b v="0"/>
    <n v="7"/>
    <b v="0"/>
    <s v="music/faith"/>
    <n v="0.68400000000000005"/>
    <n v="122.14285714285714"/>
    <x v="2"/>
    <x v="21"/>
  </r>
  <r>
    <n v="3123"/>
    <x v="2215"/>
    <x v="2217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3"/>
    <x v="12"/>
  </r>
  <r>
    <n v="877"/>
    <x v="2216"/>
    <x v="2218"/>
    <n v="2000"/>
    <n v="1351"/>
    <x v="3"/>
    <x v="0"/>
    <s v="USD"/>
    <n v="1387479360"/>
    <n v="1384887360"/>
    <b v="0"/>
    <n v="29"/>
    <b v="0"/>
    <s v="music/jazz"/>
    <n v="0.67549999999999999"/>
    <n v="46.586206896551722"/>
    <x v="2"/>
    <x v="27"/>
  </r>
  <r>
    <n v="1797"/>
    <x v="2217"/>
    <x v="2219"/>
    <n v="10000"/>
    <n v="6755"/>
    <x v="3"/>
    <x v="0"/>
    <s v="USD"/>
    <n v="1481809189"/>
    <n v="1479217189"/>
    <b v="1"/>
    <n v="140"/>
    <b v="0"/>
    <s v="photography/photobooks"/>
    <n v="0.67549999999999999"/>
    <n v="48.25"/>
    <x v="6"/>
    <x v="9"/>
  </r>
  <r>
    <n v="3906"/>
    <x v="2218"/>
    <x v="2220"/>
    <n v="1500"/>
    <n v="1010"/>
    <x v="3"/>
    <x v="1"/>
    <s v="GBP"/>
    <n v="1435325100"/>
    <n v="1432072893"/>
    <b v="0"/>
    <n v="16"/>
    <b v="0"/>
    <s v="theater/plays"/>
    <n v="0.67333333333333334"/>
    <n v="63.125"/>
    <x v="3"/>
    <x v="4"/>
  </r>
  <r>
    <n v="3062"/>
    <x v="2219"/>
    <x v="2221"/>
    <n v="10000"/>
    <n v="6684"/>
    <x v="3"/>
    <x v="0"/>
    <s v="USD"/>
    <n v="1443636000"/>
    <n v="1441111892"/>
    <b v="0"/>
    <n v="67"/>
    <b v="0"/>
    <s v="theater/spaces"/>
    <n v="0.66839999999999999"/>
    <n v="99.761194029850742"/>
    <x v="3"/>
    <x v="12"/>
  </r>
  <r>
    <n v="1306"/>
    <x v="2220"/>
    <x v="2222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0"/>
    <x v="3"/>
  </r>
  <r>
    <n v="1775"/>
    <x v="2221"/>
    <x v="2223"/>
    <n v="32500"/>
    <n v="21158"/>
    <x v="3"/>
    <x v="0"/>
    <s v="USD"/>
    <n v="1414193160"/>
    <n v="1410305160"/>
    <b v="1"/>
    <n v="124"/>
    <b v="0"/>
    <s v="photography/photobooks"/>
    <n v="0.65101538461538466"/>
    <n v="170.62903225806451"/>
    <x v="6"/>
    <x v="9"/>
  </r>
  <r>
    <n v="1704"/>
    <x v="2222"/>
    <x v="2224"/>
    <n v="2000"/>
    <n v="1302"/>
    <x v="3"/>
    <x v="0"/>
    <s v="USD"/>
    <n v="1424056873"/>
    <n v="1421464873"/>
    <b v="0"/>
    <n v="11"/>
    <b v="0"/>
    <s v="music/faith"/>
    <n v="0.65100000000000002"/>
    <n v="118.36363636363636"/>
    <x v="2"/>
    <x v="21"/>
  </r>
  <r>
    <n v="3188"/>
    <x v="2223"/>
    <x v="2225"/>
    <n v="200"/>
    <n v="130"/>
    <x v="3"/>
    <x v="1"/>
    <s v="GBP"/>
    <n v="1433930302"/>
    <n v="1432115902"/>
    <b v="0"/>
    <n v="9"/>
    <b v="0"/>
    <s v="theater/musical"/>
    <n v="0.65"/>
    <n v="14.444444444444445"/>
    <x v="3"/>
    <x v="20"/>
  </r>
  <r>
    <n v="452"/>
    <x v="2224"/>
    <x v="2226"/>
    <n v="750"/>
    <n v="480"/>
    <x v="3"/>
    <x v="0"/>
    <s v="USD"/>
    <n v="1431536015"/>
    <n v="1428944015"/>
    <b v="0"/>
    <n v="12"/>
    <b v="0"/>
    <s v="film &amp; video/animation"/>
    <n v="0.64"/>
    <n v="40"/>
    <x v="4"/>
    <x v="28"/>
  </r>
  <r>
    <n v="2674"/>
    <x v="2225"/>
    <x v="2227"/>
    <n v="35000"/>
    <n v="21994"/>
    <x v="3"/>
    <x v="0"/>
    <s v="USD"/>
    <n v="1467694740"/>
    <n v="1465398670"/>
    <b v="1"/>
    <n v="171"/>
    <b v="0"/>
    <s v="technology/makerspaces"/>
    <n v="0.62839999999999996"/>
    <n v="128.61988304093566"/>
    <x v="0"/>
    <x v="19"/>
  </r>
  <r>
    <n v="1076"/>
    <x v="2226"/>
    <x v="2228"/>
    <n v="75000"/>
    <n v="47074"/>
    <x v="3"/>
    <x v="0"/>
    <s v="USD"/>
    <n v="1410426250"/>
    <n v="1405674250"/>
    <b v="0"/>
    <n v="975"/>
    <b v="0"/>
    <s v="games/video games"/>
    <n v="0.62765333333333329"/>
    <n v="48.281025641025643"/>
    <x v="1"/>
    <x v="29"/>
  </r>
  <r>
    <n v="2900"/>
    <x v="2227"/>
    <x v="2229"/>
    <n v="5500"/>
    <n v="3405"/>
    <x v="3"/>
    <x v="0"/>
    <s v="USD"/>
    <n v="1407562632"/>
    <n v="1404970632"/>
    <b v="0"/>
    <n v="7"/>
    <b v="0"/>
    <s v="theater/plays"/>
    <n v="0.61909090909090914"/>
    <n v="486.42857142857144"/>
    <x v="3"/>
    <x v="4"/>
  </r>
  <r>
    <n v="1792"/>
    <x v="2228"/>
    <x v="2230"/>
    <n v="25000"/>
    <n v="15281"/>
    <x v="3"/>
    <x v="0"/>
    <s v="USD"/>
    <n v="1439189940"/>
    <n v="1435970682"/>
    <b v="1"/>
    <n v="139"/>
    <b v="0"/>
    <s v="photography/photobooks"/>
    <n v="0.61124000000000001"/>
    <n v="109.93525179856115"/>
    <x v="6"/>
    <x v="9"/>
  </r>
  <r>
    <n v="2915"/>
    <x v="2229"/>
    <x v="2231"/>
    <n v="1000"/>
    <n v="611"/>
    <x v="3"/>
    <x v="1"/>
    <s v="GBP"/>
    <n v="1458117190"/>
    <n v="1455528790"/>
    <b v="0"/>
    <n v="3"/>
    <b v="0"/>
    <s v="theater/plays"/>
    <n v="0.61099999999999999"/>
    <n v="203.66666666666666"/>
    <x v="3"/>
    <x v="4"/>
  </r>
  <r>
    <n v="4067"/>
    <x v="2230"/>
    <x v="2232"/>
    <n v="5000"/>
    <n v="3045"/>
    <x v="3"/>
    <x v="0"/>
    <s v="USD"/>
    <n v="1443408550"/>
    <n v="1439952550"/>
    <b v="0"/>
    <n v="17"/>
    <b v="0"/>
    <s v="theater/plays"/>
    <n v="0.60899999999999999"/>
    <n v="179.11764705882354"/>
    <x v="3"/>
    <x v="4"/>
  </r>
  <r>
    <n v="166"/>
    <x v="2231"/>
    <x v="2233"/>
    <n v="5000"/>
    <n v="3000"/>
    <x v="3"/>
    <x v="0"/>
    <s v="USD"/>
    <n v="1484531362"/>
    <n v="1481939362"/>
    <b v="0"/>
    <n v="1"/>
    <b v="0"/>
    <s v="film &amp; video/drama"/>
    <n v="0.6"/>
    <n v="3000"/>
    <x v="4"/>
    <x v="30"/>
  </r>
  <r>
    <n v="4039"/>
    <x v="2232"/>
    <x v="2234"/>
    <n v="500"/>
    <n v="300"/>
    <x v="3"/>
    <x v="0"/>
    <s v="USD"/>
    <n v="1448949540"/>
    <n v="1446048367"/>
    <b v="0"/>
    <n v="5"/>
    <b v="0"/>
    <s v="theater/plays"/>
    <n v="0.6"/>
    <n v="60"/>
    <x v="3"/>
    <x v="4"/>
  </r>
  <r>
    <n v="3071"/>
    <x v="2233"/>
    <x v="2235"/>
    <n v="12000"/>
    <n v="7173"/>
    <x v="3"/>
    <x v="0"/>
    <s v="USD"/>
    <n v="1429595940"/>
    <n v="1428082481"/>
    <b v="0"/>
    <n v="117"/>
    <b v="0"/>
    <s v="theater/spaces"/>
    <n v="0.59775"/>
    <n v="61.307692307692307"/>
    <x v="3"/>
    <x v="12"/>
  </r>
  <r>
    <n v="3793"/>
    <x v="2234"/>
    <x v="2236"/>
    <n v="7000"/>
    <n v="4176"/>
    <x v="3"/>
    <x v="0"/>
    <s v="USD"/>
    <n v="1418769129"/>
    <n v="1416954729"/>
    <b v="0"/>
    <n v="24"/>
    <b v="0"/>
    <s v="theater/musical"/>
    <n v="0.59657142857142853"/>
    <n v="174"/>
    <x v="3"/>
    <x v="20"/>
  </r>
  <r>
    <n v="2955"/>
    <x v="2235"/>
    <x v="2237"/>
    <n v="1200"/>
    <n v="715"/>
    <x v="1"/>
    <x v="0"/>
    <s v="USD"/>
    <n v="1434476849"/>
    <n v="1431884849"/>
    <b v="0"/>
    <n v="11"/>
    <b v="0"/>
    <s v="theater/spaces"/>
    <n v="0.59583333333333333"/>
    <n v="65"/>
    <x v="3"/>
    <x v="12"/>
  </r>
  <r>
    <n v="1765"/>
    <x v="2236"/>
    <x v="2238"/>
    <n v="12500"/>
    <n v="7433.48"/>
    <x v="3"/>
    <x v="0"/>
    <s v="USD"/>
    <n v="1407972712"/>
    <n v="1405380712"/>
    <b v="1"/>
    <n v="103"/>
    <b v="0"/>
    <s v="photography/photobooks"/>
    <n v="0.59467839999999994"/>
    <n v="72.16970873786407"/>
    <x v="6"/>
    <x v="9"/>
  </r>
  <r>
    <n v="1912"/>
    <x v="2237"/>
    <x v="2239"/>
    <n v="5000"/>
    <n v="2965"/>
    <x v="3"/>
    <x v="0"/>
    <s v="USD"/>
    <n v="1433395560"/>
    <n v="1430803560"/>
    <b v="0"/>
    <n v="42"/>
    <b v="0"/>
    <s v="technology/gadgets"/>
    <n v="0.59299999999999997"/>
    <n v="70.595238095238102"/>
    <x v="0"/>
    <x v="31"/>
  </r>
  <r>
    <n v="3195"/>
    <x v="2238"/>
    <x v="2240"/>
    <n v="3500"/>
    <n v="2070"/>
    <x v="3"/>
    <x v="0"/>
    <s v="USD"/>
    <n v="1423750542"/>
    <n v="1421158542"/>
    <b v="0"/>
    <n v="39"/>
    <b v="0"/>
    <s v="theater/musical"/>
    <n v="0.59142857142857141"/>
    <n v="53.07692307692308"/>
    <x v="3"/>
    <x v="20"/>
  </r>
  <r>
    <n v="998"/>
    <x v="2239"/>
    <x v="2241"/>
    <n v="60000"/>
    <n v="35135"/>
    <x v="3"/>
    <x v="7"/>
    <s v="CAD"/>
    <n v="1447909401"/>
    <n v="1444017801"/>
    <b v="0"/>
    <n v="229"/>
    <b v="0"/>
    <s v="technology/wearables"/>
    <n v="0.58558333333333334"/>
    <n v="153.42794759825327"/>
    <x v="0"/>
    <x v="3"/>
  </r>
  <r>
    <n v="201"/>
    <x v="2240"/>
    <x v="2242"/>
    <n v="650"/>
    <n v="380"/>
    <x v="3"/>
    <x v="0"/>
    <s v="USD"/>
    <n v="1423424329"/>
    <n v="1421696329"/>
    <b v="0"/>
    <n v="7"/>
    <b v="0"/>
    <s v="film &amp; video/drama"/>
    <n v="0.58461538461538465"/>
    <n v="54.285714285714285"/>
    <x v="4"/>
    <x v="30"/>
  </r>
  <r>
    <n v="3122"/>
    <x v="2241"/>
    <x v="2243"/>
    <n v="199"/>
    <n v="116"/>
    <x v="1"/>
    <x v="0"/>
    <s v="USD"/>
    <n v="1478733732"/>
    <n v="1478298132"/>
    <b v="0"/>
    <n v="2"/>
    <b v="0"/>
    <s v="theater/spaces"/>
    <n v="0.58291457286432158"/>
    <n v="58"/>
    <x v="3"/>
    <x v="12"/>
  </r>
  <r>
    <n v="689"/>
    <x v="2242"/>
    <x v="2244"/>
    <n v="200000"/>
    <n v="115297.5"/>
    <x v="3"/>
    <x v="0"/>
    <s v="USD"/>
    <n v="1481173140"/>
    <n v="1478016097"/>
    <b v="0"/>
    <n v="336"/>
    <b v="0"/>
    <s v="technology/wearables"/>
    <n v="0.57648750000000004"/>
    <n v="343.14732142857144"/>
    <x v="0"/>
    <x v="3"/>
  </r>
  <r>
    <n v="3116"/>
    <x v="2243"/>
    <x v="2245"/>
    <n v="750"/>
    <n v="430"/>
    <x v="3"/>
    <x v="0"/>
    <s v="USD"/>
    <n v="1427890925"/>
    <n v="1426681325"/>
    <b v="0"/>
    <n v="10"/>
    <b v="0"/>
    <s v="theater/spaces"/>
    <n v="0.57333333333333336"/>
    <n v="43"/>
    <x v="3"/>
    <x v="12"/>
  </r>
  <r>
    <n v="3998"/>
    <x v="2244"/>
    <x v="2246"/>
    <n v="1250"/>
    <n v="715"/>
    <x v="3"/>
    <x v="0"/>
    <s v="USD"/>
    <n v="1427580426"/>
    <n v="1424992026"/>
    <b v="0"/>
    <n v="12"/>
    <b v="0"/>
    <s v="theater/plays"/>
    <n v="0.57199999999999995"/>
    <n v="59.583333333333336"/>
    <x v="3"/>
    <x v="4"/>
  </r>
  <r>
    <n v="1770"/>
    <x v="2245"/>
    <x v="2247"/>
    <n v="24500"/>
    <n v="13846"/>
    <x v="3"/>
    <x v="0"/>
    <s v="USD"/>
    <n v="1413312194"/>
    <n v="1410288194"/>
    <b v="1"/>
    <n v="92"/>
    <b v="0"/>
    <s v="photography/photobooks"/>
    <n v="0.56514285714285717"/>
    <n v="150.5"/>
    <x v="6"/>
    <x v="9"/>
  </r>
  <r>
    <n v="978"/>
    <x v="2246"/>
    <x v="2248"/>
    <n v="172889"/>
    <n v="97273"/>
    <x v="3"/>
    <x v="10"/>
    <s v="SEK"/>
    <n v="1456385101"/>
    <n v="1453793101"/>
    <b v="0"/>
    <n v="123"/>
    <b v="0"/>
    <s v="technology/wearables"/>
    <n v="0.5626326718299024"/>
    <n v="790.83739837398377"/>
    <x v="0"/>
    <x v="3"/>
  </r>
  <r>
    <n v="216"/>
    <x v="2247"/>
    <x v="2249"/>
    <n v="50000"/>
    <n v="27849.22"/>
    <x v="3"/>
    <x v="0"/>
    <s v="USD"/>
    <n v="1429740037"/>
    <n v="1425423637"/>
    <b v="0"/>
    <n v="84"/>
    <b v="0"/>
    <s v="film &amp; video/drama"/>
    <n v="0.55698440000000005"/>
    <n v="331.53833333333336"/>
    <x v="4"/>
    <x v="30"/>
  </r>
  <r>
    <n v="3202"/>
    <x v="2248"/>
    <x v="2250"/>
    <n v="5000"/>
    <n v="2726"/>
    <x v="3"/>
    <x v="0"/>
    <s v="USD"/>
    <n v="1450072740"/>
    <n v="1445027346"/>
    <b v="0"/>
    <n v="25"/>
    <b v="0"/>
    <s v="theater/musical"/>
    <n v="0.54520000000000002"/>
    <n v="109.04"/>
    <x v="3"/>
    <x v="20"/>
  </r>
  <r>
    <n v="4056"/>
    <x v="2249"/>
    <x v="2251"/>
    <n v="1500"/>
    <n v="795"/>
    <x v="3"/>
    <x v="0"/>
    <s v="USD"/>
    <n v="1467575940"/>
    <n v="1465856639"/>
    <b v="0"/>
    <n v="9"/>
    <b v="0"/>
    <s v="theater/plays"/>
    <n v="0.53"/>
    <n v="88.333333333333329"/>
    <x v="3"/>
    <x v="4"/>
  </r>
  <r>
    <n v="3876"/>
    <x v="2250"/>
    <x v="2252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3"/>
    <x v="20"/>
  </r>
  <r>
    <n v="1917"/>
    <x v="2251"/>
    <x v="2253"/>
    <n v="390000"/>
    <n v="205025"/>
    <x v="3"/>
    <x v="20"/>
    <s v="HKD"/>
    <n v="1486708133"/>
    <n v="1484116133"/>
    <b v="0"/>
    <n v="70"/>
    <b v="0"/>
    <s v="technology/gadgets"/>
    <n v="0.52570512820512816"/>
    <n v="2928.9285714285716"/>
    <x v="0"/>
    <x v="31"/>
  </r>
  <r>
    <n v="1817"/>
    <x v="2252"/>
    <x v="2254"/>
    <n v="18000"/>
    <n v="9419"/>
    <x v="3"/>
    <x v="0"/>
    <s v="USD"/>
    <n v="1485759540"/>
    <n v="1480607607"/>
    <b v="0"/>
    <n v="100"/>
    <b v="0"/>
    <s v="photography/photobooks"/>
    <n v="0.52327777777777773"/>
    <n v="94.19"/>
    <x v="6"/>
    <x v="9"/>
  </r>
  <r>
    <n v="3199"/>
    <x v="2253"/>
    <x v="2255"/>
    <n v="5000"/>
    <n v="2608"/>
    <x v="3"/>
    <x v="0"/>
    <s v="USD"/>
    <n v="1410037200"/>
    <n v="1407435418"/>
    <b v="0"/>
    <n v="53"/>
    <b v="0"/>
    <s v="theater/musical"/>
    <n v="0.52159999999999995"/>
    <n v="49.20754716981132"/>
    <x v="3"/>
    <x v="20"/>
  </r>
  <r>
    <n v="2755"/>
    <x v="2254"/>
    <x v="2256"/>
    <n v="500"/>
    <n v="260"/>
    <x v="3"/>
    <x v="9"/>
    <s v="EUR"/>
    <n v="1428519527"/>
    <n v="1425927527"/>
    <b v="0"/>
    <n v="15"/>
    <b v="0"/>
    <s v="publishing/children's books"/>
    <n v="0.52"/>
    <n v="17.333333333333332"/>
    <x v="5"/>
    <x v="32"/>
  </r>
  <r>
    <n v="3141"/>
    <x v="2255"/>
    <x v="2257"/>
    <n v="500"/>
    <n v="258"/>
    <x v="2"/>
    <x v="14"/>
    <s v="EUR"/>
    <n v="1492372800"/>
    <n v="1488823488"/>
    <b v="0"/>
    <n v="8"/>
    <b v="0"/>
    <s v="theater/plays"/>
    <n v="0.51600000000000001"/>
    <n v="32.25"/>
    <x v="3"/>
    <x v="4"/>
  </r>
  <r>
    <n v="776"/>
    <x v="2256"/>
    <x v="2258"/>
    <n v="7000"/>
    <n v="3598"/>
    <x v="3"/>
    <x v="0"/>
    <s v="USD"/>
    <n v="1444539600"/>
    <n v="1441297645"/>
    <b v="0"/>
    <n v="57"/>
    <b v="0"/>
    <s v="publishing/fiction"/>
    <n v="0.51400000000000001"/>
    <n v="63.122807017543863"/>
    <x v="5"/>
    <x v="26"/>
  </r>
  <r>
    <n v="3631"/>
    <x v="2257"/>
    <x v="2259"/>
    <n v="17100"/>
    <n v="8725"/>
    <x v="3"/>
    <x v="0"/>
    <s v="USD"/>
    <n v="1411444740"/>
    <n v="1409335497"/>
    <b v="0"/>
    <n v="59"/>
    <b v="0"/>
    <s v="theater/musical"/>
    <n v="0.51023391812865493"/>
    <n v="147.88135593220338"/>
    <x v="3"/>
    <x v="20"/>
  </r>
  <r>
    <n v="1241"/>
    <x v="2258"/>
    <x v="2260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2"/>
    <x v="33"/>
  </r>
  <r>
    <n v="204"/>
    <x v="2259"/>
    <x v="2261"/>
    <n v="300000"/>
    <n v="152165"/>
    <x v="3"/>
    <x v="6"/>
    <s v="AUD"/>
    <n v="1470319203"/>
    <n v="1467727203"/>
    <b v="0"/>
    <n v="1293"/>
    <b v="0"/>
    <s v="film &amp; video/drama"/>
    <n v="0.50721666666666665"/>
    <n v="117.68368136117556"/>
    <x v="4"/>
    <x v="30"/>
  </r>
  <r>
    <n v="2676"/>
    <x v="2260"/>
    <x v="2262"/>
    <n v="2100"/>
    <n v="1058"/>
    <x v="3"/>
    <x v="7"/>
    <s v="CAD"/>
    <n v="1463929174"/>
    <n v="1461337174"/>
    <b v="0"/>
    <n v="9"/>
    <b v="0"/>
    <s v="technology/makerspaces"/>
    <n v="0.50380952380952382"/>
    <n v="117.55555555555556"/>
    <x v="0"/>
    <x v="19"/>
  </r>
  <r>
    <n v="483"/>
    <x v="2261"/>
    <x v="2263"/>
    <n v="15000"/>
    <n v="7530"/>
    <x v="3"/>
    <x v="1"/>
    <s v="GBP"/>
    <n v="1359434672"/>
    <n v="1354250672"/>
    <b v="0"/>
    <n v="147"/>
    <b v="0"/>
    <s v="film &amp; video/animation"/>
    <n v="0.502"/>
    <n v="51.224489795918366"/>
    <x v="4"/>
    <x v="28"/>
  </r>
  <r>
    <n v="2855"/>
    <x v="2262"/>
    <x v="2264"/>
    <n v="600"/>
    <n v="300"/>
    <x v="3"/>
    <x v="0"/>
    <s v="USD"/>
    <n v="1454110440"/>
    <n v="1451607071"/>
    <b v="0"/>
    <n v="5"/>
    <b v="0"/>
    <s v="theater/plays"/>
    <n v="0.5"/>
    <n v="60"/>
    <x v="3"/>
    <x v="4"/>
  </r>
  <r>
    <n v="1337"/>
    <x v="2263"/>
    <x v="2265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0"/>
    <x v="3"/>
  </r>
  <r>
    <n v="1552"/>
    <x v="2264"/>
    <x v="2266"/>
    <n v="4300"/>
    <n v="2115"/>
    <x v="3"/>
    <x v="0"/>
    <s v="USD"/>
    <n v="1412135940"/>
    <n v="1410366708"/>
    <b v="0"/>
    <n v="16"/>
    <b v="0"/>
    <s v="photography/nature"/>
    <n v="0.49186046511627907"/>
    <n v="132.1875"/>
    <x v="6"/>
    <x v="34"/>
  </r>
  <r>
    <n v="1814"/>
    <x v="2265"/>
    <x v="2267"/>
    <n v="12000"/>
    <n v="5902"/>
    <x v="3"/>
    <x v="1"/>
    <s v="GBP"/>
    <n v="1425108736"/>
    <n v="1422516736"/>
    <b v="0"/>
    <n v="140"/>
    <b v="0"/>
    <s v="photography/photobooks"/>
    <n v="0.49183333333333334"/>
    <n v="42.157142857142858"/>
    <x v="6"/>
    <x v="9"/>
  </r>
  <r>
    <n v="3902"/>
    <x v="2266"/>
    <x v="2268"/>
    <n v="3000"/>
    <n v="1465"/>
    <x v="3"/>
    <x v="1"/>
    <s v="GBP"/>
    <n v="1479125642"/>
    <n v="1476962042"/>
    <b v="0"/>
    <n v="31"/>
    <b v="0"/>
    <s v="theater/plays"/>
    <n v="0.48833333333333334"/>
    <n v="47.258064516129032"/>
    <x v="3"/>
    <x v="4"/>
  </r>
  <r>
    <n v="1802"/>
    <x v="2267"/>
    <x v="2269"/>
    <n v="3500"/>
    <n v="1697"/>
    <x v="3"/>
    <x v="2"/>
    <s v="EUR"/>
    <n v="1435442340"/>
    <n v="1433416830"/>
    <b v="1"/>
    <n v="18"/>
    <b v="0"/>
    <s v="photography/photobooks"/>
    <n v="0.48485714285714288"/>
    <n v="94.277777777777771"/>
    <x v="6"/>
    <x v="9"/>
  </r>
  <r>
    <n v="2323"/>
    <x v="2268"/>
    <x v="2270"/>
    <n v="250"/>
    <n v="120"/>
    <x v="2"/>
    <x v="0"/>
    <s v="USD"/>
    <n v="1490033247"/>
    <n v="1489428447"/>
    <b v="0"/>
    <n v="4"/>
    <b v="0"/>
    <s v="food/small batch"/>
    <n v="0.48"/>
    <n v="30"/>
    <x v="7"/>
    <x v="11"/>
  </r>
  <r>
    <n v="1692"/>
    <x v="2269"/>
    <x v="2271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2"/>
    <x v="21"/>
  </r>
  <r>
    <n v="3976"/>
    <x v="2270"/>
    <x v="2272"/>
    <n v="1300"/>
    <n v="620"/>
    <x v="3"/>
    <x v="0"/>
    <s v="USD"/>
    <n v="1406876400"/>
    <n v="1405024561"/>
    <b v="0"/>
    <n v="10"/>
    <b v="0"/>
    <s v="theater/plays"/>
    <n v="0.47692307692307695"/>
    <n v="62"/>
    <x v="3"/>
    <x v="4"/>
  </r>
  <r>
    <n v="1786"/>
    <x v="2271"/>
    <x v="2273"/>
    <n v="1900"/>
    <n v="905"/>
    <x v="3"/>
    <x v="14"/>
    <s v="EUR"/>
    <n v="1418649177"/>
    <n v="1416057177"/>
    <b v="1"/>
    <n v="29"/>
    <b v="0"/>
    <s v="photography/photobooks"/>
    <n v="0.47631578947368419"/>
    <n v="31.206896551724139"/>
    <x v="6"/>
    <x v="9"/>
  </r>
  <r>
    <n v="1919"/>
    <x v="2272"/>
    <x v="2274"/>
    <n v="500"/>
    <n v="237"/>
    <x v="3"/>
    <x v="0"/>
    <s v="USD"/>
    <n v="1432069249"/>
    <n v="1429477249"/>
    <b v="0"/>
    <n v="8"/>
    <b v="0"/>
    <s v="technology/gadgets"/>
    <n v="0.47399999999999998"/>
    <n v="29.625"/>
    <x v="0"/>
    <x v="31"/>
  </r>
  <r>
    <n v="1019"/>
    <x v="2273"/>
    <x v="2275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0"/>
    <x v="3"/>
  </r>
  <r>
    <n v="4036"/>
    <x v="2274"/>
    <x v="472"/>
    <n v="6000"/>
    <n v="2823"/>
    <x v="3"/>
    <x v="0"/>
    <s v="USD"/>
    <n v="1404253800"/>
    <n v="1402784964"/>
    <b v="0"/>
    <n v="17"/>
    <b v="0"/>
    <s v="theater/plays"/>
    <n v="0.47049999999999997"/>
    <n v="166.05882352941177"/>
    <x v="3"/>
    <x v="4"/>
  </r>
  <r>
    <n v="969"/>
    <x v="2275"/>
    <x v="2276"/>
    <n v="30000"/>
    <n v="14000"/>
    <x v="3"/>
    <x v="18"/>
    <s v="MXN"/>
    <n v="1486624607"/>
    <n v="1483773407"/>
    <b v="0"/>
    <n v="11"/>
    <b v="0"/>
    <s v="technology/wearables"/>
    <n v="0.46666666666666667"/>
    <n v="1272.7272727272727"/>
    <x v="0"/>
    <x v="3"/>
  </r>
  <r>
    <n v="1903"/>
    <x v="2276"/>
    <x v="2277"/>
    <n v="3000"/>
    <n v="1398"/>
    <x v="3"/>
    <x v="0"/>
    <s v="USD"/>
    <n v="1485541791"/>
    <n v="1480357791"/>
    <b v="0"/>
    <n v="41"/>
    <b v="0"/>
    <s v="technology/gadgets"/>
    <n v="0.46600000000000003"/>
    <n v="34.097560975609753"/>
    <x v="0"/>
    <x v="31"/>
  </r>
  <r>
    <n v="697"/>
    <x v="2277"/>
    <x v="2278"/>
    <n v="5000"/>
    <n v="2319"/>
    <x v="3"/>
    <x v="2"/>
    <s v="EUR"/>
    <n v="1454502789"/>
    <n v="1453206789"/>
    <b v="0"/>
    <n v="114"/>
    <b v="0"/>
    <s v="technology/wearables"/>
    <n v="0.46379999999999999"/>
    <n v="20.342105263157894"/>
    <x v="0"/>
    <x v="3"/>
  </r>
  <r>
    <n v="3207"/>
    <x v="2278"/>
    <x v="2279"/>
    <n v="5500"/>
    <n v="2550"/>
    <x v="3"/>
    <x v="0"/>
    <s v="USD"/>
    <n v="1429767607"/>
    <n v="1424587207"/>
    <b v="0"/>
    <n v="36"/>
    <b v="0"/>
    <s v="theater/musical"/>
    <n v="0.46363636363636362"/>
    <n v="70.833333333333329"/>
    <x v="3"/>
    <x v="20"/>
  </r>
  <r>
    <n v="2701"/>
    <x v="2279"/>
    <x v="2280"/>
    <n v="3400"/>
    <n v="1570"/>
    <x v="2"/>
    <x v="9"/>
    <s v="EUR"/>
    <n v="1491586534"/>
    <n v="1488911734"/>
    <b v="0"/>
    <n v="46"/>
    <b v="0"/>
    <s v="theater/spaces"/>
    <n v="0.46176470588235297"/>
    <n v="34.130434782608695"/>
    <x v="3"/>
    <x v="12"/>
  </r>
  <r>
    <n v="960"/>
    <x v="2280"/>
    <x v="2281"/>
    <n v="55650"/>
    <n v="25655"/>
    <x v="3"/>
    <x v="0"/>
    <s v="USD"/>
    <n v="1489500155"/>
    <n v="1485874955"/>
    <b v="0"/>
    <n v="188"/>
    <b v="0"/>
    <s v="technology/wearables"/>
    <n v="0.46100628930817611"/>
    <n v="136.46276595744681"/>
    <x v="0"/>
    <x v="3"/>
  </r>
  <r>
    <n v="970"/>
    <x v="2281"/>
    <x v="2282"/>
    <n v="5000"/>
    <n v="2296"/>
    <x v="3"/>
    <x v="7"/>
    <s v="CAD"/>
    <n v="1485147540"/>
    <n v="1481951853"/>
    <b v="0"/>
    <n v="14"/>
    <b v="0"/>
    <s v="technology/wearables"/>
    <n v="0.4592"/>
    <n v="164"/>
    <x v="0"/>
    <x v="3"/>
  </r>
  <r>
    <n v="1774"/>
    <x v="2282"/>
    <x v="2283"/>
    <n v="2500"/>
    <n v="1148"/>
    <x v="3"/>
    <x v="0"/>
    <s v="USD"/>
    <n v="1417273140"/>
    <n v="1413609292"/>
    <b v="1"/>
    <n v="13"/>
    <b v="0"/>
    <s v="photography/photobooks"/>
    <n v="0.4592"/>
    <n v="88.307692307692307"/>
    <x v="6"/>
    <x v="9"/>
  </r>
  <r>
    <n v="1767"/>
    <x v="2283"/>
    <x v="2284"/>
    <n v="5000"/>
    <n v="2286"/>
    <x v="3"/>
    <x v="0"/>
    <s v="USD"/>
    <n v="1407080884"/>
    <n v="1404488884"/>
    <b v="1"/>
    <n v="39"/>
    <b v="0"/>
    <s v="photography/photobooks"/>
    <n v="0.4572"/>
    <n v="58.615384615384613"/>
    <x v="6"/>
    <x v="9"/>
  </r>
  <r>
    <n v="1556"/>
    <x v="2284"/>
    <x v="2285"/>
    <n v="1500"/>
    <n v="677"/>
    <x v="3"/>
    <x v="7"/>
    <s v="CAD"/>
    <n v="1467603624"/>
    <n v="1465011624"/>
    <b v="0"/>
    <n v="12"/>
    <b v="0"/>
    <s v="photography/nature"/>
    <n v="0.45133333333333331"/>
    <n v="56.416666666666664"/>
    <x v="6"/>
    <x v="34"/>
  </r>
  <r>
    <n v="211"/>
    <x v="2285"/>
    <x v="2286"/>
    <n v="5000"/>
    <n v="2230"/>
    <x v="3"/>
    <x v="0"/>
    <s v="USD"/>
    <n v="1442634617"/>
    <n v="1440042617"/>
    <b v="0"/>
    <n v="12"/>
    <b v="0"/>
    <s v="film &amp; video/drama"/>
    <n v="0.44600000000000001"/>
    <n v="185.83333333333334"/>
    <x v="4"/>
    <x v="30"/>
  </r>
  <r>
    <n v="1007"/>
    <x v="2286"/>
    <x v="2287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0"/>
    <x v="3"/>
  </r>
  <r>
    <n v="1688"/>
    <x v="2287"/>
    <x v="2288"/>
    <n v="4000"/>
    <n v="1772"/>
    <x v="2"/>
    <x v="0"/>
    <s v="USD"/>
    <n v="1491738594"/>
    <n v="1489150194"/>
    <b v="0"/>
    <n v="7"/>
    <b v="0"/>
    <s v="music/faith"/>
    <n v="0.443"/>
    <n v="253.14285714285714"/>
    <x v="2"/>
    <x v="21"/>
  </r>
  <r>
    <n v="3935"/>
    <x v="2288"/>
    <x v="2289"/>
    <n v="3000"/>
    <n v="1315"/>
    <x v="3"/>
    <x v="1"/>
    <s v="GBP"/>
    <n v="1443973546"/>
    <n v="1438789546"/>
    <b v="0"/>
    <n v="23"/>
    <b v="0"/>
    <s v="theater/plays"/>
    <n v="0.43833333333333335"/>
    <n v="57.173913043478258"/>
    <x v="3"/>
    <x v="4"/>
  </r>
  <r>
    <n v="954"/>
    <x v="2289"/>
    <x v="2290"/>
    <n v="15000"/>
    <n v="6511"/>
    <x v="3"/>
    <x v="0"/>
    <s v="USD"/>
    <n v="1440100839"/>
    <n v="1436472039"/>
    <b v="0"/>
    <n v="73"/>
    <b v="0"/>
    <s v="technology/wearables"/>
    <n v="0.43406666666666666"/>
    <n v="89.191780821917803"/>
    <x v="0"/>
    <x v="3"/>
  </r>
  <r>
    <n v="1920"/>
    <x v="2290"/>
    <x v="2291"/>
    <n v="10000"/>
    <n v="4303"/>
    <x v="3"/>
    <x v="1"/>
    <s v="GBP"/>
    <n v="1445468400"/>
    <n v="1443042061"/>
    <b v="0"/>
    <n v="105"/>
    <b v="0"/>
    <s v="technology/gadgets"/>
    <n v="0.43030000000000002"/>
    <n v="40.980952380952381"/>
    <x v="0"/>
    <x v="31"/>
  </r>
  <r>
    <n v="1864"/>
    <x v="2291"/>
    <x v="2292"/>
    <n v="6500"/>
    <n v="2788"/>
    <x v="3"/>
    <x v="0"/>
    <s v="USD"/>
    <n v="1399223500"/>
    <n v="1396631500"/>
    <b v="0"/>
    <n v="48"/>
    <b v="0"/>
    <s v="games/mobile games"/>
    <n v="0.42892307692307691"/>
    <n v="58.083333333333336"/>
    <x v="1"/>
    <x v="25"/>
  </r>
  <r>
    <n v="1906"/>
    <x v="2292"/>
    <x v="2293"/>
    <n v="50000"/>
    <n v="21380"/>
    <x v="3"/>
    <x v="0"/>
    <s v="USD"/>
    <n v="1466697983"/>
    <n v="1464105983"/>
    <b v="0"/>
    <n v="99"/>
    <b v="0"/>
    <s v="technology/gadgets"/>
    <n v="0.42759999999999998"/>
    <n v="215.95959595959596"/>
    <x v="0"/>
    <x v="31"/>
  </r>
  <r>
    <n v="1717"/>
    <x v="2293"/>
    <x v="2294"/>
    <n v="3265"/>
    <n v="1395"/>
    <x v="3"/>
    <x v="0"/>
    <s v="USD"/>
    <n v="1461211200"/>
    <n v="1459467238"/>
    <b v="0"/>
    <n v="41"/>
    <b v="0"/>
    <s v="music/faith"/>
    <n v="0.42725880551301687"/>
    <n v="34.024390243902438"/>
    <x v="2"/>
    <x v="21"/>
  </r>
  <r>
    <n v="1987"/>
    <x v="2294"/>
    <x v="2295"/>
    <n v="5500"/>
    <n v="2336"/>
    <x v="3"/>
    <x v="1"/>
    <s v="GBP"/>
    <n v="1425223276"/>
    <n v="1422631276"/>
    <b v="0"/>
    <n v="28"/>
    <b v="0"/>
    <s v="photography/people"/>
    <n v="0.42472727272727273"/>
    <n v="83.428571428571431"/>
    <x v="6"/>
    <x v="35"/>
  </r>
  <r>
    <n v="3105"/>
    <x v="2295"/>
    <x v="2296"/>
    <n v="5845"/>
    <n v="2476"/>
    <x v="3"/>
    <x v="0"/>
    <s v="USD"/>
    <n v="1413694800"/>
    <n v="1408986916"/>
    <b v="0"/>
    <n v="31"/>
    <b v="0"/>
    <s v="theater/spaces"/>
    <n v="0.4236099230111206"/>
    <n v="79.870967741935488"/>
    <x v="3"/>
    <x v="12"/>
  </r>
  <r>
    <n v="961"/>
    <x v="2296"/>
    <x v="2297"/>
    <n v="95000"/>
    <n v="40079"/>
    <x v="3"/>
    <x v="0"/>
    <s v="USD"/>
    <n v="1487617200"/>
    <n v="1483634335"/>
    <b v="0"/>
    <n v="110"/>
    <b v="0"/>
    <s v="technology/wearables"/>
    <n v="0.42188421052631581"/>
    <n v="364.35454545454547"/>
    <x v="0"/>
    <x v="3"/>
  </r>
  <r>
    <n v="2868"/>
    <x v="2297"/>
    <x v="2298"/>
    <n v="15000"/>
    <n v="6301.76"/>
    <x v="3"/>
    <x v="0"/>
    <s v="USD"/>
    <n v="1475697054"/>
    <n v="1473105054"/>
    <b v="0"/>
    <n v="60"/>
    <b v="0"/>
    <s v="theater/plays"/>
    <n v="0.42011733333333334"/>
    <n v="105.02933333333334"/>
    <x v="3"/>
    <x v="4"/>
  </r>
  <r>
    <n v="196"/>
    <x v="2298"/>
    <x v="2299"/>
    <n v="3500"/>
    <n v="1465"/>
    <x v="3"/>
    <x v="1"/>
    <s v="GBP"/>
    <n v="1444510800"/>
    <n v="1442062898"/>
    <b v="0"/>
    <n v="19"/>
    <b v="0"/>
    <s v="film &amp; video/drama"/>
    <n v="0.41857142857142859"/>
    <n v="77.10526315789474"/>
    <x v="4"/>
    <x v="30"/>
  </r>
  <r>
    <n v="2854"/>
    <x v="2299"/>
    <x v="2300"/>
    <n v="1000"/>
    <n v="417"/>
    <x v="3"/>
    <x v="1"/>
    <s v="GBP"/>
    <n v="1431018719"/>
    <n v="1429290719"/>
    <b v="0"/>
    <n v="14"/>
    <b v="0"/>
    <s v="theater/plays"/>
    <n v="0.41699999999999998"/>
    <n v="29.785714285714285"/>
    <x v="3"/>
    <x v="4"/>
  </r>
  <r>
    <n v="864"/>
    <x v="2300"/>
    <x v="2301"/>
    <n v="6500"/>
    <n v="2700"/>
    <x v="3"/>
    <x v="0"/>
    <s v="USD"/>
    <n v="1381917540"/>
    <n v="1379990038"/>
    <b v="0"/>
    <n v="79"/>
    <b v="0"/>
    <s v="music/jazz"/>
    <n v="0.41538461538461541"/>
    <n v="34.177215189873415"/>
    <x v="2"/>
    <x v="27"/>
  </r>
  <r>
    <n v="3844"/>
    <x v="2301"/>
    <x v="2302"/>
    <n v="9800"/>
    <n v="4066"/>
    <x v="3"/>
    <x v="0"/>
    <s v="USD"/>
    <n v="1401778740"/>
    <n v="1399474134"/>
    <b v="1"/>
    <n v="50"/>
    <b v="0"/>
    <s v="theater/plays"/>
    <n v="0.41489795918367345"/>
    <n v="81.319999999999993"/>
    <x v="3"/>
    <x v="4"/>
  </r>
  <r>
    <n v="1808"/>
    <x v="2302"/>
    <x v="2303"/>
    <n v="28000"/>
    <n v="11594"/>
    <x v="3"/>
    <x v="0"/>
    <s v="USD"/>
    <n v="1486830030"/>
    <n v="1483806030"/>
    <b v="1"/>
    <n v="96"/>
    <b v="0"/>
    <s v="photography/photobooks"/>
    <n v="0.41407142857142859"/>
    <n v="120.77083333333333"/>
    <x v="6"/>
    <x v="9"/>
  </r>
  <r>
    <n v="769"/>
    <x v="2303"/>
    <x v="2304"/>
    <n v="4000"/>
    <n v="1656"/>
    <x v="3"/>
    <x v="0"/>
    <s v="USD"/>
    <n v="1388102094"/>
    <n v="1385510094"/>
    <b v="0"/>
    <n v="52"/>
    <b v="0"/>
    <s v="publishing/fiction"/>
    <n v="0.41399999999999998"/>
    <n v="31.846153846153847"/>
    <x v="5"/>
    <x v="26"/>
  </r>
  <r>
    <n v="1570"/>
    <x v="2304"/>
    <x v="2305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5"/>
    <x v="36"/>
  </r>
  <r>
    <n v="2406"/>
    <x v="2305"/>
    <x v="2306"/>
    <n v="3250"/>
    <n v="1345"/>
    <x v="3"/>
    <x v="0"/>
    <s v="USD"/>
    <n v="1421635190"/>
    <n v="1418179190"/>
    <b v="0"/>
    <n v="16"/>
    <b v="0"/>
    <s v="food/food trucks"/>
    <n v="0.41384615384615386"/>
    <n v="84.0625"/>
    <x v="7"/>
    <x v="37"/>
  </r>
  <r>
    <n v="1106"/>
    <x v="2306"/>
    <x v="2307"/>
    <n v="400"/>
    <n v="165"/>
    <x v="3"/>
    <x v="0"/>
    <s v="USD"/>
    <n v="1333557975"/>
    <n v="1330969575"/>
    <b v="0"/>
    <n v="7"/>
    <b v="0"/>
    <s v="games/video games"/>
    <n v="0.41249999999999998"/>
    <n v="23.571428571428573"/>
    <x v="1"/>
    <x v="29"/>
  </r>
  <r>
    <n v="886"/>
    <x v="2307"/>
    <x v="2308"/>
    <n v="500"/>
    <n v="205"/>
    <x v="3"/>
    <x v="0"/>
    <s v="USD"/>
    <n v="1473972813"/>
    <n v="1471812813"/>
    <b v="0"/>
    <n v="7"/>
    <b v="0"/>
    <s v="music/indie rock"/>
    <n v="0.41"/>
    <n v="29.285714285714285"/>
    <x v="2"/>
    <x v="13"/>
  </r>
  <r>
    <n v="876"/>
    <x v="2308"/>
    <x v="2309"/>
    <n v="3152"/>
    <n v="1286"/>
    <x v="3"/>
    <x v="1"/>
    <s v="GBP"/>
    <n v="1359978927"/>
    <n v="1357127727"/>
    <b v="0"/>
    <n v="45"/>
    <b v="0"/>
    <s v="music/jazz"/>
    <n v="0.40799492385786801"/>
    <n v="28.577777777777779"/>
    <x v="2"/>
    <x v="27"/>
  </r>
  <r>
    <n v="892"/>
    <x v="2309"/>
    <x v="2310"/>
    <n v="6000"/>
    <n v="2445"/>
    <x v="3"/>
    <x v="0"/>
    <s v="USD"/>
    <n v="1280635200"/>
    <n v="1273121283"/>
    <b v="0"/>
    <n v="17"/>
    <b v="0"/>
    <s v="music/indie rock"/>
    <n v="0.40749999999999997"/>
    <n v="143.8235294117647"/>
    <x v="2"/>
    <x v="13"/>
  </r>
  <r>
    <n v="1315"/>
    <x v="2310"/>
    <x v="2311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0"/>
    <x v="3"/>
  </r>
  <r>
    <n v="234"/>
    <x v="2311"/>
    <x v="2312"/>
    <n v="1000"/>
    <n v="401"/>
    <x v="3"/>
    <x v="0"/>
    <s v="USD"/>
    <n v="1434847859"/>
    <n v="1431391859"/>
    <b v="0"/>
    <n v="5"/>
    <b v="0"/>
    <s v="film &amp; video/drama"/>
    <n v="0.40100000000000002"/>
    <n v="80.2"/>
    <x v="4"/>
    <x v="30"/>
  </r>
  <r>
    <n v="883"/>
    <x v="2312"/>
    <x v="2313"/>
    <n v="5000"/>
    <n v="2001"/>
    <x v="3"/>
    <x v="0"/>
    <s v="USD"/>
    <n v="1456957635"/>
    <n v="1451773635"/>
    <b v="0"/>
    <n v="24"/>
    <b v="0"/>
    <s v="music/indie rock"/>
    <n v="0.4002"/>
    <n v="83.375"/>
    <x v="2"/>
    <x v="13"/>
  </r>
  <r>
    <n v="177"/>
    <x v="2313"/>
    <x v="2314"/>
    <n v="450"/>
    <n v="180"/>
    <x v="3"/>
    <x v="0"/>
    <s v="USD"/>
    <n v="1427155726"/>
    <n v="1425690526"/>
    <b v="0"/>
    <n v="7"/>
    <b v="0"/>
    <s v="film &amp; video/drama"/>
    <n v="0.4"/>
    <n v="25.714285714285715"/>
    <x v="4"/>
    <x v="30"/>
  </r>
  <r>
    <n v="896"/>
    <x v="2314"/>
    <x v="2315"/>
    <n v="8000"/>
    <n v="3200"/>
    <x v="3"/>
    <x v="0"/>
    <s v="USD"/>
    <n v="1440734400"/>
    <n v="1438549026"/>
    <b v="0"/>
    <n v="72"/>
    <b v="0"/>
    <s v="music/indie rock"/>
    <n v="0.4"/>
    <n v="44.444444444444443"/>
    <x v="2"/>
    <x v="13"/>
  </r>
  <r>
    <n v="952"/>
    <x v="2315"/>
    <x v="2316"/>
    <n v="49000"/>
    <n v="19572"/>
    <x v="3"/>
    <x v="0"/>
    <s v="USD"/>
    <n v="1479483812"/>
    <n v="1476888212"/>
    <b v="0"/>
    <n v="196"/>
    <b v="0"/>
    <s v="technology/wearables"/>
    <n v="0.39942857142857141"/>
    <n v="99.857142857142861"/>
    <x v="0"/>
    <x v="3"/>
  </r>
  <r>
    <n v="1784"/>
    <x v="2316"/>
    <x v="2317"/>
    <n v="5000"/>
    <n v="1988"/>
    <x v="3"/>
    <x v="0"/>
    <s v="USD"/>
    <n v="1422674700"/>
    <n v="1419954240"/>
    <b v="1"/>
    <n v="33"/>
    <b v="0"/>
    <s v="photography/photobooks"/>
    <n v="0.39760000000000001"/>
    <n v="60.242424242424242"/>
    <x v="6"/>
    <x v="9"/>
  </r>
  <r>
    <n v="1780"/>
    <x v="2317"/>
    <x v="2318"/>
    <n v="30000"/>
    <n v="11923"/>
    <x v="3"/>
    <x v="0"/>
    <s v="USD"/>
    <n v="1467469510"/>
    <n v="1462285510"/>
    <b v="1"/>
    <n v="152"/>
    <b v="0"/>
    <s v="photography/photobooks"/>
    <n v="0.39743333333333336"/>
    <n v="78.440789473684205"/>
    <x v="6"/>
    <x v="9"/>
  </r>
  <r>
    <n v="1304"/>
    <x v="2318"/>
    <x v="2319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0"/>
    <x v="3"/>
  </r>
  <r>
    <n v="1137"/>
    <x v="2319"/>
    <x v="2320"/>
    <n v="25000"/>
    <n v="9875"/>
    <x v="3"/>
    <x v="0"/>
    <s v="USD"/>
    <n v="1461440421"/>
    <n v="1458848421"/>
    <b v="0"/>
    <n v="39"/>
    <b v="0"/>
    <s v="games/mobile games"/>
    <n v="0.39500000000000002"/>
    <n v="253.2051282051282"/>
    <x v="1"/>
    <x v="25"/>
  </r>
  <r>
    <n v="671"/>
    <x v="2320"/>
    <x v="2321"/>
    <n v="30000"/>
    <n v="11828"/>
    <x v="3"/>
    <x v="0"/>
    <s v="USD"/>
    <n v="1421208000"/>
    <n v="1418315852"/>
    <b v="0"/>
    <n v="15"/>
    <b v="0"/>
    <s v="technology/wearables"/>
    <n v="0.39426666666666665"/>
    <n v="788.5333333333333"/>
    <x v="0"/>
    <x v="3"/>
  </r>
  <r>
    <n v="1910"/>
    <x v="2321"/>
    <x v="2322"/>
    <n v="85000"/>
    <n v="33486"/>
    <x v="3"/>
    <x v="14"/>
    <s v="EUR"/>
    <n v="1446331500"/>
    <n v="1442531217"/>
    <b v="0"/>
    <n v="285"/>
    <b v="0"/>
    <s v="technology/gadgets"/>
    <n v="0.39395294117647056"/>
    <n v="117.49473684210527"/>
    <x v="0"/>
    <x v="31"/>
  </r>
  <r>
    <n v="442"/>
    <x v="2322"/>
    <x v="2323"/>
    <n v="17000"/>
    <n v="6691"/>
    <x v="3"/>
    <x v="0"/>
    <s v="USD"/>
    <n v="1424380783"/>
    <n v="1421788783"/>
    <b v="0"/>
    <n v="17"/>
    <b v="0"/>
    <s v="film &amp; video/animation"/>
    <n v="0.39358823529411763"/>
    <n v="393.58823529411762"/>
    <x v="4"/>
    <x v="28"/>
  </r>
  <r>
    <n v="894"/>
    <x v="2323"/>
    <x v="2324"/>
    <n v="20000"/>
    <n v="7834"/>
    <x v="3"/>
    <x v="0"/>
    <s v="USD"/>
    <n v="1465169610"/>
    <n v="1462577610"/>
    <b v="0"/>
    <n v="53"/>
    <b v="0"/>
    <s v="music/indie rock"/>
    <n v="0.39169999999999999"/>
    <n v="147.81132075471697"/>
    <x v="2"/>
    <x v="13"/>
  </r>
  <r>
    <n v="2321"/>
    <x v="2324"/>
    <x v="2325"/>
    <n v="10557"/>
    <n v="4130"/>
    <x v="2"/>
    <x v="5"/>
    <s v="EUR"/>
    <n v="1491282901"/>
    <n v="1488694501"/>
    <b v="0"/>
    <n v="64"/>
    <b v="0"/>
    <s v="food/small batch"/>
    <n v="0.39120962394619685"/>
    <n v="64.53125"/>
    <x v="7"/>
    <x v="11"/>
  </r>
  <r>
    <n v="3102"/>
    <x v="2325"/>
    <x v="2326"/>
    <n v="16000"/>
    <n v="6258"/>
    <x v="3"/>
    <x v="1"/>
    <s v="GBP"/>
    <n v="1471939818"/>
    <n v="1467619818"/>
    <b v="0"/>
    <n v="90"/>
    <b v="0"/>
    <s v="theater/spaces"/>
    <n v="0.391125"/>
    <n v="69.533333333333331"/>
    <x v="3"/>
    <x v="12"/>
  </r>
  <r>
    <n v="2598"/>
    <x v="2326"/>
    <x v="2327"/>
    <n v="3000"/>
    <n v="1170"/>
    <x v="3"/>
    <x v="0"/>
    <s v="USD"/>
    <n v="1443039001"/>
    <n v="1440447001"/>
    <b v="0"/>
    <n v="14"/>
    <b v="0"/>
    <s v="food/food trucks"/>
    <n v="0.39"/>
    <n v="83.571428571428569"/>
    <x v="7"/>
    <x v="37"/>
  </r>
  <r>
    <n v="959"/>
    <x v="2327"/>
    <x v="2328"/>
    <n v="50000"/>
    <n v="19430"/>
    <x v="3"/>
    <x v="0"/>
    <s v="USD"/>
    <n v="1421640665"/>
    <n v="1419048665"/>
    <b v="0"/>
    <n v="171"/>
    <b v="0"/>
    <s v="technology/wearables"/>
    <n v="0.3886"/>
    <n v="113.62573099415205"/>
    <x v="0"/>
    <x v="3"/>
  </r>
  <r>
    <n v="1795"/>
    <x v="2328"/>
    <x v="2329"/>
    <n v="28000"/>
    <n v="10846"/>
    <x v="3"/>
    <x v="2"/>
    <s v="EUR"/>
    <n v="1476460800"/>
    <n v="1473922541"/>
    <b v="1"/>
    <n v="81"/>
    <b v="0"/>
    <s v="photography/photobooks"/>
    <n v="0.38735714285714284"/>
    <n v="133.90123456790124"/>
    <x v="6"/>
    <x v="9"/>
  </r>
  <r>
    <n v="1069"/>
    <x v="2329"/>
    <x v="2330"/>
    <n v="2200"/>
    <n v="850"/>
    <x v="3"/>
    <x v="0"/>
    <s v="USD"/>
    <n v="1385447459"/>
    <n v="1382679059"/>
    <b v="0"/>
    <n v="21"/>
    <b v="0"/>
    <s v="games/video games"/>
    <n v="0.38636363636363635"/>
    <n v="40.476190476190474"/>
    <x v="1"/>
    <x v="29"/>
  </r>
  <r>
    <n v="951"/>
    <x v="2330"/>
    <x v="2331"/>
    <n v="50000"/>
    <n v="19195"/>
    <x v="3"/>
    <x v="0"/>
    <s v="USD"/>
    <n v="1465054872"/>
    <n v="1461166872"/>
    <b v="0"/>
    <n v="121"/>
    <b v="0"/>
    <s v="technology/wearables"/>
    <n v="0.38390000000000002"/>
    <n v="158.63636363636363"/>
    <x v="0"/>
    <x v="3"/>
  </r>
  <r>
    <n v="930"/>
    <x v="2331"/>
    <x v="2332"/>
    <n v="900"/>
    <n v="345"/>
    <x v="3"/>
    <x v="0"/>
    <s v="USD"/>
    <n v="1277501520"/>
    <n v="1273874306"/>
    <b v="0"/>
    <n v="5"/>
    <b v="0"/>
    <s v="music/jazz"/>
    <n v="0.38333333333333336"/>
    <n v="69"/>
    <x v="2"/>
    <x v="27"/>
  </r>
  <r>
    <n v="2873"/>
    <x v="2332"/>
    <x v="2333"/>
    <n v="2500"/>
    <n v="953"/>
    <x v="3"/>
    <x v="0"/>
    <s v="USD"/>
    <n v="1422473831"/>
    <n v="1419881831"/>
    <b v="0"/>
    <n v="8"/>
    <b v="0"/>
    <s v="theater/plays"/>
    <n v="0.38119999999999998"/>
    <n v="119.125"/>
    <x v="3"/>
    <x v="4"/>
  </r>
  <r>
    <n v="2889"/>
    <x v="2333"/>
    <x v="2334"/>
    <n v="3000"/>
    <n v="1142"/>
    <x v="3"/>
    <x v="0"/>
    <s v="USD"/>
    <n v="1409344985"/>
    <n v="1406752985"/>
    <b v="0"/>
    <n v="14"/>
    <b v="0"/>
    <s v="theater/plays"/>
    <n v="0.38066666666666665"/>
    <n v="81.571428571428569"/>
    <x v="3"/>
    <x v="4"/>
  </r>
  <r>
    <n v="3987"/>
    <x v="2334"/>
    <x v="2335"/>
    <n v="400"/>
    <n v="151"/>
    <x v="3"/>
    <x v="1"/>
    <s v="GBP"/>
    <n v="1400278290"/>
    <n v="1399414290"/>
    <b v="0"/>
    <n v="13"/>
    <b v="0"/>
    <s v="theater/plays"/>
    <n v="0.3775"/>
    <n v="11.615384615384615"/>
    <x v="3"/>
    <x v="4"/>
  </r>
  <r>
    <n v="4001"/>
    <x v="2335"/>
    <x v="2336"/>
    <n v="1200"/>
    <n v="453"/>
    <x v="3"/>
    <x v="1"/>
    <s v="GBP"/>
    <n v="1488394800"/>
    <n v="1486681708"/>
    <b v="0"/>
    <n v="14"/>
    <b v="0"/>
    <s v="theater/plays"/>
    <n v="0.3775"/>
    <n v="32.357142857142854"/>
    <x v="3"/>
    <x v="4"/>
  </r>
  <r>
    <n v="4052"/>
    <x v="2336"/>
    <x v="2337"/>
    <n v="3000"/>
    <n v="1126"/>
    <x v="3"/>
    <x v="0"/>
    <s v="USD"/>
    <n v="1413234316"/>
    <n v="1408050316"/>
    <b v="0"/>
    <n v="13"/>
    <b v="0"/>
    <s v="theater/plays"/>
    <n v="0.37533333333333335"/>
    <n v="86.615384615384613"/>
    <x v="3"/>
    <x v="4"/>
  </r>
  <r>
    <n v="4044"/>
    <x v="2337"/>
    <x v="2338"/>
    <n v="600"/>
    <n v="225"/>
    <x v="3"/>
    <x v="0"/>
    <s v="USD"/>
    <n v="1428642000"/>
    <n v="1426050982"/>
    <b v="0"/>
    <n v="4"/>
    <b v="0"/>
    <s v="theater/plays"/>
    <n v="0.375"/>
    <n v="56.25"/>
    <x v="3"/>
    <x v="4"/>
  </r>
  <r>
    <n v="3911"/>
    <x v="2338"/>
    <x v="2339"/>
    <n v="8000"/>
    <n v="2993"/>
    <x v="3"/>
    <x v="0"/>
    <s v="USD"/>
    <n v="1417033777"/>
    <n v="1414438177"/>
    <b v="0"/>
    <n v="36"/>
    <b v="0"/>
    <s v="theater/plays"/>
    <n v="0.37412499999999999"/>
    <n v="83.138888888888886"/>
    <x v="3"/>
    <x v="4"/>
  </r>
  <r>
    <n v="899"/>
    <x v="2339"/>
    <x v="2340"/>
    <n v="750"/>
    <n v="280"/>
    <x v="3"/>
    <x v="0"/>
    <s v="USD"/>
    <n v="1306549362"/>
    <n v="1302661362"/>
    <b v="0"/>
    <n v="8"/>
    <b v="0"/>
    <s v="music/indie rock"/>
    <n v="0.37333333333333335"/>
    <n v="35"/>
    <x v="2"/>
    <x v="13"/>
  </r>
  <r>
    <n v="4035"/>
    <x v="2340"/>
    <x v="2341"/>
    <n v="10000"/>
    <n v="3685"/>
    <x v="3"/>
    <x v="0"/>
    <s v="USD"/>
    <n v="1413925887"/>
    <n v="1411333887"/>
    <b v="0"/>
    <n v="25"/>
    <b v="0"/>
    <s v="theater/plays"/>
    <n v="0.36849999999999999"/>
    <n v="147.4"/>
    <x v="3"/>
    <x v="4"/>
  </r>
  <r>
    <n v="554"/>
    <x v="2341"/>
    <x v="2342"/>
    <n v="3870"/>
    <n v="1416"/>
    <x v="3"/>
    <x v="0"/>
    <s v="USD"/>
    <n v="1413735972"/>
    <n v="1411143972"/>
    <b v="0"/>
    <n v="22"/>
    <b v="0"/>
    <s v="technology/web"/>
    <n v="0.36589147286821705"/>
    <n v="64.36363636363636"/>
    <x v="0"/>
    <x v="38"/>
  </r>
  <r>
    <n v="2911"/>
    <x v="2342"/>
    <x v="2343"/>
    <n v="1800"/>
    <n v="657"/>
    <x v="3"/>
    <x v="0"/>
    <s v="USD"/>
    <n v="1435429626"/>
    <n v="1431973626"/>
    <b v="0"/>
    <n v="14"/>
    <b v="0"/>
    <s v="theater/plays"/>
    <n v="0.36499999999999999"/>
    <n v="46.928571428571431"/>
    <x v="3"/>
    <x v="4"/>
  </r>
  <r>
    <n v="4094"/>
    <x v="2343"/>
    <x v="2344"/>
    <n v="2000"/>
    <n v="730"/>
    <x v="3"/>
    <x v="0"/>
    <s v="USD"/>
    <n v="1413953940"/>
    <n v="1410141900"/>
    <b v="0"/>
    <n v="8"/>
    <b v="0"/>
    <s v="theater/plays"/>
    <n v="0.36499999999999999"/>
    <n v="91.25"/>
    <x v="3"/>
    <x v="4"/>
  </r>
  <r>
    <n v="3635"/>
    <x v="2344"/>
    <x v="2345"/>
    <n v="3500"/>
    <n v="1276"/>
    <x v="3"/>
    <x v="0"/>
    <s v="USD"/>
    <n v="1461186676"/>
    <n v="1458594676"/>
    <b v="0"/>
    <n v="10"/>
    <b v="0"/>
    <s v="theater/musical"/>
    <n v="0.36457142857142855"/>
    <n v="127.6"/>
    <x v="3"/>
    <x v="20"/>
  </r>
  <r>
    <n v="1805"/>
    <x v="2345"/>
    <x v="2346"/>
    <n v="22500"/>
    <n v="8191"/>
    <x v="3"/>
    <x v="2"/>
    <s v="EUR"/>
    <n v="1443808800"/>
    <n v="1441048658"/>
    <b v="1"/>
    <n v="122"/>
    <b v="0"/>
    <s v="photography/photobooks"/>
    <n v="0.36404444444444445"/>
    <n v="67.139344262295083"/>
    <x v="6"/>
    <x v="9"/>
  </r>
  <r>
    <n v="3914"/>
    <x v="2346"/>
    <x v="2347"/>
    <n v="2500"/>
    <n v="909"/>
    <x v="3"/>
    <x v="1"/>
    <s v="GBP"/>
    <n v="1431298740"/>
    <n v="1429558756"/>
    <b v="0"/>
    <n v="27"/>
    <b v="0"/>
    <s v="theater/plays"/>
    <n v="0.36359999999999998"/>
    <n v="33.666666666666664"/>
    <x v="3"/>
    <x v="4"/>
  </r>
  <r>
    <n v="1779"/>
    <x v="2347"/>
    <x v="2348"/>
    <n v="11000"/>
    <n v="3986"/>
    <x v="3"/>
    <x v="0"/>
    <s v="USD"/>
    <n v="1472834180"/>
    <n v="1470242180"/>
    <b v="1"/>
    <n v="38"/>
    <b v="0"/>
    <s v="photography/photobooks"/>
    <n v="0.36236363636363639"/>
    <n v="104.89473684210526"/>
    <x v="6"/>
    <x v="9"/>
  </r>
  <r>
    <n v="765"/>
    <x v="2348"/>
    <x v="2349"/>
    <n v="7000"/>
    <n v="2521"/>
    <x v="3"/>
    <x v="0"/>
    <s v="USD"/>
    <n v="1413723684"/>
    <n v="1411131684"/>
    <b v="0"/>
    <n v="44"/>
    <b v="0"/>
    <s v="publishing/fiction"/>
    <n v="0.36014285714285715"/>
    <n v="57.295454545454547"/>
    <x v="5"/>
    <x v="26"/>
  </r>
  <r>
    <n v="183"/>
    <x v="2349"/>
    <x v="2350"/>
    <n v="12500"/>
    <n v="4482"/>
    <x v="3"/>
    <x v="1"/>
    <s v="GBP"/>
    <n v="1417033610"/>
    <n v="1414438010"/>
    <b v="0"/>
    <n v="12"/>
    <b v="0"/>
    <s v="film &amp; video/drama"/>
    <n v="0.35855999999999999"/>
    <n v="373.5"/>
    <x v="4"/>
    <x v="30"/>
  </r>
  <r>
    <n v="3943"/>
    <x v="2350"/>
    <x v="2351"/>
    <n v="5000"/>
    <n v="1782"/>
    <x v="3"/>
    <x v="0"/>
    <s v="USD"/>
    <n v="1446483000"/>
    <n v="1443811268"/>
    <b v="0"/>
    <n v="13"/>
    <b v="0"/>
    <s v="theater/plays"/>
    <n v="0.35639999999999999"/>
    <n v="137.07692307692307"/>
    <x v="3"/>
    <x v="4"/>
  </r>
  <r>
    <n v="1112"/>
    <x v="2351"/>
    <x v="2352"/>
    <n v="88000"/>
    <n v="31272.92"/>
    <x v="3"/>
    <x v="0"/>
    <s v="USD"/>
    <n v="1421656200"/>
    <n v="1416507211"/>
    <b v="0"/>
    <n v="312"/>
    <b v="0"/>
    <s v="games/video games"/>
    <n v="0.35537409090909089"/>
    <n v="100.23371794871794"/>
    <x v="1"/>
    <x v="29"/>
  </r>
  <r>
    <n v="693"/>
    <x v="2352"/>
    <x v="2353"/>
    <n v="100000"/>
    <n v="35338"/>
    <x v="3"/>
    <x v="0"/>
    <s v="USD"/>
    <n v="1430421827"/>
    <n v="1427829827"/>
    <b v="0"/>
    <n v="296"/>
    <b v="0"/>
    <s v="technology/wearables"/>
    <n v="0.35338000000000003"/>
    <n v="119.38513513513513"/>
    <x v="0"/>
    <x v="3"/>
  </r>
  <r>
    <n v="3633"/>
    <x v="2353"/>
    <x v="2354"/>
    <n v="5000"/>
    <n v="1762"/>
    <x v="3"/>
    <x v="0"/>
    <s v="USD"/>
    <n v="1479517200"/>
    <n v="1475765867"/>
    <b v="0"/>
    <n v="31"/>
    <b v="0"/>
    <s v="theater/musical"/>
    <n v="0.35239999999999999"/>
    <n v="56.838709677419352"/>
    <x v="3"/>
    <x v="20"/>
  </r>
  <r>
    <n v="1804"/>
    <x v="2354"/>
    <x v="2355"/>
    <n v="15500"/>
    <n v="5452"/>
    <x v="3"/>
    <x v="0"/>
    <s v="USD"/>
    <n v="1447521404"/>
    <n v="1444061804"/>
    <b v="1"/>
    <n v="52"/>
    <b v="0"/>
    <s v="photography/photobooks"/>
    <n v="0.35174193548387095"/>
    <n v="104.84615384615384"/>
    <x v="6"/>
    <x v="9"/>
  </r>
  <r>
    <n v="3995"/>
    <x v="2355"/>
    <x v="2356"/>
    <n v="200"/>
    <n v="70"/>
    <x v="3"/>
    <x v="1"/>
    <s v="GBP"/>
    <n v="1423913220"/>
    <n v="1421339077"/>
    <b v="0"/>
    <n v="4"/>
    <b v="0"/>
    <s v="theater/plays"/>
    <n v="0.35"/>
    <n v="17.5"/>
    <x v="3"/>
    <x v="4"/>
  </r>
  <r>
    <n v="3983"/>
    <x v="2356"/>
    <x v="2357"/>
    <n v="11140"/>
    <n v="3877"/>
    <x v="3"/>
    <x v="0"/>
    <s v="USD"/>
    <n v="1400569140"/>
    <n v="1397854356"/>
    <b v="0"/>
    <n v="46"/>
    <b v="0"/>
    <s v="theater/plays"/>
    <n v="0.34802513464991025"/>
    <n v="84.282608695652172"/>
    <x v="3"/>
    <x v="4"/>
  </r>
  <r>
    <n v="972"/>
    <x v="2357"/>
    <x v="2358"/>
    <n v="20000"/>
    <n v="6925"/>
    <x v="3"/>
    <x v="0"/>
    <s v="USD"/>
    <n v="1409813940"/>
    <n v="1407271598"/>
    <b v="0"/>
    <n v="45"/>
    <b v="0"/>
    <s v="technology/wearables"/>
    <n v="0.34625"/>
    <n v="153.88888888888889"/>
    <x v="0"/>
    <x v="3"/>
  </r>
  <r>
    <n v="1013"/>
    <x v="2358"/>
    <x v="2359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0"/>
    <x v="3"/>
  </r>
  <r>
    <n v="2702"/>
    <x v="2359"/>
    <x v="2360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3"/>
    <x v="12"/>
  </r>
  <r>
    <n v="4069"/>
    <x v="2360"/>
    <x v="2361"/>
    <n v="1250"/>
    <n v="430"/>
    <x v="3"/>
    <x v="1"/>
    <s v="GBP"/>
    <n v="1425124800"/>
    <n v="1421596356"/>
    <b v="0"/>
    <n v="13"/>
    <b v="0"/>
    <s v="theater/plays"/>
    <n v="0.34399999999999997"/>
    <n v="33.07692307692308"/>
    <x v="3"/>
    <x v="4"/>
  </r>
  <r>
    <n v="3851"/>
    <x v="2361"/>
    <x v="2362"/>
    <n v="2500"/>
    <n v="852"/>
    <x v="3"/>
    <x v="1"/>
    <s v="GBP"/>
    <n v="1437129179"/>
    <n v="1434537179"/>
    <b v="1"/>
    <n v="24"/>
    <b v="0"/>
    <s v="theater/plays"/>
    <n v="0.34079999999999999"/>
    <n v="35.5"/>
    <x v="3"/>
    <x v="4"/>
  </r>
  <r>
    <n v="598"/>
    <x v="2362"/>
    <x v="2363"/>
    <n v="2500"/>
    <n v="850"/>
    <x v="3"/>
    <x v="0"/>
    <s v="USD"/>
    <n v="1417737781"/>
    <n v="1415145781"/>
    <b v="0"/>
    <n v="7"/>
    <b v="0"/>
    <s v="technology/web"/>
    <n v="0.34"/>
    <n v="121.42857142857143"/>
    <x v="0"/>
    <x v="38"/>
  </r>
  <r>
    <n v="1549"/>
    <x v="2363"/>
    <x v="2364"/>
    <n v="500"/>
    <n v="170"/>
    <x v="3"/>
    <x v="0"/>
    <s v="USD"/>
    <n v="1446524159"/>
    <n v="1443928559"/>
    <b v="0"/>
    <n v="6"/>
    <b v="0"/>
    <s v="photography/nature"/>
    <n v="0.34"/>
    <n v="28.333333333333332"/>
    <x v="6"/>
    <x v="34"/>
  </r>
  <r>
    <n v="711"/>
    <x v="2364"/>
    <x v="2365"/>
    <n v="100000"/>
    <n v="33791"/>
    <x v="3"/>
    <x v="14"/>
    <s v="EUR"/>
    <n v="1481716868"/>
    <n v="1478257268"/>
    <b v="0"/>
    <n v="338"/>
    <b v="0"/>
    <s v="technology/wearables"/>
    <n v="0.33790999999999999"/>
    <n v="99.973372781065095"/>
    <x v="0"/>
    <x v="3"/>
  </r>
  <r>
    <n v="1726"/>
    <x v="2365"/>
    <x v="2366"/>
    <n v="6500"/>
    <n v="2196"/>
    <x v="3"/>
    <x v="0"/>
    <s v="USD"/>
    <n v="1403906664"/>
    <n v="1401401064"/>
    <b v="0"/>
    <n v="16"/>
    <b v="0"/>
    <s v="music/faith"/>
    <n v="0.33784615384615385"/>
    <n v="137.25"/>
    <x v="2"/>
    <x v="21"/>
  </r>
  <r>
    <n v="977"/>
    <x v="2366"/>
    <x v="2367"/>
    <n v="2700"/>
    <n v="909"/>
    <x v="3"/>
    <x v="5"/>
    <s v="EUR"/>
    <n v="1456094197"/>
    <n v="1453502197"/>
    <b v="0"/>
    <n v="12"/>
    <b v="0"/>
    <s v="technology/wearables"/>
    <n v="0.33666666666666667"/>
    <n v="75.75"/>
    <x v="0"/>
    <x v="3"/>
  </r>
  <r>
    <n v="2882"/>
    <x v="2367"/>
    <x v="2368"/>
    <n v="750"/>
    <n v="252"/>
    <x v="3"/>
    <x v="0"/>
    <s v="USD"/>
    <n v="1462112318"/>
    <n v="1459520318"/>
    <b v="0"/>
    <n v="4"/>
    <b v="0"/>
    <s v="theater/plays"/>
    <n v="0.33600000000000002"/>
    <n v="63"/>
    <x v="3"/>
    <x v="4"/>
  </r>
  <r>
    <n v="2643"/>
    <x v="2368"/>
    <x v="2369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0"/>
    <x v="5"/>
  </r>
  <r>
    <n v="1691"/>
    <x v="2369"/>
    <x v="2370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2"/>
    <x v="21"/>
  </r>
  <r>
    <n v="180"/>
    <x v="2370"/>
    <x v="2371"/>
    <n v="1200"/>
    <n v="401"/>
    <x v="3"/>
    <x v="1"/>
    <s v="GBP"/>
    <n v="1428951600"/>
    <n v="1425512843"/>
    <b v="0"/>
    <n v="13"/>
    <b v="0"/>
    <s v="film &amp; video/drama"/>
    <n v="0.33416666666666667"/>
    <n v="30.846153846153847"/>
    <x v="4"/>
    <x v="30"/>
  </r>
  <r>
    <n v="2672"/>
    <x v="2371"/>
    <x v="2372"/>
    <n v="10000"/>
    <n v="3319"/>
    <x v="3"/>
    <x v="0"/>
    <s v="USD"/>
    <n v="1451282400"/>
    <n v="1449436390"/>
    <b v="1"/>
    <n v="47"/>
    <b v="0"/>
    <s v="technology/makerspaces"/>
    <n v="0.33189999999999997"/>
    <n v="70.61702127659575"/>
    <x v="0"/>
    <x v="19"/>
  </r>
  <r>
    <n v="479"/>
    <x v="2372"/>
    <x v="2373"/>
    <n v="15000"/>
    <n v="4884"/>
    <x v="3"/>
    <x v="0"/>
    <s v="USD"/>
    <n v="1416566835"/>
    <n v="1411379235"/>
    <b v="0"/>
    <n v="55"/>
    <b v="0"/>
    <s v="film &amp; video/animation"/>
    <n v="0.3256"/>
    <n v="88.8"/>
    <x v="4"/>
    <x v="28"/>
  </r>
  <r>
    <n v="3898"/>
    <x v="2373"/>
    <x v="2374"/>
    <n v="2500"/>
    <n v="814"/>
    <x v="3"/>
    <x v="1"/>
    <s v="GBP"/>
    <n v="1439827200"/>
    <n v="1436355270"/>
    <b v="0"/>
    <n v="16"/>
    <b v="0"/>
    <s v="theater/plays"/>
    <n v="0.3256"/>
    <n v="50.875"/>
    <x v="3"/>
    <x v="4"/>
  </r>
  <r>
    <n v="2885"/>
    <x v="2374"/>
    <x v="2375"/>
    <n v="400"/>
    <n v="130"/>
    <x v="3"/>
    <x v="0"/>
    <s v="USD"/>
    <n v="1426294201"/>
    <n v="1423705801"/>
    <b v="0"/>
    <n v="5"/>
    <b v="0"/>
    <s v="theater/plays"/>
    <n v="0.32500000000000001"/>
    <n v="26"/>
    <x v="3"/>
    <x v="4"/>
  </r>
  <r>
    <n v="3891"/>
    <x v="2375"/>
    <x v="2376"/>
    <n v="800"/>
    <n v="260"/>
    <x v="3"/>
    <x v="0"/>
    <s v="USD"/>
    <n v="1427086740"/>
    <n v="1424488244"/>
    <b v="0"/>
    <n v="7"/>
    <b v="0"/>
    <s v="theater/plays"/>
    <n v="0.32500000000000001"/>
    <n v="37.142857142857146"/>
    <x v="3"/>
    <x v="4"/>
  </r>
  <r>
    <n v="3958"/>
    <x v="2376"/>
    <x v="2377"/>
    <n v="2000"/>
    <n v="641"/>
    <x v="3"/>
    <x v="0"/>
    <s v="USD"/>
    <n v="1406988000"/>
    <n v="1403822912"/>
    <b v="0"/>
    <n v="16"/>
    <b v="0"/>
    <s v="theater/plays"/>
    <n v="0.32050000000000001"/>
    <n v="40.0625"/>
    <x v="3"/>
    <x v="4"/>
  </r>
  <r>
    <n v="3985"/>
    <x v="2377"/>
    <x v="2378"/>
    <n v="2000"/>
    <n v="641"/>
    <x v="3"/>
    <x v="0"/>
    <s v="USD"/>
    <n v="1456002300"/>
    <n v="1454173120"/>
    <b v="0"/>
    <n v="19"/>
    <b v="0"/>
    <s v="theater/plays"/>
    <n v="0.32050000000000001"/>
    <n v="33.736842105263158"/>
    <x v="3"/>
    <x v="4"/>
  </r>
  <r>
    <n v="1311"/>
    <x v="2378"/>
    <x v="2379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0"/>
    <x v="3"/>
  </r>
  <r>
    <n v="2861"/>
    <x v="2379"/>
    <x v="2380"/>
    <n v="250"/>
    <n v="80"/>
    <x v="3"/>
    <x v="6"/>
    <s v="AUD"/>
    <n v="1443103848"/>
    <n v="1441894248"/>
    <b v="0"/>
    <n v="3"/>
    <b v="0"/>
    <s v="theater/plays"/>
    <n v="0.32"/>
    <n v="26.666666666666668"/>
    <x v="3"/>
    <x v="4"/>
  </r>
  <r>
    <n v="3974"/>
    <x v="2380"/>
    <x v="2381"/>
    <n v="1000"/>
    <n v="320"/>
    <x v="3"/>
    <x v="1"/>
    <s v="GBP"/>
    <n v="1464872848"/>
    <n v="1462280848"/>
    <b v="0"/>
    <n v="11"/>
    <b v="0"/>
    <s v="theater/plays"/>
    <n v="0.32"/>
    <n v="29.09090909090909"/>
    <x v="3"/>
    <x v="4"/>
  </r>
  <r>
    <n v="1431"/>
    <x v="2381"/>
    <x v="2382"/>
    <n v="17000"/>
    <n v="5431"/>
    <x v="3"/>
    <x v="0"/>
    <s v="USD"/>
    <n v="1448517816"/>
    <n v="1445922216"/>
    <b v="0"/>
    <n v="47"/>
    <b v="0"/>
    <s v="publishing/translations"/>
    <n v="0.31947058823529412"/>
    <n v="115.55319148936171"/>
    <x v="5"/>
    <x v="39"/>
  </r>
  <r>
    <n v="2845"/>
    <x v="2382"/>
    <x v="2383"/>
    <n v="7500"/>
    <n v="2366"/>
    <x v="3"/>
    <x v="0"/>
    <s v="USD"/>
    <n v="1433723033"/>
    <n v="1428539033"/>
    <b v="0"/>
    <n v="39"/>
    <b v="0"/>
    <s v="theater/plays"/>
    <n v="0.31546666666666667"/>
    <n v="60.666666666666664"/>
    <x v="3"/>
    <x v="4"/>
  </r>
  <r>
    <n v="1687"/>
    <x v="2383"/>
    <x v="2384"/>
    <n v="10000"/>
    <n v="3125"/>
    <x v="2"/>
    <x v="0"/>
    <s v="USD"/>
    <n v="1491855300"/>
    <n v="1488935245"/>
    <b v="0"/>
    <n v="39"/>
    <b v="0"/>
    <s v="music/faith"/>
    <n v="0.3125"/>
    <n v="80.128205128205124"/>
    <x v="2"/>
    <x v="21"/>
  </r>
  <r>
    <n v="4040"/>
    <x v="2384"/>
    <x v="2385"/>
    <n v="8000"/>
    <n v="2500"/>
    <x v="3"/>
    <x v="0"/>
    <s v="USD"/>
    <n v="1437188400"/>
    <n v="1432100004"/>
    <b v="0"/>
    <n v="2"/>
    <b v="0"/>
    <s v="theater/plays"/>
    <n v="0.3125"/>
    <n v="1250"/>
    <x v="3"/>
    <x v="4"/>
  </r>
  <r>
    <n v="1313"/>
    <x v="2385"/>
    <x v="2386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0"/>
    <x v="3"/>
  </r>
  <r>
    <n v="921"/>
    <x v="2386"/>
    <x v="2387"/>
    <n v="15000"/>
    <n v="4635"/>
    <x v="3"/>
    <x v="0"/>
    <s v="USD"/>
    <n v="1323666376"/>
    <n v="1320033976"/>
    <b v="0"/>
    <n v="20"/>
    <b v="0"/>
    <s v="music/jazz"/>
    <n v="0.309"/>
    <n v="231.75"/>
    <x v="2"/>
    <x v="27"/>
  </r>
  <r>
    <n v="3637"/>
    <x v="2387"/>
    <x v="2388"/>
    <n v="3000"/>
    <n v="926"/>
    <x v="3"/>
    <x v="0"/>
    <s v="USD"/>
    <n v="1420130935"/>
    <n v="1417538935"/>
    <b v="0"/>
    <n v="14"/>
    <b v="0"/>
    <s v="theater/musical"/>
    <n v="0.30866666666666664"/>
    <n v="66.142857142857139"/>
    <x v="3"/>
    <x v="20"/>
  </r>
  <r>
    <n v="1490"/>
    <x v="2388"/>
    <x v="2389"/>
    <n v="2900"/>
    <n v="895"/>
    <x v="3"/>
    <x v="0"/>
    <s v="USD"/>
    <n v="1380720474"/>
    <n v="1378214874"/>
    <b v="0"/>
    <n v="19"/>
    <b v="0"/>
    <s v="publishing/fiction"/>
    <n v="0.30862068965517242"/>
    <n v="47.10526315789474"/>
    <x v="5"/>
    <x v="26"/>
  </r>
  <r>
    <n v="702"/>
    <x v="2389"/>
    <x v="2390"/>
    <n v="15000"/>
    <n v="4622.01"/>
    <x v="3"/>
    <x v="0"/>
    <s v="USD"/>
    <n v="1480011987"/>
    <n v="1477416387"/>
    <b v="0"/>
    <n v="37"/>
    <b v="0"/>
    <s v="technology/wearables"/>
    <n v="0.30813400000000002"/>
    <n v="124.9191891891892"/>
    <x v="0"/>
    <x v="3"/>
  </r>
  <r>
    <n v="1803"/>
    <x v="2390"/>
    <x v="2391"/>
    <n v="17500"/>
    <n v="5390"/>
    <x v="3"/>
    <x v="0"/>
    <s v="USD"/>
    <n v="1423878182"/>
    <n v="1421199782"/>
    <b v="1"/>
    <n v="75"/>
    <b v="0"/>
    <s v="photography/photobooks"/>
    <n v="0.308"/>
    <n v="71.86666666666666"/>
    <x v="6"/>
    <x v="9"/>
  </r>
  <r>
    <n v="879"/>
    <x v="2391"/>
    <x v="2392"/>
    <n v="2100"/>
    <n v="644"/>
    <x v="3"/>
    <x v="0"/>
    <s v="USD"/>
    <n v="1338321305"/>
    <n v="1336506905"/>
    <b v="0"/>
    <n v="30"/>
    <b v="0"/>
    <s v="music/jazz"/>
    <n v="0.30666666666666664"/>
    <n v="21.466666666666665"/>
    <x v="2"/>
    <x v="27"/>
  </r>
  <r>
    <n v="1014"/>
    <x v="2392"/>
    <x v="2393"/>
    <n v="10000"/>
    <n v="3060"/>
    <x v="1"/>
    <x v="0"/>
    <s v="USD"/>
    <n v="1420070615"/>
    <n v="1415750615"/>
    <b v="0"/>
    <n v="16"/>
    <b v="0"/>
    <s v="technology/wearables"/>
    <n v="0.30599999999999999"/>
    <n v="191.25"/>
    <x v="0"/>
    <x v="3"/>
  </r>
  <r>
    <n v="2145"/>
    <x v="2393"/>
    <x v="2394"/>
    <n v="15000"/>
    <n v="4565"/>
    <x v="3"/>
    <x v="0"/>
    <s v="USD"/>
    <n v="1385534514"/>
    <n v="1382938914"/>
    <b v="0"/>
    <n v="89"/>
    <b v="0"/>
    <s v="games/video games"/>
    <n v="0.30433333333333334"/>
    <n v="51.292134831460672"/>
    <x v="1"/>
    <x v="29"/>
  </r>
  <r>
    <n v="934"/>
    <x v="2394"/>
    <x v="2395"/>
    <n v="5000"/>
    <n v="1520"/>
    <x v="3"/>
    <x v="7"/>
    <s v="CAD"/>
    <n v="1399183200"/>
    <n v="1396633284"/>
    <b v="0"/>
    <n v="30"/>
    <b v="0"/>
    <s v="music/jazz"/>
    <n v="0.30399999999999999"/>
    <n v="50.666666666666664"/>
    <x v="2"/>
    <x v="27"/>
  </r>
  <r>
    <n v="3807"/>
    <x v="2395"/>
    <x v="2396"/>
    <n v="1500"/>
    <n v="455"/>
    <x v="3"/>
    <x v="0"/>
    <s v="USD"/>
    <n v="1428097739"/>
    <n v="1427492939"/>
    <b v="0"/>
    <n v="9"/>
    <b v="0"/>
    <s v="theater/musical"/>
    <n v="0.30333333333333334"/>
    <n v="50.555555555555557"/>
    <x v="3"/>
    <x v="20"/>
  </r>
  <r>
    <n v="203"/>
    <x v="2396"/>
    <x v="2397"/>
    <n v="2500"/>
    <n v="746"/>
    <x v="3"/>
    <x v="1"/>
    <s v="GBP"/>
    <n v="1422562864"/>
    <n v="1417378864"/>
    <b v="0"/>
    <n v="8"/>
    <b v="0"/>
    <s v="film &amp; video/drama"/>
    <n v="0.2984"/>
    <n v="93.25"/>
    <x v="4"/>
    <x v="30"/>
  </r>
  <r>
    <n v="3104"/>
    <x v="2397"/>
    <x v="2398"/>
    <n v="4000"/>
    <n v="1185"/>
    <x v="3"/>
    <x v="6"/>
    <s v="AUD"/>
    <n v="1422928800"/>
    <n v="1420235311"/>
    <b v="0"/>
    <n v="5"/>
    <b v="0"/>
    <s v="theater/spaces"/>
    <n v="0.29625000000000001"/>
    <n v="237"/>
    <x v="3"/>
    <x v="12"/>
  </r>
  <r>
    <n v="1002"/>
    <x v="2398"/>
    <x v="2399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0"/>
    <x v="3"/>
  </r>
  <r>
    <n v="983"/>
    <x v="2399"/>
    <x v="2400"/>
    <n v="104219"/>
    <n v="30751"/>
    <x v="3"/>
    <x v="8"/>
    <s v="EUR"/>
    <n v="1471985640"/>
    <n v="1469289685"/>
    <b v="0"/>
    <n v="179"/>
    <b v="0"/>
    <s v="technology/wearables"/>
    <n v="0.2950613611721471"/>
    <n v="171.79329608938548"/>
    <x v="0"/>
    <x v="3"/>
  </r>
  <r>
    <n v="1077"/>
    <x v="2400"/>
    <x v="2401"/>
    <n v="25000"/>
    <n v="7344"/>
    <x v="3"/>
    <x v="0"/>
    <s v="USD"/>
    <n v="1452744011"/>
    <n v="1450152011"/>
    <b v="0"/>
    <n v="167"/>
    <b v="0"/>
    <s v="games/video games"/>
    <n v="0.29376000000000002"/>
    <n v="43.976047904191617"/>
    <x v="1"/>
    <x v="29"/>
  </r>
  <r>
    <n v="1228"/>
    <x v="2401"/>
    <x v="2402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2"/>
    <x v="33"/>
  </r>
  <r>
    <n v="670"/>
    <x v="2402"/>
    <x v="2403"/>
    <n v="90000"/>
    <n v="26349"/>
    <x v="3"/>
    <x v="4"/>
    <s v="EUR"/>
    <n v="1466323800"/>
    <n v="1463418120"/>
    <b v="0"/>
    <n v="310"/>
    <b v="0"/>
    <s v="technology/wearables"/>
    <n v="0.29276666666666668"/>
    <n v="84.99677419354839"/>
    <x v="0"/>
    <x v="3"/>
  </r>
  <r>
    <n v="2742"/>
    <x v="2403"/>
    <x v="2404"/>
    <n v="2500"/>
    <n v="731"/>
    <x v="3"/>
    <x v="0"/>
    <s v="USD"/>
    <n v="1337102187"/>
    <n v="1335892587"/>
    <b v="0"/>
    <n v="18"/>
    <b v="0"/>
    <s v="publishing/children's books"/>
    <n v="0.29239999999999999"/>
    <n v="40.611111111111114"/>
    <x v="5"/>
    <x v="32"/>
  </r>
  <r>
    <n v="1591"/>
    <x v="2404"/>
    <x v="2405"/>
    <n v="14000"/>
    <n v="4092"/>
    <x v="3"/>
    <x v="1"/>
    <s v="GBP"/>
    <n v="1459700741"/>
    <n v="1457112341"/>
    <b v="0"/>
    <n v="92"/>
    <b v="0"/>
    <s v="photography/places"/>
    <n v="0.29228571428571426"/>
    <n v="44.478260869565219"/>
    <x v="6"/>
    <x v="24"/>
  </r>
  <r>
    <n v="1546"/>
    <x v="2405"/>
    <x v="2406"/>
    <n v="1000"/>
    <n v="289"/>
    <x v="3"/>
    <x v="1"/>
    <s v="GBP"/>
    <n v="1410930399"/>
    <n v="1405746399"/>
    <b v="0"/>
    <n v="11"/>
    <b v="0"/>
    <s v="photography/nature"/>
    <n v="0.28899999999999998"/>
    <n v="26.272727272727273"/>
    <x v="6"/>
    <x v="34"/>
  </r>
  <r>
    <n v="2127"/>
    <x v="2406"/>
    <x v="2407"/>
    <n v="28000"/>
    <n v="8076"/>
    <x v="3"/>
    <x v="1"/>
    <s v="GBP"/>
    <n v="1426158463"/>
    <n v="1423570063"/>
    <b v="0"/>
    <n v="236"/>
    <b v="0"/>
    <s v="games/video games"/>
    <n v="0.28842857142857142"/>
    <n v="34.220338983050844"/>
    <x v="1"/>
    <x v="29"/>
  </r>
  <r>
    <n v="4075"/>
    <x v="2407"/>
    <x v="2408"/>
    <n v="2000"/>
    <n v="576"/>
    <x v="3"/>
    <x v="1"/>
    <s v="GBP"/>
    <n v="1404149280"/>
    <n v="1400547969"/>
    <b v="0"/>
    <n v="13"/>
    <b v="0"/>
    <s v="theater/plays"/>
    <n v="0.28799999999999998"/>
    <n v="44.307692307692307"/>
    <x v="3"/>
    <x v="4"/>
  </r>
  <r>
    <n v="4110"/>
    <x v="2408"/>
    <x v="2409"/>
    <n v="300"/>
    <n v="86"/>
    <x v="3"/>
    <x v="1"/>
    <s v="GBP"/>
    <n v="1469113351"/>
    <n v="1463929351"/>
    <b v="0"/>
    <n v="6"/>
    <b v="0"/>
    <s v="theater/plays"/>
    <n v="0.28666666666666668"/>
    <n v="14.333333333333334"/>
    <x v="3"/>
    <x v="4"/>
  </r>
  <r>
    <n v="2362"/>
    <x v="2409"/>
    <x v="2410"/>
    <n v="420"/>
    <n v="120"/>
    <x v="1"/>
    <x v="0"/>
    <s v="USD"/>
    <n v="1418315470"/>
    <n v="1415723470"/>
    <b v="0"/>
    <n v="2"/>
    <b v="0"/>
    <s v="technology/web"/>
    <n v="0.2857142857142857"/>
    <n v="60"/>
    <x v="0"/>
    <x v="38"/>
  </r>
  <r>
    <n v="962"/>
    <x v="2410"/>
    <x v="2411"/>
    <n v="2500"/>
    <n v="712"/>
    <x v="3"/>
    <x v="0"/>
    <s v="USD"/>
    <n v="1455210353"/>
    <n v="1451927153"/>
    <b v="0"/>
    <n v="37"/>
    <b v="0"/>
    <s v="technology/wearables"/>
    <n v="0.2848"/>
    <n v="19.243243243243242"/>
    <x v="0"/>
    <x v="3"/>
  </r>
  <r>
    <n v="3734"/>
    <x v="2411"/>
    <x v="2412"/>
    <n v="1500"/>
    <n v="427"/>
    <x v="3"/>
    <x v="0"/>
    <s v="USD"/>
    <n v="1432589896"/>
    <n v="1427405896"/>
    <b v="0"/>
    <n v="7"/>
    <b v="0"/>
    <s v="theater/plays"/>
    <n v="0.28466666666666668"/>
    <n v="61"/>
    <x v="3"/>
    <x v="4"/>
  </r>
  <r>
    <n v="2137"/>
    <x v="2412"/>
    <x v="2413"/>
    <n v="50000"/>
    <n v="14203"/>
    <x v="3"/>
    <x v="7"/>
    <s v="CAD"/>
    <n v="1417804229"/>
    <n v="1415212229"/>
    <b v="0"/>
    <n v="534"/>
    <b v="0"/>
    <s v="games/video games"/>
    <n v="0.28405999999999998"/>
    <n v="26.59737827715356"/>
    <x v="1"/>
    <x v="29"/>
  </r>
  <r>
    <n v="2682"/>
    <x v="2413"/>
    <x v="2414"/>
    <n v="6000"/>
    <n v="1698"/>
    <x v="3"/>
    <x v="0"/>
    <s v="USD"/>
    <n v="1416635940"/>
    <n v="1413838540"/>
    <b v="0"/>
    <n v="20"/>
    <b v="0"/>
    <s v="food/food trucks"/>
    <n v="0.28299999999999997"/>
    <n v="84.9"/>
    <x v="7"/>
    <x v="37"/>
  </r>
  <r>
    <n v="2157"/>
    <x v="2414"/>
    <x v="2415"/>
    <n v="75000"/>
    <n v="21144"/>
    <x v="3"/>
    <x v="0"/>
    <s v="USD"/>
    <n v="1482479940"/>
    <n v="1479684783"/>
    <b v="0"/>
    <n v="57"/>
    <b v="0"/>
    <s v="games/video games"/>
    <n v="0.28192"/>
    <n v="370.94736842105266"/>
    <x v="1"/>
    <x v="29"/>
  </r>
  <r>
    <n v="4028"/>
    <x v="2415"/>
    <x v="2416"/>
    <n v="2000"/>
    <n v="561"/>
    <x v="3"/>
    <x v="0"/>
    <s v="USD"/>
    <n v="1402007500"/>
    <n v="1399415500"/>
    <b v="0"/>
    <n v="11"/>
    <b v="0"/>
    <s v="theater/plays"/>
    <n v="0.28050000000000003"/>
    <n v="51"/>
    <x v="3"/>
    <x v="4"/>
  </r>
  <r>
    <n v="950"/>
    <x v="2416"/>
    <x v="2417"/>
    <n v="5000"/>
    <n v="1402"/>
    <x v="3"/>
    <x v="7"/>
    <s v="CAD"/>
    <n v="1453053661"/>
    <n v="1450461661"/>
    <b v="0"/>
    <n v="24"/>
    <b v="0"/>
    <s v="technology/wearables"/>
    <n v="0.28039999999999998"/>
    <n v="58.416666666666664"/>
    <x v="0"/>
    <x v="3"/>
  </r>
  <r>
    <n v="2747"/>
    <x v="2417"/>
    <x v="2418"/>
    <n v="500"/>
    <n v="140"/>
    <x v="3"/>
    <x v="0"/>
    <s v="USD"/>
    <n v="1339816200"/>
    <n v="1337095997"/>
    <b v="0"/>
    <n v="4"/>
    <b v="0"/>
    <s v="publishing/children's books"/>
    <n v="0.28000000000000003"/>
    <n v="35"/>
    <x v="5"/>
    <x v="32"/>
  </r>
  <r>
    <n v="685"/>
    <x v="2418"/>
    <x v="2419"/>
    <n v="2000"/>
    <n v="553"/>
    <x v="3"/>
    <x v="0"/>
    <s v="USD"/>
    <n v="1421095672"/>
    <n v="1417207672"/>
    <b v="0"/>
    <n v="10"/>
    <b v="0"/>
    <s v="technology/wearables"/>
    <n v="0.27650000000000002"/>
    <n v="55.3"/>
    <x v="0"/>
    <x v="3"/>
  </r>
  <r>
    <n v="144"/>
    <x v="2419"/>
    <x v="2420"/>
    <n v="7500"/>
    <n v="2070"/>
    <x v="1"/>
    <x v="7"/>
    <s v="CAD"/>
    <n v="1428945472"/>
    <n v="1423765072"/>
    <b v="0"/>
    <n v="37"/>
    <b v="0"/>
    <s v="film &amp; video/science fiction"/>
    <n v="0.27600000000000002"/>
    <n v="55.945945945945944"/>
    <x v="4"/>
    <x v="22"/>
  </r>
  <r>
    <n v="2673"/>
    <x v="2420"/>
    <x v="2421"/>
    <n v="40000"/>
    <n v="11032"/>
    <x v="3"/>
    <x v="0"/>
    <s v="USD"/>
    <n v="1414622700"/>
    <n v="1412081999"/>
    <b v="1"/>
    <n v="66"/>
    <b v="0"/>
    <s v="technology/makerspaces"/>
    <n v="0.27579999999999999"/>
    <n v="167.15151515151516"/>
    <x v="0"/>
    <x v="19"/>
  </r>
  <r>
    <n v="4102"/>
    <x v="2421"/>
    <x v="2422"/>
    <n v="500"/>
    <n v="137"/>
    <x v="3"/>
    <x v="0"/>
    <s v="USD"/>
    <n v="1463343673"/>
    <n v="1460751673"/>
    <b v="0"/>
    <n v="6"/>
    <b v="0"/>
    <s v="theater/plays"/>
    <n v="0.27400000000000002"/>
    <n v="22.833333333333332"/>
    <x v="3"/>
    <x v="4"/>
  </r>
  <r>
    <n v="545"/>
    <x v="2422"/>
    <x v="2423"/>
    <n v="50000"/>
    <n v="13692"/>
    <x v="3"/>
    <x v="3"/>
    <s v="EUR"/>
    <n v="1447600389"/>
    <n v="1444140789"/>
    <b v="0"/>
    <n v="34"/>
    <b v="0"/>
    <s v="technology/web"/>
    <n v="0.27383999999999997"/>
    <n v="402.70588235294116"/>
    <x v="0"/>
    <x v="38"/>
  </r>
  <r>
    <n v="2918"/>
    <x v="2423"/>
    <x v="2424"/>
    <n v="5000"/>
    <n v="1362"/>
    <x v="3"/>
    <x v="0"/>
    <s v="USD"/>
    <n v="1446131207"/>
    <n v="1443712007"/>
    <b v="0"/>
    <n v="20"/>
    <b v="0"/>
    <s v="theater/plays"/>
    <n v="0.27239999999999998"/>
    <n v="68.099999999999994"/>
    <x v="3"/>
    <x v="4"/>
  </r>
  <r>
    <n v="3888"/>
    <x v="2424"/>
    <x v="2425"/>
    <n v="2000"/>
    <n v="542"/>
    <x v="3"/>
    <x v="1"/>
    <s v="GBP"/>
    <n v="1488114358"/>
    <n v="1485522358"/>
    <b v="0"/>
    <n v="14"/>
    <b v="0"/>
    <s v="theater/plays"/>
    <n v="0.27100000000000002"/>
    <n v="38.714285714285715"/>
    <x v="3"/>
    <x v="4"/>
  </r>
  <r>
    <n v="465"/>
    <x v="2425"/>
    <x v="2426"/>
    <n v="512"/>
    <n v="138"/>
    <x v="3"/>
    <x v="0"/>
    <s v="USD"/>
    <n v="1403837574"/>
    <n v="1402455174"/>
    <b v="0"/>
    <n v="8"/>
    <b v="0"/>
    <s v="film &amp; video/animation"/>
    <n v="0.26953125"/>
    <n v="17.25"/>
    <x v="4"/>
    <x v="28"/>
  </r>
  <r>
    <n v="3865"/>
    <x v="2426"/>
    <x v="2427"/>
    <n v="2413"/>
    <n v="650"/>
    <x v="3"/>
    <x v="7"/>
    <s v="CAD"/>
    <n v="1409376600"/>
    <n v="1405957098"/>
    <b v="0"/>
    <n v="14"/>
    <b v="0"/>
    <s v="theater/plays"/>
    <n v="0.26937422295897223"/>
    <n v="46.428571428571431"/>
    <x v="3"/>
    <x v="4"/>
  </r>
  <r>
    <n v="1437"/>
    <x v="2427"/>
    <x v="2428"/>
    <n v="3000"/>
    <n v="807"/>
    <x v="3"/>
    <x v="0"/>
    <s v="USD"/>
    <n v="1405227540"/>
    <n v="1402058739"/>
    <b v="0"/>
    <n v="22"/>
    <b v="0"/>
    <s v="publishing/translations"/>
    <n v="0.26900000000000002"/>
    <n v="36.68181818181818"/>
    <x v="5"/>
    <x v="39"/>
  </r>
  <r>
    <n v="2920"/>
    <x v="2428"/>
    <x v="2429"/>
    <n v="2500"/>
    <n v="671"/>
    <x v="3"/>
    <x v="7"/>
    <s v="CAD"/>
    <n v="1427306470"/>
    <n v="1424718070"/>
    <b v="0"/>
    <n v="13"/>
    <b v="0"/>
    <s v="theater/plays"/>
    <n v="0.26840000000000003"/>
    <n v="51.615384615384613"/>
    <x v="3"/>
    <x v="4"/>
  </r>
  <r>
    <n v="4074"/>
    <x v="2429"/>
    <x v="2430"/>
    <n v="2750"/>
    <n v="735"/>
    <x v="3"/>
    <x v="1"/>
    <s v="GBP"/>
    <n v="1446732975"/>
    <n v="1444137375"/>
    <b v="0"/>
    <n v="21"/>
    <b v="0"/>
    <s v="theater/plays"/>
    <n v="0.26727272727272727"/>
    <n v="35"/>
    <x v="3"/>
    <x v="4"/>
  </r>
  <r>
    <n v="2746"/>
    <x v="2430"/>
    <x v="2431"/>
    <n v="3000"/>
    <n v="801"/>
    <x v="3"/>
    <x v="0"/>
    <s v="USD"/>
    <n v="1409337911"/>
    <n v="1406745911"/>
    <b v="0"/>
    <n v="19"/>
    <b v="0"/>
    <s v="publishing/children's books"/>
    <n v="0.26700000000000002"/>
    <n v="42.157894736842103"/>
    <x v="5"/>
    <x v="32"/>
  </r>
  <r>
    <n v="3111"/>
    <x v="2431"/>
    <x v="2432"/>
    <n v="20000"/>
    <n v="5328"/>
    <x v="3"/>
    <x v="0"/>
    <s v="USD"/>
    <n v="1412432220"/>
    <n v="1409753820"/>
    <b v="0"/>
    <n v="76"/>
    <b v="0"/>
    <s v="theater/spaces"/>
    <n v="0.26640000000000003"/>
    <n v="70.10526315789474"/>
    <x v="3"/>
    <x v="12"/>
  </r>
  <r>
    <n v="701"/>
    <x v="2432"/>
    <x v="2433"/>
    <n v="23000"/>
    <n v="6118"/>
    <x v="3"/>
    <x v="1"/>
    <s v="GBP"/>
    <n v="1406130880"/>
    <n v="1403538880"/>
    <b v="0"/>
    <n v="21"/>
    <b v="0"/>
    <s v="technology/wearables"/>
    <n v="0.26600000000000001"/>
    <n v="291.33333333333331"/>
    <x v="0"/>
    <x v="3"/>
  </r>
  <r>
    <n v="2697"/>
    <x v="2433"/>
    <x v="2434"/>
    <n v="23000"/>
    <n v="6061"/>
    <x v="3"/>
    <x v="0"/>
    <s v="USD"/>
    <n v="1438552800"/>
    <n v="1435876423"/>
    <b v="0"/>
    <n v="52"/>
    <b v="0"/>
    <s v="food/food trucks"/>
    <n v="0.26352173913043481"/>
    <n v="116.55769230769231"/>
    <x v="7"/>
    <x v="37"/>
  </r>
  <r>
    <n v="1998"/>
    <x v="2434"/>
    <x v="2435"/>
    <n v="2500"/>
    <n v="655"/>
    <x v="3"/>
    <x v="0"/>
    <s v="USD"/>
    <n v="1406861438"/>
    <n v="1402973438"/>
    <b v="0"/>
    <n v="3"/>
    <b v="0"/>
    <s v="photography/people"/>
    <n v="0.26200000000000001"/>
    <n v="218.33333333333334"/>
    <x v="6"/>
    <x v="35"/>
  </r>
  <r>
    <n v="200"/>
    <x v="2435"/>
    <x v="2436"/>
    <n v="6000"/>
    <n v="1571.55"/>
    <x v="3"/>
    <x v="0"/>
    <s v="USD"/>
    <n v="1410746403"/>
    <n v="1408154403"/>
    <b v="0"/>
    <n v="18"/>
    <b v="0"/>
    <s v="film &amp; video/drama"/>
    <n v="0.26192500000000002"/>
    <n v="87.308333333333337"/>
    <x v="4"/>
    <x v="30"/>
  </r>
  <r>
    <n v="1700"/>
    <x v="2436"/>
    <x v="2437"/>
    <n v="20000"/>
    <n v="5212"/>
    <x v="2"/>
    <x v="0"/>
    <s v="USD"/>
    <n v="1491019200"/>
    <n v="1488418990"/>
    <b v="0"/>
    <n v="79"/>
    <b v="0"/>
    <s v="music/faith"/>
    <n v="0.2606"/>
    <n v="65.974683544303801"/>
    <x v="2"/>
    <x v="21"/>
  </r>
  <r>
    <n v="1067"/>
    <x v="2437"/>
    <x v="2438"/>
    <n v="500"/>
    <n v="130"/>
    <x v="3"/>
    <x v="0"/>
    <s v="USD"/>
    <n v="1387657931"/>
    <n v="1385065931"/>
    <b v="0"/>
    <n v="10"/>
    <b v="0"/>
    <s v="games/video games"/>
    <n v="0.26"/>
    <n v="13"/>
    <x v="1"/>
    <x v="29"/>
  </r>
  <r>
    <n v="1305"/>
    <x v="2438"/>
    <x v="2439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0"/>
    <x v="3"/>
  </r>
  <r>
    <n v="680"/>
    <x v="2439"/>
    <x v="2440"/>
    <n v="75000"/>
    <n v="19434"/>
    <x v="3"/>
    <x v="0"/>
    <s v="USD"/>
    <n v="1410955331"/>
    <n v="1407931331"/>
    <b v="0"/>
    <n v="129"/>
    <b v="0"/>
    <s v="technology/wearables"/>
    <n v="0.25912000000000002"/>
    <n v="150.65116279069767"/>
    <x v="0"/>
    <x v="3"/>
  </r>
  <r>
    <n v="1781"/>
    <x v="2440"/>
    <x v="2441"/>
    <n v="5500"/>
    <n v="1417"/>
    <x v="3"/>
    <x v="0"/>
    <s v="USD"/>
    <n v="1473950945"/>
    <n v="1471272545"/>
    <b v="1"/>
    <n v="24"/>
    <b v="0"/>
    <s v="photography/photobooks"/>
    <n v="0.25763636363636366"/>
    <n v="59.041666666666664"/>
    <x v="6"/>
    <x v="9"/>
  </r>
  <r>
    <n v="4033"/>
    <x v="2441"/>
    <x v="2442"/>
    <n v="23900"/>
    <n v="6141.99"/>
    <x v="3"/>
    <x v="1"/>
    <s v="GBP"/>
    <n v="1475398800"/>
    <n v="1472711224"/>
    <b v="0"/>
    <n v="94"/>
    <b v="0"/>
    <s v="theater/plays"/>
    <n v="0.25698702928870293"/>
    <n v="65.340319148936175"/>
    <x v="3"/>
    <x v="4"/>
  </r>
  <r>
    <n v="677"/>
    <x v="2442"/>
    <x v="2443"/>
    <n v="50000"/>
    <n v="12792"/>
    <x v="3"/>
    <x v="4"/>
    <s v="EUR"/>
    <n v="1467106895"/>
    <n v="1463218895"/>
    <b v="0"/>
    <n v="96"/>
    <b v="0"/>
    <s v="technology/wearables"/>
    <n v="0.25584000000000001"/>
    <n v="133.25"/>
    <x v="0"/>
    <x v="3"/>
  </r>
  <r>
    <n v="2778"/>
    <x v="2443"/>
    <x v="2444"/>
    <n v="5500"/>
    <n v="1405"/>
    <x v="3"/>
    <x v="0"/>
    <s v="USD"/>
    <n v="1409009306"/>
    <n v="1406417306"/>
    <b v="0"/>
    <n v="15"/>
    <b v="0"/>
    <s v="publishing/children's books"/>
    <n v="0.25545454545454543"/>
    <n v="93.666666666666671"/>
    <x v="5"/>
    <x v="32"/>
  </r>
  <r>
    <n v="515"/>
    <x v="2444"/>
    <x v="2445"/>
    <n v="97000"/>
    <n v="24651"/>
    <x v="3"/>
    <x v="0"/>
    <s v="USD"/>
    <n v="1451389601"/>
    <n v="1447933601"/>
    <b v="0"/>
    <n v="34"/>
    <b v="0"/>
    <s v="film &amp; video/animation"/>
    <n v="0.25413402061855672"/>
    <n v="725.02941176470586"/>
    <x v="4"/>
    <x v="28"/>
  </r>
  <r>
    <n v="1690"/>
    <x v="2445"/>
    <x v="2446"/>
    <n v="2500"/>
    <n v="635"/>
    <x v="2"/>
    <x v="0"/>
    <s v="USD"/>
    <n v="1491470442"/>
    <n v="1488882042"/>
    <b v="0"/>
    <n v="11"/>
    <b v="0"/>
    <s v="music/faith"/>
    <n v="0.254"/>
    <n v="57.727272727272727"/>
    <x v="2"/>
    <x v="21"/>
  </r>
  <r>
    <n v="2407"/>
    <x v="2446"/>
    <x v="2447"/>
    <n v="22000"/>
    <n v="5557"/>
    <x v="3"/>
    <x v="0"/>
    <s v="USD"/>
    <n v="1428732000"/>
    <n v="1426772928"/>
    <b v="0"/>
    <n v="33"/>
    <b v="0"/>
    <s v="food/food trucks"/>
    <n v="0.25259090909090909"/>
    <n v="168.39393939393941"/>
    <x v="7"/>
    <x v="37"/>
  </r>
  <r>
    <n v="210"/>
    <x v="2447"/>
    <x v="2448"/>
    <n v="12000"/>
    <n v="3030"/>
    <x v="3"/>
    <x v="0"/>
    <s v="USD"/>
    <n v="1443675600"/>
    <n v="1441157592"/>
    <b v="0"/>
    <n v="33"/>
    <b v="0"/>
    <s v="film &amp; video/drama"/>
    <n v="0.2525"/>
    <n v="91.818181818181813"/>
    <x v="4"/>
    <x v="30"/>
  </r>
  <r>
    <n v="993"/>
    <x v="2448"/>
    <x v="2449"/>
    <n v="70000"/>
    <n v="17561"/>
    <x v="3"/>
    <x v="0"/>
    <s v="USD"/>
    <n v="1478926800"/>
    <n v="1476054568"/>
    <b v="0"/>
    <n v="196"/>
    <b v="0"/>
    <s v="technology/wearables"/>
    <n v="0.25087142857142858"/>
    <n v="89.59693877551021"/>
    <x v="0"/>
    <x v="3"/>
  </r>
  <r>
    <n v="1500"/>
    <x v="2449"/>
    <x v="2450"/>
    <n v="2800"/>
    <n v="701"/>
    <x v="3"/>
    <x v="0"/>
    <s v="USD"/>
    <n v="1367444557"/>
    <n v="1364852557"/>
    <b v="0"/>
    <n v="15"/>
    <b v="0"/>
    <s v="publishing/fiction"/>
    <n v="0.25035714285714283"/>
    <n v="46.733333333333334"/>
    <x v="5"/>
    <x v="26"/>
  </r>
  <r>
    <n v="3109"/>
    <x v="2450"/>
    <x v="2451"/>
    <n v="26500"/>
    <n v="6633"/>
    <x v="3"/>
    <x v="0"/>
    <s v="USD"/>
    <n v="1409194810"/>
    <n v="1406170810"/>
    <b v="0"/>
    <n v="114"/>
    <b v="0"/>
    <s v="theater/spaces"/>
    <n v="0.25030188679245285"/>
    <n v="58.184210526315788"/>
    <x v="3"/>
    <x v="12"/>
  </r>
  <r>
    <n v="239"/>
    <x v="2451"/>
    <x v="2452"/>
    <n v="1000"/>
    <n v="250"/>
    <x v="3"/>
    <x v="6"/>
    <s v="AUD"/>
    <n v="1446984000"/>
    <n v="1445308730"/>
    <b v="0"/>
    <n v="5"/>
    <b v="0"/>
    <s v="film &amp; video/drama"/>
    <n v="0.25"/>
    <n v="50"/>
    <x v="4"/>
    <x v="30"/>
  </r>
  <r>
    <n v="3203"/>
    <x v="2452"/>
    <x v="2453"/>
    <n v="1000"/>
    <n v="250"/>
    <x v="3"/>
    <x v="0"/>
    <s v="USD"/>
    <n v="1443224622"/>
    <n v="1440632622"/>
    <b v="0"/>
    <n v="6"/>
    <b v="0"/>
    <s v="theater/musical"/>
    <n v="0.25"/>
    <n v="41.666666666666664"/>
    <x v="3"/>
    <x v="20"/>
  </r>
  <r>
    <n v="874"/>
    <x v="2453"/>
    <x v="2454"/>
    <n v="3000"/>
    <n v="730"/>
    <x v="3"/>
    <x v="0"/>
    <s v="USD"/>
    <n v="1367676034"/>
    <n v="1365084034"/>
    <b v="0"/>
    <n v="21"/>
    <b v="0"/>
    <s v="music/jazz"/>
    <n v="0.24333333333333335"/>
    <n v="34.761904761904759"/>
    <x v="2"/>
    <x v="27"/>
  </r>
  <r>
    <n v="3959"/>
    <x v="2454"/>
    <x v="2455"/>
    <n v="1200"/>
    <n v="292"/>
    <x v="3"/>
    <x v="0"/>
    <s v="USD"/>
    <n v="1411930556"/>
    <n v="1409338556"/>
    <b v="0"/>
    <n v="12"/>
    <b v="0"/>
    <s v="theater/plays"/>
    <n v="0.24333333333333335"/>
    <n v="24.333333333333332"/>
    <x v="3"/>
    <x v="4"/>
  </r>
  <r>
    <n v="3955"/>
    <x v="2455"/>
    <x v="2456"/>
    <n v="1750"/>
    <n v="425"/>
    <x v="3"/>
    <x v="0"/>
    <s v="USD"/>
    <n v="1448745741"/>
    <n v="1446150141"/>
    <b v="0"/>
    <n v="8"/>
    <b v="0"/>
    <s v="theater/plays"/>
    <n v="0.24285714285714285"/>
    <n v="53.125"/>
    <x v="3"/>
    <x v="4"/>
  </r>
  <r>
    <n v="4010"/>
    <x v="2456"/>
    <x v="2457"/>
    <n v="7200"/>
    <n v="1742"/>
    <x v="3"/>
    <x v="0"/>
    <s v="USD"/>
    <n v="1414348166"/>
    <n v="1412879366"/>
    <b v="0"/>
    <n v="38"/>
    <b v="0"/>
    <s v="theater/plays"/>
    <n v="0.24194444444444443"/>
    <n v="45.842105263157897"/>
    <x v="3"/>
    <x v="4"/>
  </r>
  <r>
    <n v="3967"/>
    <x v="2457"/>
    <x v="2458"/>
    <n v="1700"/>
    <n v="410"/>
    <x v="3"/>
    <x v="0"/>
    <s v="USD"/>
    <n v="1488783507"/>
    <n v="1486191507"/>
    <b v="0"/>
    <n v="10"/>
    <b v="0"/>
    <s v="theater/plays"/>
    <n v="0.2411764705882353"/>
    <n v="41"/>
    <x v="3"/>
    <x v="4"/>
  </r>
  <r>
    <n v="867"/>
    <x v="2458"/>
    <x v="2459"/>
    <n v="5000"/>
    <n v="1201"/>
    <x v="3"/>
    <x v="0"/>
    <s v="USD"/>
    <n v="1259643540"/>
    <n v="1254450706"/>
    <b v="0"/>
    <n v="11"/>
    <b v="0"/>
    <s v="music/jazz"/>
    <n v="0.2402"/>
    <n v="109.18181818181819"/>
    <x v="2"/>
    <x v="27"/>
  </r>
  <r>
    <n v="1783"/>
    <x v="2459"/>
    <x v="2460"/>
    <n v="40000"/>
    <n v="9477"/>
    <x v="3"/>
    <x v="0"/>
    <s v="USD"/>
    <n v="1432248478"/>
    <n v="1429656478"/>
    <b v="1"/>
    <n v="185"/>
    <b v="0"/>
    <s v="photography/photobooks"/>
    <n v="0.236925"/>
    <n v="51.227027027027027"/>
    <x v="6"/>
    <x v="9"/>
  </r>
  <r>
    <n v="3051"/>
    <x v="2460"/>
    <x v="2461"/>
    <n v="3500"/>
    <n v="827"/>
    <x v="3"/>
    <x v="1"/>
    <s v="GBP"/>
    <n v="1486547945"/>
    <n v="1483955945"/>
    <b v="1"/>
    <n v="35"/>
    <b v="0"/>
    <s v="theater/spaces"/>
    <n v="0.23628571428571429"/>
    <n v="23.62857142857143"/>
    <x v="3"/>
    <x v="12"/>
  </r>
  <r>
    <n v="2596"/>
    <x v="2461"/>
    <x v="2462"/>
    <n v="35000"/>
    <n v="8256"/>
    <x v="3"/>
    <x v="7"/>
    <s v="CAD"/>
    <n v="1407427009"/>
    <n v="1404835009"/>
    <b v="0"/>
    <n v="27"/>
    <b v="0"/>
    <s v="food/food trucks"/>
    <n v="0.23588571428571428"/>
    <n v="305.77777777777777"/>
    <x v="7"/>
    <x v="37"/>
  </r>
  <r>
    <n v="3089"/>
    <x v="2462"/>
    <x v="2463"/>
    <n v="25000"/>
    <n v="5854"/>
    <x v="3"/>
    <x v="0"/>
    <s v="USD"/>
    <n v="1468029540"/>
    <n v="1465304483"/>
    <b v="0"/>
    <n v="45"/>
    <b v="0"/>
    <s v="theater/spaces"/>
    <n v="0.23416000000000001"/>
    <n v="130.0888888888889"/>
    <x v="3"/>
    <x v="12"/>
  </r>
  <r>
    <n v="2880"/>
    <x v="2463"/>
    <x v="2464"/>
    <n v="12000"/>
    <n v="2800"/>
    <x v="3"/>
    <x v="0"/>
    <s v="USD"/>
    <n v="1440090300"/>
    <n v="1436305452"/>
    <b v="0"/>
    <n v="29"/>
    <b v="0"/>
    <s v="theater/plays"/>
    <n v="0.23333333333333334"/>
    <n v="96.551724137931032"/>
    <x v="3"/>
    <x v="4"/>
  </r>
  <r>
    <n v="150"/>
    <x v="2464"/>
    <x v="2465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4"/>
    <x v="22"/>
  </r>
  <r>
    <n v="593"/>
    <x v="2465"/>
    <x v="2466"/>
    <n v="500"/>
    <n v="115"/>
    <x v="3"/>
    <x v="1"/>
    <s v="GBP"/>
    <n v="1428333345"/>
    <n v="1425744945"/>
    <b v="0"/>
    <n v="7"/>
    <b v="0"/>
    <s v="technology/web"/>
    <n v="0.23"/>
    <n v="16.428571428571427"/>
    <x v="0"/>
    <x v="38"/>
  </r>
  <r>
    <n v="1575"/>
    <x v="2466"/>
    <x v="2467"/>
    <n v="10000"/>
    <n v="2291"/>
    <x v="1"/>
    <x v="0"/>
    <s v="USD"/>
    <n v="1404909296"/>
    <n v="1402317296"/>
    <b v="0"/>
    <n v="35"/>
    <b v="0"/>
    <s v="publishing/art books"/>
    <n v="0.2291"/>
    <n v="65.457142857142856"/>
    <x v="5"/>
    <x v="36"/>
  </r>
  <r>
    <n v="519"/>
    <x v="2467"/>
    <x v="2468"/>
    <n v="12001"/>
    <n v="2746"/>
    <x v="3"/>
    <x v="0"/>
    <s v="USD"/>
    <n v="1354699421"/>
    <n v="1352107421"/>
    <b v="0"/>
    <n v="70"/>
    <b v="0"/>
    <s v="film &amp; video/animation"/>
    <n v="0.22881426547787684"/>
    <n v="39.228571428571428"/>
    <x v="4"/>
    <x v="28"/>
  </r>
  <r>
    <n v="1017"/>
    <x v="2468"/>
    <x v="2469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0"/>
    <x v="3"/>
  </r>
  <r>
    <n v="3093"/>
    <x v="2469"/>
    <x v="2470"/>
    <n v="4000"/>
    <n v="910"/>
    <x v="3"/>
    <x v="7"/>
    <s v="CAD"/>
    <n v="1401595140"/>
    <n v="1398980941"/>
    <b v="0"/>
    <n v="17"/>
    <b v="0"/>
    <s v="theater/spaces"/>
    <n v="0.22750000000000001"/>
    <n v="53.529411764705884"/>
    <x v="3"/>
    <x v="12"/>
  </r>
  <r>
    <n v="2405"/>
    <x v="2470"/>
    <x v="2471"/>
    <n v="5000"/>
    <n v="1126"/>
    <x v="3"/>
    <x v="0"/>
    <s v="USD"/>
    <n v="1472911375"/>
    <n v="1471096975"/>
    <b v="0"/>
    <n v="20"/>
    <b v="0"/>
    <s v="food/food trucks"/>
    <n v="0.22520000000000001"/>
    <n v="56.3"/>
    <x v="7"/>
    <x v="37"/>
  </r>
  <r>
    <n v="3134"/>
    <x v="2471"/>
    <x v="2472"/>
    <n v="1000"/>
    <n v="225"/>
    <x v="2"/>
    <x v="1"/>
    <s v="GBP"/>
    <n v="1490631419"/>
    <n v="1488820619"/>
    <b v="0"/>
    <n v="12"/>
    <b v="0"/>
    <s v="theater/plays"/>
    <n v="0.22500000000000001"/>
    <n v="18.75"/>
    <x v="3"/>
    <x v="4"/>
  </r>
  <r>
    <n v="1330"/>
    <x v="2472"/>
    <x v="2473"/>
    <n v="35000"/>
    <n v="7873"/>
    <x v="1"/>
    <x v="0"/>
    <s v="USD"/>
    <n v="1467432000"/>
    <n v="1464763109"/>
    <b v="0"/>
    <n v="50"/>
    <b v="0"/>
    <s v="technology/wearables"/>
    <n v="0.22494285714285714"/>
    <n v="157.46"/>
    <x v="0"/>
    <x v="3"/>
  </r>
  <r>
    <n v="169"/>
    <x v="2473"/>
    <x v="2474"/>
    <n v="2500"/>
    <n v="560"/>
    <x v="3"/>
    <x v="1"/>
    <s v="GBP"/>
    <n v="1413634059"/>
    <n v="1411042059"/>
    <b v="0"/>
    <n v="10"/>
    <b v="0"/>
    <s v="film &amp; video/drama"/>
    <n v="0.224"/>
    <n v="56"/>
    <x v="4"/>
    <x v="30"/>
  </r>
  <r>
    <n v="910"/>
    <x v="2474"/>
    <x v="2475"/>
    <n v="550"/>
    <n v="123"/>
    <x v="3"/>
    <x v="1"/>
    <s v="GBP"/>
    <n v="1488546319"/>
    <n v="1483362319"/>
    <b v="0"/>
    <n v="5"/>
    <b v="0"/>
    <s v="music/jazz"/>
    <n v="0.22363636363636363"/>
    <n v="24.6"/>
    <x v="2"/>
    <x v="27"/>
  </r>
  <r>
    <n v="4057"/>
    <x v="2475"/>
    <x v="2476"/>
    <n v="3500"/>
    <n v="775"/>
    <x v="3"/>
    <x v="1"/>
    <s v="GBP"/>
    <n v="1448492400"/>
    <n v="1446506080"/>
    <b v="0"/>
    <n v="6"/>
    <b v="0"/>
    <s v="theater/plays"/>
    <n v="0.22142857142857142"/>
    <n v="129.16666666666666"/>
    <x v="3"/>
    <x v="4"/>
  </r>
  <r>
    <n v="708"/>
    <x v="2476"/>
    <x v="2477"/>
    <n v="40000"/>
    <n v="8837"/>
    <x v="3"/>
    <x v="1"/>
    <s v="GBP"/>
    <n v="1410616600"/>
    <n v="1405432600"/>
    <b v="0"/>
    <n v="369"/>
    <b v="0"/>
    <s v="technology/wearables"/>
    <n v="0.22092500000000001"/>
    <n v="23.948509485094849"/>
    <x v="0"/>
    <x v="3"/>
  </r>
  <r>
    <n v="1796"/>
    <x v="2477"/>
    <x v="2478"/>
    <n v="19000"/>
    <n v="4190"/>
    <x v="3"/>
    <x v="1"/>
    <s v="GBP"/>
    <n v="1469356366"/>
    <n v="1464172366"/>
    <b v="1"/>
    <n v="86"/>
    <b v="0"/>
    <s v="photography/photobooks"/>
    <n v="0.22052631578947368"/>
    <n v="48.720930232558139"/>
    <x v="6"/>
    <x v="9"/>
  </r>
  <r>
    <n v="4053"/>
    <x v="2478"/>
    <x v="2479"/>
    <n v="500"/>
    <n v="110"/>
    <x v="3"/>
    <x v="1"/>
    <s v="GBP"/>
    <n v="1416081600"/>
    <n v="1413477228"/>
    <b v="0"/>
    <n v="2"/>
    <b v="0"/>
    <s v="theater/plays"/>
    <n v="0.22"/>
    <n v="55"/>
    <x v="3"/>
    <x v="4"/>
  </r>
  <r>
    <n v="3842"/>
    <x v="2479"/>
    <x v="2480"/>
    <n v="5000"/>
    <n v="1097"/>
    <x v="3"/>
    <x v="1"/>
    <s v="GBP"/>
    <n v="1399809052"/>
    <n v="1397217052"/>
    <b v="1"/>
    <n v="23"/>
    <b v="0"/>
    <s v="theater/plays"/>
    <n v="0.21940000000000001"/>
    <n v="47.695652173913047"/>
    <x v="3"/>
    <x v="4"/>
  </r>
  <r>
    <n v="485"/>
    <x v="2480"/>
    <x v="2481"/>
    <n v="37956"/>
    <n v="8315.01"/>
    <x v="3"/>
    <x v="1"/>
    <s v="GBP"/>
    <n v="1368792499"/>
    <n v="1366200499"/>
    <b v="0"/>
    <n v="125"/>
    <b v="0"/>
    <s v="film &amp; video/animation"/>
    <n v="0.21906971229845085"/>
    <n v="66.520080000000007"/>
    <x v="4"/>
    <x v="28"/>
  </r>
  <r>
    <n v="2745"/>
    <x v="2481"/>
    <x v="2482"/>
    <n v="8000"/>
    <n v="1751"/>
    <x v="3"/>
    <x v="0"/>
    <s v="USD"/>
    <n v="1342309368"/>
    <n v="1337125368"/>
    <b v="0"/>
    <n v="49"/>
    <b v="0"/>
    <s v="publishing/children's books"/>
    <n v="0.21887499999999999"/>
    <n v="35.734693877551024"/>
    <x v="5"/>
    <x v="32"/>
  </r>
  <r>
    <n v="2917"/>
    <x v="2482"/>
    <x v="2483"/>
    <n v="2000"/>
    <n v="437"/>
    <x v="3"/>
    <x v="0"/>
    <s v="USD"/>
    <n v="1442381847"/>
    <n v="1440826647"/>
    <b v="0"/>
    <n v="9"/>
    <b v="0"/>
    <s v="theater/plays"/>
    <n v="0.2185"/>
    <n v="48.555555555555557"/>
    <x v="3"/>
    <x v="4"/>
  </r>
  <r>
    <n v="1683"/>
    <x v="2483"/>
    <x v="2484"/>
    <n v="3500"/>
    <n v="760"/>
    <x v="2"/>
    <x v="3"/>
    <s v="EUR"/>
    <n v="1491590738"/>
    <n v="1489517138"/>
    <b v="0"/>
    <n v="10"/>
    <b v="0"/>
    <s v="music/faith"/>
    <n v="0.21714285714285714"/>
    <n v="76"/>
    <x v="2"/>
    <x v="21"/>
  </r>
  <r>
    <n v="4083"/>
    <x v="2484"/>
    <x v="2485"/>
    <n v="3500"/>
    <n v="759"/>
    <x v="3"/>
    <x v="0"/>
    <s v="USD"/>
    <n v="1452795416"/>
    <n v="1450203416"/>
    <b v="0"/>
    <n v="6"/>
    <b v="0"/>
    <s v="theater/plays"/>
    <n v="0.21685714285714286"/>
    <n v="126.5"/>
    <x v="3"/>
    <x v="4"/>
  </r>
  <r>
    <n v="672"/>
    <x v="2485"/>
    <x v="2486"/>
    <n v="50000"/>
    <n v="10814"/>
    <x v="3"/>
    <x v="0"/>
    <s v="USD"/>
    <n v="1420088340"/>
    <n v="1417410964"/>
    <b v="0"/>
    <n v="215"/>
    <b v="0"/>
    <s v="technology/wearables"/>
    <n v="0.21628"/>
    <n v="50.29767441860465"/>
    <x v="0"/>
    <x v="3"/>
  </r>
  <r>
    <n v="467"/>
    <x v="2486"/>
    <x v="2487"/>
    <n v="20000"/>
    <n v="4315"/>
    <x v="3"/>
    <x v="0"/>
    <s v="USD"/>
    <n v="1348849134"/>
    <n v="1344961134"/>
    <b v="0"/>
    <n v="39"/>
    <b v="0"/>
    <s v="film &amp; video/animation"/>
    <n v="0.21575"/>
    <n v="110.64102564102564"/>
    <x v="4"/>
    <x v="28"/>
  </r>
  <r>
    <n v="3893"/>
    <x v="2487"/>
    <x v="2488"/>
    <n v="50000"/>
    <n v="10775"/>
    <x v="3"/>
    <x v="0"/>
    <s v="USD"/>
    <n v="1404194400"/>
    <n v="1400600840"/>
    <b v="0"/>
    <n v="84"/>
    <b v="0"/>
    <s v="theater/plays"/>
    <n v="0.2155"/>
    <n v="128.27380952380952"/>
    <x v="3"/>
    <x v="4"/>
  </r>
  <r>
    <n v="669"/>
    <x v="2488"/>
    <x v="2489"/>
    <n v="200000"/>
    <n v="43015"/>
    <x v="3"/>
    <x v="10"/>
    <s v="SEK"/>
    <n v="1467817258"/>
    <n v="1465225258"/>
    <b v="0"/>
    <n v="28"/>
    <b v="0"/>
    <s v="technology/wearables"/>
    <n v="0.21507499999999999"/>
    <n v="1536.25"/>
    <x v="0"/>
    <x v="3"/>
  </r>
  <r>
    <n v="3737"/>
    <x v="1067"/>
    <x v="2490"/>
    <n v="700"/>
    <n v="150"/>
    <x v="3"/>
    <x v="0"/>
    <s v="USD"/>
    <n v="1447311540"/>
    <n v="1445358903"/>
    <b v="0"/>
    <n v="4"/>
    <b v="0"/>
    <s v="theater/plays"/>
    <n v="0.21428571428571427"/>
    <n v="37.5"/>
    <x v="3"/>
    <x v="4"/>
  </r>
  <r>
    <n v="4104"/>
    <x v="2489"/>
    <x v="2491"/>
    <n v="3000"/>
    <n v="641"/>
    <x v="3"/>
    <x v="6"/>
    <s v="AUD"/>
    <n v="1477550434"/>
    <n v="1474958434"/>
    <b v="0"/>
    <n v="14"/>
    <b v="0"/>
    <s v="theater/plays"/>
    <n v="0.21366666666666667"/>
    <n v="45.785714285714285"/>
    <x v="3"/>
    <x v="4"/>
  </r>
  <r>
    <n v="613"/>
    <x v="2490"/>
    <x v="2492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0"/>
    <x v="38"/>
  </r>
  <r>
    <n v="1771"/>
    <x v="2491"/>
    <x v="2493"/>
    <n v="4200"/>
    <n v="895"/>
    <x v="3"/>
    <x v="1"/>
    <s v="GBP"/>
    <n v="1414107040"/>
    <n v="1411515040"/>
    <b v="1"/>
    <n v="25"/>
    <b v="0"/>
    <s v="photography/photobooks"/>
    <n v="0.21309523809523809"/>
    <n v="35.799999999999997"/>
    <x v="6"/>
    <x v="9"/>
  </r>
  <r>
    <n v="3843"/>
    <x v="2492"/>
    <x v="2494"/>
    <n v="5000"/>
    <n v="1065"/>
    <x v="3"/>
    <x v="0"/>
    <s v="USD"/>
    <n v="1401587064"/>
    <n v="1399427064"/>
    <b v="1"/>
    <n v="19"/>
    <b v="0"/>
    <s v="theater/plays"/>
    <n v="0.21299999999999999"/>
    <n v="56.05263157894737"/>
    <x v="3"/>
    <x v="4"/>
  </r>
  <r>
    <n v="1566"/>
    <x v="2493"/>
    <x v="2495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5"/>
    <x v="36"/>
  </r>
  <r>
    <n v="1737"/>
    <x v="2494"/>
    <x v="2496"/>
    <n v="4000"/>
    <n v="850"/>
    <x v="3"/>
    <x v="0"/>
    <s v="USD"/>
    <n v="1437432392"/>
    <n v="1434840392"/>
    <b v="0"/>
    <n v="15"/>
    <b v="0"/>
    <s v="music/faith"/>
    <n v="0.21249999999999999"/>
    <n v="56.666666666666664"/>
    <x v="2"/>
    <x v="21"/>
  </r>
  <r>
    <n v="1984"/>
    <x v="2495"/>
    <x v="2497"/>
    <n v="15000"/>
    <n v="3172"/>
    <x v="3"/>
    <x v="0"/>
    <s v="USD"/>
    <n v="1417377481"/>
    <n v="1412189881"/>
    <b v="0"/>
    <n v="7"/>
    <b v="0"/>
    <s v="photography/people"/>
    <n v="0.21146666666666666"/>
    <n v="453.14285714285717"/>
    <x v="6"/>
    <x v="35"/>
  </r>
  <r>
    <n v="3972"/>
    <x v="2496"/>
    <x v="2498"/>
    <n v="1000"/>
    <n v="211"/>
    <x v="3"/>
    <x v="0"/>
    <s v="USD"/>
    <n v="1423186634"/>
    <n v="1418002634"/>
    <b v="0"/>
    <n v="8"/>
    <b v="0"/>
    <s v="theater/plays"/>
    <n v="0.21099999999999999"/>
    <n v="26.375"/>
    <x v="3"/>
    <x v="4"/>
  </r>
  <r>
    <n v="181"/>
    <x v="2497"/>
    <x v="2499"/>
    <n v="3423"/>
    <n v="722"/>
    <x v="3"/>
    <x v="1"/>
    <s v="GBP"/>
    <n v="1434995295"/>
    <n v="1432403295"/>
    <b v="0"/>
    <n v="4"/>
    <b v="0"/>
    <s v="film &amp; video/drama"/>
    <n v="0.21092608822670172"/>
    <n v="180.5"/>
    <x v="4"/>
    <x v="30"/>
  </r>
  <r>
    <n v="922"/>
    <x v="2498"/>
    <x v="2500"/>
    <n v="27000"/>
    <n v="5680"/>
    <x v="3"/>
    <x v="0"/>
    <s v="USD"/>
    <n v="1412167393"/>
    <n v="1409143393"/>
    <b v="0"/>
    <n v="30"/>
    <b v="0"/>
    <s v="music/jazz"/>
    <n v="0.21037037037037037"/>
    <n v="189.33333333333334"/>
    <x v="2"/>
    <x v="27"/>
  </r>
  <r>
    <n v="2655"/>
    <x v="2499"/>
    <x v="2501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0"/>
    <x v="5"/>
  </r>
  <r>
    <n v="3135"/>
    <x v="2500"/>
    <x v="2502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3"/>
    <x v="4"/>
  </r>
  <r>
    <n v="2896"/>
    <x v="2501"/>
    <x v="2503"/>
    <n v="3000"/>
    <n v="625"/>
    <x v="3"/>
    <x v="0"/>
    <s v="USD"/>
    <n v="1481522400"/>
    <n v="1480283321"/>
    <b v="0"/>
    <n v="12"/>
    <b v="0"/>
    <s v="theater/plays"/>
    <n v="0.20833333333333334"/>
    <n v="52.083333333333336"/>
    <x v="3"/>
    <x v="4"/>
  </r>
  <r>
    <n v="2324"/>
    <x v="2502"/>
    <x v="2504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7"/>
    <x v="11"/>
  </r>
  <r>
    <n v="1165"/>
    <x v="2503"/>
    <x v="2505"/>
    <n v="10000"/>
    <n v="2070.5"/>
    <x v="3"/>
    <x v="0"/>
    <s v="USD"/>
    <n v="1404623330"/>
    <n v="1401685730"/>
    <b v="0"/>
    <n v="25"/>
    <b v="0"/>
    <s v="food/food trucks"/>
    <n v="0.20705000000000001"/>
    <n v="82.82"/>
    <x v="7"/>
    <x v="37"/>
  </r>
  <r>
    <n v="1594"/>
    <x v="2504"/>
    <x v="2506"/>
    <n v="1000"/>
    <n v="205"/>
    <x v="3"/>
    <x v="0"/>
    <s v="USD"/>
    <n v="1463329260"/>
    <n v="1458147982"/>
    <b v="0"/>
    <n v="10"/>
    <b v="0"/>
    <s v="photography/places"/>
    <n v="0.20499999999999999"/>
    <n v="20.5"/>
    <x v="6"/>
    <x v="24"/>
  </r>
  <r>
    <n v="1800"/>
    <x v="2505"/>
    <x v="2507"/>
    <n v="46260"/>
    <n v="9460"/>
    <x v="3"/>
    <x v="1"/>
    <s v="GBP"/>
    <n v="1476109970"/>
    <n v="1473517970"/>
    <b v="1"/>
    <n v="113"/>
    <b v="0"/>
    <s v="photography/photobooks"/>
    <n v="0.20449632511889321"/>
    <n v="83.716814159292042"/>
    <x v="6"/>
    <x v="9"/>
  </r>
  <r>
    <n v="2942"/>
    <x v="2506"/>
    <x v="2508"/>
    <n v="200000"/>
    <n v="40850"/>
    <x v="3"/>
    <x v="7"/>
    <s v="CAD"/>
    <n v="1450297080"/>
    <n v="1448565459"/>
    <b v="0"/>
    <n v="202"/>
    <b v="0"/>
    <s v="theater/spaces"/>
    <n v="0.20424999999999999"/>
    <n v="202.22772277227722"/>
    <x v="3"/>
    <x v="12"/>
  </r>
  <r>
    <n v="1424"/>
    <x v="2507"/>
    <x v="2509"/>
    <n v="7500"/>
    <n v="1527"/>
    <x v="3"/>
    <x v="0"/>
    <s v="USD"/>
    <n v="1479233602"/>
    <n v="1478106802"/>
    <b v="0"/>
    <n v="14"/>
    <b v="0"/>
    <s v="publishing/translations"/>
    <n v="0.2036"/>
    <n v="109.07142857142857"/>
    <x v="5"/>
    <x v="39"/>
  </r>
  <r>
    <n v="1785"/>
    <x v="2508"/>
    <x v="2510"/>
    <n v="24000"/>
    <n v="4853"/>
    <x v="3"/>
    <x v="0"/>
    <s v="USD"/>
    <n v="1413417600"/>
    <n v="1410750855"/>
    <b v="1"/>
    <n v="108"/>
    <b v="0"/>
    <s v="photography/photobooks"/>
    <n v="0.20220833333333332"/>
    <n v="44.935185185185183"/>
    <x v="6"/>
    <x v="9"/>
  </r>
  <r>
    <n v="1697"/>
    <x v="2509"/>
    <x v="2511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2"/>
    <x v="21"/>
  </r>
  <r>
    <n v="2867"/>
    <x v="183"/>
    <x v="2512"/>
    <n v="2500"/>
    <n v="504"/>
    <x v="3"/>
    <x v="0"/>
    <s v="USD"/>
    <n v="1467604800"/>
    <n v="1465533672"/>
    <b v="0"/>
    <n v="10"/>
    <b v="0"/>
    <s v="theater/plays"/>
    <n v="0.2016"/>
    <n v="50.4"/>
    <x v="3"/>
    <x v="4"/>
  </r>
  <r>
    <n v="882"/>
    <x v="2510"/>
    <x v="2513"/>
    <n v="1500"/>
    <n v="302"/>
    <x v="3"/>
    <x v="0"/>
    <s v="USD"/>
    <n v="1315341550"/>
    <n v="1312490350"/>
    <b v="0"/>
    <n v="14"/>
    <b v="0"/>
    <s v="music/indie rock"/>
    <n v="0.20133333333333334"/>
    <n v="21.571428571428573"/>
    <x v="2"/>
    <x v="13"/>
  </r>
  <r>
    <n v="3739"/>
    <x v="2511"/>
    <x v="2514"/>
    <n v="4000"/>
    <n v="805"/>
    <x v="3"/>
    <x v="1"/>
    <s v="GBP"/>
    <n v="1468752468"/>
    <n v="1467024468"/>
    <b v="0"/>
    <n v="8"/>
    <b v="0"/>
    <s v="theater/plays"/>
    <n v="0.20125000000000001"/>
    <n v="100.625"/>
    <x v="3"/>
    <x v="4"/>
  </r>
  <r>
    <n v="1880"/>
    <x v="2512"/>
    <x v="2515"/>
    <n v="5000"/>
    <n v="1004"/>
    <x v="3"/>
    <x v="1"/>
    <s v="GBP"/>
    <n v="1459341380"/>
    <n v="1456839380"/>
    <b v="0"/>
    <n v="24"/>
    <b v="0"/>
    <s v="games/mobile games"/>
    <n v="0.20080000000000001"/>
    <n v="41.833333333333336"/>
    <x v="1"/>
    <x v="25"/>
  </r>
  <r>
    <n v="179"/>
    <x v="2513"/>
    <x v="2516"/>
    <n v="1000"/>
    <n v="200"/>
    <x v="3"/>
    <x v="0"/>
    <s v="USD"/>
    <n v="1457056555"/>
    <n v="1454464555"/>
    <b v="0"/>
    <n v="2"/>
    <b v="0"/>
    <s v="film &amp; video/drama"/>
    <n v="0.2"/>
    <n v="100"/>
    <x v="4"/>
    <x v="30"/>
  </r>
  <r>
    <n v="3632"/>
    <x v="2514"/>
    <x v="2517"/>
    <n v="500"/>
    <n v="100"/>
    <x v="3"/>
    <x v="1"/>
    <s v="GBP"/>
    <n v="1416781749"/>
    <n v="1415053749"/>
    <b v="0"/>
    <n v="1"/>
    <b v="0"/>
    <s v="theater/musical"/>
    <n v="0.2"/>
    <n v="100"/>
    <x v="3"/>
    <x v="20"/>
  </r>
  <r>
    <n v="3982"/>
    <x v="2515"/>
    <x v="2518"/>
    <n v="850"/>
    <n v="170"/>
    <x v="3"/>
    <x v="1"/>
    <s v="GBP"/>
    <n v="1436297180"/>
    <n v="1431113180"/>
    <b v="0"/>
    <n v="5"/>
    <b v="0"/>
    <s v="theater/plays"/>
    <n v="0.2"/>
    <n v="34"/>
    <x v="3"/>
    <x v="4"/>
  </r>
  <r>
    <n v="3991"/>
    <x v="2516"/>
    <x v="2519"/>
    <n v="500"/>
    <n v="100"/>
    <x v="3"/>
    <x v="0"/>
    <s v="USD"/>
    <n v="1433086082"/>
    <n v="1430494082"/>
    <b v="0"/>
    <n v="1"/>
    <b v="0"/>
    <s v="theater/plays"/>
    <n v="0.2"/>
    <n v="100"/>
    <x v="3"/>
    <x v="4"/>
  </r>
  <r>
    <n v="3107"/>
    <x v="2517"/>
    <x v="2520"/>
    <n v="40000"/>
    <n v="7905"/>
    <x v="3"/>
    <x v="0"/>
    <s v="USD"/>
    <n v="1431372751"/>
    <n v="1430767951"/>
    <b v="0"/>
    <n v="29"/>
    <b v="0"/>
    <s v="theater/spaces"/>
    <n v="0.197625"/>
    <n v="272.58620689655174"/>
    <x v="3"/>
    <x v="12"/>
  </r>
  <r>
    <n v="1335"/>
    <x v="2518"/>
    <x v="2521"/>
    <n v="25000"/>
    <n v="4940"/>
    <x v="1"/>
    <x v="0"/>
    <s v="USD"/>
    <n v="1449354502"/>
    <n v="1446762502"/>
    <b v="0"/>
    <n v="16"/>
    <b v="0"/>
    <s v="technology/wearables"/>
    <n v="0.1976"/>
    <n v="308.75"/>
    <x v="0"/>
    <x v="3"/>
  </r>
  <r>
    <n v="2857"/>
    <x v="2519"/>
    <x v="2522"/>
    <n v="38000"/>
    <n v="7500"/>
    <x v="3"/>
    <x v="18"/>
    <s v="MXN"/>
    <n v="1487613600"/>
    <n v="1482444295"/>
    <b v="0"/>
    <n v="15"/>
    <b v="0"/>
    <s v="theater/plays"/>
    <n v="0.19736842105263158"/>
    <n v="500"/>
    <x v="3"/>
    <x v="4"/>
  </r>
  <r>
    <n v="3803"/>
    <x v="2520"/>
    <x v="2523"/>
    <n v="12000"/>
    <n v="2358"/>
    <x v="3"/>
    <x v="0"/>
    <s v="USD"/>
    <n v="1457133568"/>
    <n v="1454541568"/>
    <b v="0"/>
    <n v="40"/>
    <b v="0"/>
    <s v="theater/musical"/>
    <n v="0.19650000000000001"/>
    <n v="58.95"/>
    <x v="3"/>
    <x v="20"/>
  </r>
  <r>
    <n v="1764"/>
    <x v="2521"/>
    <x v="2524"/>
    <n v="11000"/>
    <n v="2156"/>
    <x v="3"/>
    <x v="1"/>
    <s v="GBP"/>
    <n v="1407065979"/>
    <n v="1404560379"/>
    <b v="1"/>
    <n v="39"/>
    <b v="0"/>
    <s v="photography/photobooks"/>
    <n v="0.19600000000000001"/>
    <n v="55.282051282051285"/>
    <x v="6"/>
    <x v="9"/>
  </r>
  <r>
    <n v="3063"/>
    <x v="2522"/>
    <x v="2525"/>
    <n v="3000"/>
    <n v="587"/>
    <x v="3"/>
    <x v="0"/>
    <s v="USD"/>
    <n v="1477174138"/>
    <n v="1474150138"/>
    <b v="0"/>
    <n v="23"/>
    <b v="0"/>
    <s v="theater/spaces"/>
    <n v="0.19566666666666666"/>
    <n v="25.521739130434781"/>
    <x v="3"/>
    <x v="12"/>
  </r>
  <r>
    <n v="480"/>
    <x v="2523"/>
    <x v="2526"/>
    <n v="40000"/>
    <n v="7764"/>
    <x v="3"/>
    <x v="0"/>
    <s v="USD"/>
    <n v="1376049615"/>
    <n v="1373457615"/>
    <b v="0"/>
    <n v="140"/>
    <b v="0"/>
    <s v="film &amp; video/animation"/>
    <n v="0.19409999999999999"/>
    <n v="55.457142857142856"/>
    <x v="4"/>
    <x v="28"/>
  </r>
  <r>
    <n v="4064"/>
    <x v="2524"/>
    <x v="2527"/>
    <n v="2000"/>
    <n v="385"/>
    <x v="3"/>
    <x v="6"/>
    <s v="AUD"/>
    <n v="1430316426"/>
    <n v="1427724426"/>
    <b v="0"/>
    <n v="6"/>
    <b v="0"/>
    <s v="theater/plays"/>
    <n v="0.1925"/>
    <n v="64.166666666666671"/>
    <x v="3"/>
    <x v="4"/>
  </r>
  <r>
    <n v="1166"/>
    <x v="2525"/>
    <x v="2528"/>
    <n v="15000"/>
    <n v="2871"/>
    <x v="3"/>
    <x v="0"/>
    <s v="USD"/>
    <n v="1435291200"/>
    <n v="1432640342"/>
    <b v="0"/>
    <n v="8"/>
    <b v="0"/>
    <s v="food/food trucks"/>
    <n v="0.19139999999999999"/>
    <n v="358.875"/>
    <x v="7"/>
    <x v="37"/>
  </r>
  <r>
    <n v="2883"/>
    <x v="2526"/>
    <x v="2529"/>
    <n v="10000"/>
    <n v="1908"/>
    <x v="3"/>
    <x v="0"/>
    <s v="USD"/>
    <n v="1454734740"/>
    <n v="1451684437"/>
    <b v="0"/>
    <n v="5"/>
    <b v="0"/>
    <s v="theater/plays"/>
    <n v="0.1908"/>
    <n v="381.6"/>
    <x v="3"/>
    <x v="4"/>
  </r>
  <r>
    <n v="2753"/>
    <x v="2527"/>
    <x v="2530"/>
    <n v="2000"/>
    <n v="380"/>
    <x v="3"/>
    <x v="0"/>
    <s v="USD"/>
    <n v="1346017023"/>
    <n v="1343425023"/>
    <b v="0"/>
    <n v="8"/>
    <b v="0"/>
    <s v="publishing/children's books"/>
    <n v="0.19"/>
    <n v="47.5"/>
    <x v="5"/>
    <x v="32"/>
  </r>
  <r>
    <n v="2657"/>
    <x v="2528"/>
    <x v="2531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0"/>
    <x v="5"/>
  </r>
  <r>
    <n v="665"/>
    <x v="2529"/>
    <x v="2532"/>
    <n v="10000"/>
    <n v="1864"/>
    <x v="3"/>
    <x v="0"/>
    <s v="USD"/>
    <n v="1484327061"/>
    <n v="1479143061"/>
    <b v="0"/>
    <n v="12"/>
    <b v="0"/>
    <s v="technology/wearables"/>
    <n v="0.18640000000000001"/>
    <n v="155.33333333333334"/>
    <x v="0"/>
    <x v="3"/>
  </r>
  <r>
    <n v="2515"/>
    <x v="2530"/>
    <x v="2533"/>
    <n v="5000"/>
    <n v="930"/>
    <x v="3"/>
    <x v="0"/>
    <s v="USD"/>
    <n v="1424635753"/>
    <n v="1422043753"/>
    <b v="0"/>
    <n v="12"/>
    <b v="0"/>
    <s v="food/restaurants"/>
    <n v="0.186"/>
    <n v="77.5"/>
    <x v="7"/>
    <x v="40"/>
  </r>
  <r>
    <n v="1094"/>
    <x v="2531"/>
    <x v="2534"/>
    <n v="18000"/>
    <n v="3294.01"/>
    <x v="3"/>
    <x v="0"/>
    <s v="USD"/>
    <n v="1318180033"/>
    <n v="1315588033"/>
    <b v="0"/>
    <n v="27"/>
    <b v="0"/>
    <s v="games/video games"/>
    <n v="0.18300055555555556"/>
    <n v="122.00037037037038"/>
    <x v="1"/>
    <x v="29"/>
  </r>
  <r>
    <n v="866"/>
    <x v="2532"/>
    <x v="2535"/>
    <n v="3500"/>
    <n v="640"/>
    <x v="3"/>
    <x v="0"/>
    <s v="USD"/>
    <n v="1425136200"/>
    <n v="1421853518"/>
    <b v="0"/>
    <n v="11"/>
    <b v="0"/>
    <s v="music/jazz"/>
    <n v="0.18285714285714286"/>
    <n v="58.18181818181818"/>
    <x v="2"/>
    <x v="27"/>
  </r>
  <r>
    <n v="1415"/>
    <x v="2533"/>
    <x v="2536"/>
    <n v="4400"/>
    <n v="800"/>
    <x v="3"/>
    <x v="0"/>
    <s v="USD"/>
    <n v="1439741591"/>
    <n v="1436285591"/>
    <b v="0"/>
    <n v="9"/>
    <b v="0"/>
    <s v="publishing/translations"/>
    <n v="0.18181818181818182"/>
    <n v="88.888888888888886"/>
    <x v="5"/>
    <x v="39"/>
  </r>
  <r>
    <n v="860"/>
    <x v="2534"/>
    <x v="2537"/>
    <n v="14000"/>
    <n v="2540"/>
    <x v="3"/>
    <x v="0"/>
    <s v="USD"/>
    <n v="1385123713"/>
    <n v="1382528113"/>
    <b v="0"/>
    <n v="48"/>
    <b v="0"/>
    <s v="music/jazz"/>
    <n v="0.18142857142857144"/>
    <n v="52.916666666666664"/>
    <x v="2"/>
    <x v="27"/>
  </r>
  <r>
    <n v="3738"/>
    <x v="2535"/>
    <x v="2538"/>
    <n v="1500"/>
    <n v="270"/>
    <x v="3"/>
    <x v="1"/>
    <s v="GBP"/>
    <n v="1405461600"/>
    <n v="1403562705"/>
    <b v="0"/>
    <n v="6"/>
    <b v="0"/>
    <s v="theater/plays"/>
    <n v="0.18"/>
    <n v="45"/>
    <x v="3"/>
    <x v="4"/>
  </r>
  <r>
    <n v="3980"/>
    <x v="2536"/>
    <x v="2539"/>
    <n v="2500"/>
    <n v="450"/>
    <x v="3"/>
    <x v="0"/>
    <s v="USD"/>
    <n v="1404570147"/>
    <n v="1401978147"/>
    <b v="0"/>
    <n v="7"/>
    <b v="0"/>
    <s v="theater/plays"/>
    <n v="0.18"/>
    <n v="64.285714285714292"/>
    <x v="3"/>
    <x v="4"/>
  </r>
  <r>
    <n v="1096"/>
    <x v="2537"/>
    <x v="2540"/>
    <n v="12000"/>
    <n v="2152"/>
    <x v="3"/>
    <x v="0"/>
    <s v="USD"/>
    <n v="1412393400"/>
    <n v="1409747154"/>
    <b v="0"/>
    <n v="29"/>
    <b v="0"/>
    <s v="games/video games"/>
    <n v="0.17933333333333334"/>
    <n v="74.206896551724142"/>
    <x v="1"/>
    <x v="29"/>
  </r>
  <r>
    <n v="3740"/>
    <x v="2538"/>
    <x v="2541"/>
    <n v="2000"/>
    <n v="358"/>
    <x v="3"/>
    <x v="0"/>
    <s v="USD"/>
    <n v="1407808438"/>
    <n v="1405217355"/>
    <b v="0"/>
    <n v="14"/>
    <b v="0"/>
    <s v="theater/plays"/>
    <n v="0.17899999999999999"/>
    <n v="25.571428571428573"/>
    <x v="3"/>
    <x v="4"/>
  </r>
  <r>
    <n v="967"/>
    <x v="2539"/>
    <x v="2542"/>
    <n v="20000"/>
    <n v="3562"/>
    <x v="3"/>
    <x v="0"/>
    <s v="USD"/>
    <n v="1461301574"/>
    <n v="1456121174"/>
    <b v="0"/>
    <n v="81"/>
    <b v="0"/>
    <s v="technology/wearables"/>
    <n v="0.17810000000000001"/>
    <n v="43.97530864197531"/>
    <x v="0"/>
    <x v="3"/>
  </r>
  <r>
    <n v="1238"/>
    <x v="2540"/>
    <x v="2543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2"/>
    <x v="33"/>
  </r>
  <r>
    <n v="2905"/>
    <x v="2541"/>
    <x v="2544"/>
    <n v="3500"/>
    <n v="622"/>
    <x v="3"/>
    <x v="0"/>
    <s v="USD"/>
    <n v="1473211313"/>
    <n v="1472001713"/>
    <b v="0"/>
    <n v="17"/>
    <b v="0"/>
    <s v="theater/plays"/>
    <n v="0.17771428571428571"/>
    <n v="36.588235294117645"/>
    <x v="3"/>
    <x v="4"/>
  </r>
  <r>
    <n v="3860"/>
    <x v="2542"/>
    <x v="2545"/>
    <n v="6000"/>
    <n v="1060"/>
    <x v="3"/>
    <x v="0"/>
    <s v="USD"/>
    <n v="1407858710"/>
    <n v="1405266710"/>
    <b v="0"/>
    <n v="13"/>
    <b v="0"/>
    <s v="theater/plays"/>
    <n v="0.17666666666666667"/>
    <n v="81.538461538461533"/>
    <x v="3"/>
    <x v="4"/>
  </r>
  <r>
    <n v="4048"/>
    <x v="2543"/>
    <x v="2546"/>
    <n v="17000"/>
    <n v="3001"/>
    <x v="3"/>
    <x v="1"/>
    <s v="GBP"/>
    <n v="1460373187"/>
    <n v="1457352787"/>
    <b v="0"/>
    <n v="91"/>
    <b v="0"/>
    <s v="theater/plays"/>
    <n v="0.17652941176470588"/>
    <n v="32.978021978021978"/>
    <x v="3"/>
    <x v="4"/>
  </r>
  <r>
    <n v="219"/>
    <x v="2544"/>
    <x v="2547"/>
    <n v="50000"/>
    <n v="8815"/>
    <x v="3"/>
    <x v="0"/>
    <s v="USD"/>
    <n v="1459493940"/>
    <n v="1456732225"/>
    <b v="0"/>
    <n v="76"/>
    <b v="0"/>
    <s v="film &amp; video/drama"/>
    <n v="0.17630000000000001"/>
    <n v="115.98684210526316"/>
    <x v="4"/>
    <x v="30"/>
  </r>
  <r>
    <n v="472"/>
    <x v="2545"/>
    <x v="2548"/>
    <n v="800"/>
    <n v="141"/>
    <x v="3"/>
    <x v="0"/>
    <s v="USD"/>
    <n v="1408831718"/>
    <n v="1406239718"/>
    <b v="0"/>
    <n v="5"/>
    <b v="0"/>
    <s v="film &amp; video/animation"/>
    <n v="0.17624999999999999"/>
    <n v="28.2"/>
    <x v="4"/>
    <x v="28"/>
  </r>
  <r>
    <n v="4055"/>
    <x v="2546"/>
    <x v="2549"/>
    <n v="5000"/>
    <n v="881"/>
    <x v="3"/>
    <x v="1"/>
    <s v="GBP"/>
    <n v="1403192031"/>
    <n v="1400600031"/>
    <b v="0"/>
    <n v="21"/>
    <b v="0"/>
    <s v="theater/plays"/>
    <n v="0.1762"/>
    <n v="41.952380952380949"/>
    <x v="3"/>
    <x v="4"/>
  </r>
  <r>
    <n v="3897"/>
    <x v="2547"/>
    <x v="2550"/>
    <n v="2500"/>
    <n v="440"/>
    <x v="3"/>
    <x v="11"/>
    <s v="NZD"/>
    <n v="1420750683"/>
    <n v="1418158683"/>
    <b v="0"/>
    <n v="10"/>
    <b v="0"/>
    <s v="theater/plays"/>
    <n v="0.17599999999999999"/>
    <n v="44"/>
    <x v="3"/>
    <x v="4"/>
  </r>
  <r>
    <n v="2677"/>
    <x v="2548"/>
    <x v="2551"/>
    <n v="19500"/>
    <n v="3415"/>
    <x v="3"/>
    <x v="0"/>
    <s v="USD"/>
    <n v="1404348143"/>
    <n v="1401756143"/>
    <b v="0"/>
    <n v="27"/>
    <b v="0"/>
    <s v="technology/makerspaces"/>
    <n v="0.17512820512820512"/>
    <n v="126.48148148148148"/>
    <x v="0"/>
    <x v="19"/>
  </r>
  <r>
    <n v="626"/>
    <x v="2549"/>
    <x v="2552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0"/>
    <x v="38"/>
  </r>
  <r>
    <n v="940"/>
    <x v="2550"/>
    <x v="2553"/>
    <n v="9000"/>
    <n v="1544"/>
    <x v="3"/>
    <x v="0"/>
    <s v="USD"/>
    <n v="1439251926"/>
    <n v="1435363926"/>
    <b v="0"/>
    <n v="14"/>
    <b v="0"/>
    <s v="technology/wearables"/>
    <n v="0.17155555555555554"/>
    <n v="110.28571428571429"/>
    <x v="0"/>
    <x v="3"/>
  </r>
  <r>
    <n v="3097"/>
    <x v="2551"/>
    <x v="2554"/>
    <n v="10000"/>
    <n v="1715"/>
    <x v="3"/>
    <x v="1"/>
    <s v="GBP"/>
    <n v="1475848800"/>
    <n v="1474027501"/>
    <b v="0"/>
    <n v="42"/>
    <b v="0"/>
    <s v="theater/spaces"/>
    <n v="0.17150000000000001"/>
    <n v="40.833333333333336"/>
    <x v="3"/>
    <x v="12"/>
  </r>
  <r>
    <n v="1990"/>
    <x v="2552"/>
    <x v="2555"/>
    <n v="3000"/>
    <n v="509"/>
    <x v="3"/>
    <x v="0"/>
    <s v="USD"/>
    <n v="1455338532"/>
    <n v="1454042532"/>
    <b v="0"/>
    <n v="5"/>
    <b v="0"/>
    <s v="photography/people"/>
    <n v="0.16966666666666666"/>
    <n v="101.8"/>
    <x v="6"/>
    <x v="35"/>
  </r>
  <r>
    <n v="2403"/>
    <x v="2553"/>
    <x v="2556"/>
    <n v="1200"/>
    <n v="202"/>
    <x v="3"/>
    <x v="1"/>
    <s v="GBP"/>
    <n v="1459368658"/>
    <n v="1454188258"/>
    <b v="0"/>
    <n v="12"/>
    <b v="0"/>
    <s v="food/food trucks"/>
    <n v="0.16833333333333333"/>
    <n v="16.833333333333332"/>
    <x v="7"/>
    <x v="37"/>
  </r>
  <r>
    <n v="3890"/>
    <x v="2554"/>
    <x v="2232"/>
    <n v="15000"/>
    <n v="2524"/>
    <x v="3"/>
    <x v="0"/>
    <s v="USD"/>
    <n v="1439662344"/>
    <n v="1434478344"/>
    <b v="0"/>
    <n v="8"/>
    <b v="0"/>
    <s v="theater/plays"/>
    <n v="0.16826666666666668"/>
    <n v="315.5"/>
    <x v="3"/>
    <x v="4"/>
  </r>
  <r>
    <n v="989"/>
    <x v="2555"/>
    <x v="2557"/>
    <n v="10000"/>
    <n v="1677"/>
    <x v="3"/>
    <x v="0"/>
    <s v="USD"/>
    <n v="1475101495"/>
    <n v="1472509495"/>
    <b v="0"/>
    <n v="32"/>
    <b v="0"/>
    <s v="technology/wearables"/>
    <n v="0.16769999999999999"/>
    <n v="52.40625"/>
    <x v="0"/>
    <x v="3"/>
  </r>
  <r>
    <n v="2956"/>
    <x v="2556"/>
    <x v="2558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3"/>
    <x v="12"/>
  </r>
  <r>
    <n v="4020"/>
    <x v="2557"/>
    <x v="2559"/>
    <n v="600"/>
    <n v="100"/>
    <x v="3"/>
    <x v="0"/>
    <s v="USD"/>
    <n v="1427168099"/>
    <n v="1424579699"/>
    <b v="0"/>
    <n v="3"/>
    <b v="0"/>
    <s v="theater/plays"/>
    <n v="0.16666666666666666"/>
    <n v="33.333333333333336"/>
    <x v="3"/>
    <x v="4"/>
  </r>
  <r>
    <n v="3996"/>
    <x v="2558"/>
    <x v="2560"/>
    <n v="3000"/>
    <n v="497"/>
    <x v="3"/>
    <x v="0"/>
    <s v="USD"/>
    <n v="1416499440"/>
    <n v="1415341464"/>
    <b v="0"/>
    <n v="17"/>
    <b v="0"/>
    <s v="theater/plays"/>
    <n v="0.16566666666666666"/>
    <n v="29.235294117647058"/>
    <x v="3"/>
    <x v="4"/>
  </r>
  <r>
    <n v="3999"/>
    <x v="2559"/>
    <x v="2561"/>
    <n v="7000"/>
    <n v="1156"/>
    <x v="3"/>
    <x v="0"/>
    <s v="USD"/>
    <n v="1409514709"/>
    <n v="1406058798"/>
    <b v="0"/>
    <n v="14"/>
    <b v="0"/>
    <s v="theater/plays"/>
    <n v="0.16514285714285715"/>
    <n v="82.571428571428569"/>
    <x v="3"/>
    <x v="4"/>
  </r>
  <r>
    <n v="4070"/>
    <x v="2560"/>
    <x v="2562"/>
    <n v="1000"/>
    <n v="165"/>
    <x v="3"/>
    <x v="0"/>
    <s v="USD"/>
    <n v="1425178800"/>
    <n v="1422374420"/>
    <b v="0"/>
    <n v="6"/>
    <b v="0"/>
    <s v="theater/plays"/>
    <n v="0.16500000000000001"/>
    <n v="27.5"/>
    <x v="3"/>
    <x v="4"/>
  </r>
  <r>
    <n v="3644"/>
    <x v="2561"/>
    <x v="2563"/>
    <n v="5000"/>
    <n v="821"/>
    <x v="3"/>
    <x v="0"/>
    <s v="USD"/>
    <n v="1457413140"/>
    <n v="1454996887"/>
    <b v="0"/>
    <n v="12"/>
    <b v="0"/>
    <s v="theater/musical"/>
    <n v="0.16420000000000001"/>
    <n v="68.416666666666671"/>
    <x v="3"/>
    <x v="20"/>
  </r>
  <r>
    <n v="3848"/>
    <x v="2562"/>
    <x v="2564"/>
    <n v="13000"/>
    <n v="2129"/>
    <x v="3"/>
    <x v="0"/>
    <s v="USD"/>
    <n v="1445196989"/>
    <n v="1442604989"/>
    <b v="1"/>
    <n v="43"/>
    <b v="0"/>
    <s v="theater/plays"/>
    <n v="0.16376923076923078"/>
    <n v="49.511627906976742"/>
    <x v="3"/>
    <x v="4"/>
  </r>
  <r>
    <n v="3854"/>
    <x v="2563"/>
    <x v="2565"/>
    <n v="11000"/>
    <n v="1788"/>
    <x v="3"/>
    <x v="0"/>
    <s v="USD"/>
    <n v="1431206058"/>
    <n v="1428614058"/>
    <b v="0"/>
    <n v="20"/>
    <b v="0"/>
    <s v="theater/plays"/>
    <n v="0.16254545454545455"/>
    <n v="89.4"/>
    <x v="3"/>
    <x v="4"/>
  </r>
  <r>
    <n v="205"/>
    <x v="2564"/>
    <x v="2566"/>
    <n v="8000"/>
    <n v="1300"/>
    <x v="3"/>
    <x v="0"/>
    <s v="USD"/>
    <n v="1444144222"/>
    <n v="1441120222"/>
    <b v="0"/>
    <n v="17"/>
    <b v="0"/>
    <s v="film &amp; video/drama"/>
    <n v="0.16250000000000001"/>
    <n v="76.470588235294116"/>
    <x v="4"/>
    <x v="30"/>
  </r>
  <r>
    <n v="3847"/>
    <x v="2565"/>
    <x v="2567"/>
    <n v="10500"/>
    <n v="1697"/>
    <x v="3"/>
    <x v="0"/>
    <s v="USD"/>
    <n v="1437283391"/>
    <n v="1433395391"/>
    <b v="1"/>
    <n v="9"/>
    <b v="0"/>
    <s v="theater/plays"/>
    <n v="0.16161904761904761"/>
    <n v="188.55555555555554"/>
    <x v="3"/>
    <x v="4"/>
  </r>
  <r>
    <n v="1003"/>
    <x v="2566"/>
    <x v="2568"/>
    <n v="20000"/>
    <n v="3211"/>
    <x v="1"/>
    <x v="3"/>
    <s v="EUR"/>
    <n v="1489680061"/>
    <n v="1487091661"/>
    <b v="0"/>
    <n v="15"/>
    <b v="0"/>
    <s v="technology/wearables"/>
    <n v="0.16055"/>
    <n v="214.06666666666666"/>
    <x v="0"/>
    <x v="3"/>
  </r>
  <r>
    <n v="187"/>
    <x v="2567"/>
    <x v="2569"/>
    <n v="5000"/>
    <n v="800"/>
    <x v="3"/>
    <x v="0"/>
    <s v="USD"/>
    <n v="1437461940"/>
    <n v="1435383457"/>
    <b v="0"/>
    <n v="5"/>
    <b v="0"/>
    <s v="film &amp; video/drama"/>
    <n v="0.16"/>
    <n v="160"/>
    <x v="4"/>
    <x v="30"/>
  </r>
  <r>
    <n v="4030"/>
    <x v="2568"/>
    <x v="2570"/>
    <n v="2500"/>
    <n v="400"/>
    <x v="3"/>
    <x v="0"/>
    <s v="USD"/>
    <n v="1454525340"/>
    <n v="1452008599"/>
    <b v="0"/>
    <n v="6"/>
    <b v="0"/>
    <s v="theater/plays"/>
    <n v="0.16"/>
    <n v="66.666666666666671"/>
    <x v="3"/>
    <x v="4"/>
  </r>
  <r>
    <n v="3091"/>
    <x v="2569"/>
    <x v="2571"/>
    <n v="5000"/>
    <n v="796"/>
    <x v="3"/>
    <x v="0"/>
    <s v="USD"/>
    <n v="1471214743"/>
    <n v="1468622743"/>
    <b v="0"/>
    <n v="9"/>
    <b v="0"/>
    <s v="theater/spaces"/>
    <n v="0.15920000000000001"/>
    <n v="88.444444444444443"/>
    <x v="3"/>
    <x v="12"/>
  </r>
  <r>
    <n v="3949"/>
    <x v="2570"/>
    <x v="2572"/>
    <n v="10000"/>
    <n v="1577"/>
    <x v="3"/>
    <x v="6"/>
    <s v="AUD"/>
    <n v="1423623221"/>
    <n v="1421031221"/>
    <b v="0"/>
    <n v="32"/>
    <b v="0"/>
    <s v="theater/plays"/>
    <n v="0.15770000000000001"/>
    <n v="49.28125"/>
    <x v="3"/>
    <x v="4"/>
  </r>
  <r>
    <n v="3933"/>
    <x v="2571"/>
    <x v="2573"/>
    <n v="7000"/>
    <n v="1102"/>
    <x v="3"/>
    <x v="0"/>
    <s v="USD"/>
    <n v="1468716180"/>
    <n v="1466205262"/>
    <b v="0"/>
    <n v="12"/>
    <b v="0"/>
    <s v="theater/plays"/>
    <n v="0.15742857142857142"/>
    <n v="91.833333333333329"/>
    <x v="3"/>
    <x v="4"/>
  </r>
  <r>
    <n v="4081"/>
    <x v="2572"/>
    <x v="2574"/>
    <n v="2224"/>
    <n v="350"/>
    <x v="3"/>
    <x v="0"/>
    <s v="USD"/>
    <n v="1425819425"/>
    <n v="1423231025"/>
    <b v="0"/>
    <n v="12"/>
    <b v="0"/>
    <s v="theater/plays"/>
    <n v="0.15737410071942445"/>
    <n v="29.166666666666668"/>
    <x v="3"/>
    <x v="4"/>
  </r>
  <r>
    <n v="3131"/>
    <x v="2573"/>
    <x v="2575"/>
    <n v="4100"/>
    <n v="645"/>
    <x v="2"/>
    <x v="0"/>
    <s v="USD"/>
    <n v="1491656045"/>
    <n v="1489067645"/>
    <b v="0"/>
    <n v="12"/>
    <b v="0"/>
    <s v="theater/plays"/>
    <n v="0.15731707317073171"/>
    <n v="53.75"/>
    <x v="3"/>
    <x v="4"/>
  </r>
  <r>
    <n v="1772"/>
    <x v="2574"/>
    <x v="2576"/>
    <n v="5500"/>
    <n v="858"/>
    <x v="3"/>
    <x v="1"/>
    <s v="GBP"/>
    <n v="1404666836"/>
    <n v="1399482836"/>
    <b v="1"/>
    <n v="19"/>
    <b v="0"/>
    <s v="photography/photobooks"/>
    <n v="0.156"/>
    <n v="45.157894736842103"/>
    <x v="6"/>
    <x v="9"/>
  </r>
  <r>
    <n v="162"/>
    <x v="2575"/>
    <x v="2577"/>
    <n v="2800"/>
    <n v="435"/>
    <x v="3"/>
    <x v="0"/>
    <s v="USD"/>
    <n v="1408232520"/>
    <n v="1405393356"/>
    <b v="0"/>
    <n v="10"/>
    <b v="0"/>
    <s v="film &amp; video/drama"/>
    <n v="0.15535714285714286"/>
    <n v="43.5"/>
    <x v="4"/>
    <x v="30"/>
  </r>
  <r>
    <n v="1310"/>
    <x v="2576"/>
    <x v="2578"/>
    <n v="20000"/>
    <n v="3100"/>
    <x v="1"/>
    <x v="0"/>
    <s v="USD"/>
    <n v="1471622450"/>
    <n v="1467734450"/>
    <b v="0"/>
    <n v="24"/>
    <b v="0"/>
    <s v="technology/wearables"/>
    <n v="0.155"/>
    <n v="129.16666666666666"/>
    <x v="0"/>
    <x v="3"/>
  </r>
  <r>
    <n v="1782"/>
    <x v="2577"/>
    <x v="2579"/>
    <n v="35000"/>
    <n v="5422"/>
    <x v="3"/>
    <x v="0"/>
    <s v="USD"/>
    <n v="1456062489"/>
    <n v="1453211289"/>
    <b v="1"/>
    <n v="76"/>
    <b v="0"/>
    <s v="photography/photobooks"/>
    <n v="0.15491428571428573"/>
    <n v="71.34210526315789"/>
    <x v="6"/>
    <x v="9"/>
  </r>
  <r>
    <n v="679"/>
    <x v="2578"/>
    <x v="2580"/>
    <n v="57000"/>
    <n v="8827"/>
    <x v="3"/>
    <x v="0"/>
    <s v="USD"/>
    <n v="1472920909"/>
    <n v="1467736909"/>
    <b v="0"/>
    <n v="94"/>
    <b v="0"/>
    <s v="technology/wearables"/>
    <n v="0.15485964912280703"/>
    <n v="93.90425531914893"/>
    <x v="0"/>
    <x v="3"/>
  </r>
  <r>
    <n v="3732"/>
    <x v="2579"/>
    <x v="2581"/>
    <n v="850"/>
    <n v="131"/>
    <x v="3"/>
    <x v="14"/>
    <s v="EUR"/>
    <n v="1422100800"/>
    <n v="1416932133"/>
    <b v="0"/>
    <n v="4"/>
    <b v="0"/>
    <s v="theater/plays"/>
    <n v="0.15411764705882353"/>
    <n v="32.75"/>
    <x v="3"/>
    <x v="4"/>
  </r>
  <r>
    <n v="698"/>
    <x v="2580"/>
    <x v="2582"/>
    <n v="100000"/>
    <n v="15390"/>
    <x v="3"/>
    <x v="0"/>
    <s v="USD"/>
    <n v="1411005600"/>
    <n v="1408141245"/>
    <b v="0"/>
    <n v="29"/>
    <b v="0"/>
    <s v="technology/wearables"/>
    <n v="0.15390000000000001"/>
    <n v="530.68965517241384"/>
    <x v="0"/>
    <x v="3"/>
  </r>
  <r>
    <n v="1787"/>
    <x v="2581"/>
    <x v="2583"/>
    <n v="10000"/>
    <n v="1533"/>
    <x v="3"/>
    <x v="0"/>
    <s v="USD"/>
    <n v="1428158637"/>
    <n v="1425570237"/>
    <b v="1"/>
    <n v="24"/>
    <b v="0"/>
    <s v="photography/photobooks"/>
    <n v="0.15329999999999999"/>
    <n v="63.875"/>
    <x v="6"/>
    <x v="9"/>
  </r>
  <r>
    <n v="1318"/>
    <x v="2582"/>
    <x v="2584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0"/>
    <x v="3"/>
  </r>
  <r>
    <n v="3907"/>
    <x v="2583"/>
    <x v="2585"/>
    <n v="1000"/>
    <n v="153"/>
    <x v="3"/>
    <x v="0"/>
    <s v="USD"/>
    <n v="1414354080"/>
    <n v="1411587606"/>
    <b v="0"/>
    <n v="4"/>
    <b v="0"/>
    <s v="theater/plays"/>
    <n v="0.153"/>
    <n v="38.25"/>
    <x v="3"/>
    <x v="4"/>
  </r>
  <r>
    <n v="3924"/>
    <x v="2584"/>
    <x v="2586"/>
    <n v="15000"/>
    <n v="2290"/>
    <x v="3"/>
    <x v="0"/>
    <s v="USD"/>
    <n v="1403823722"/>
    <n v="1401231722"/>
    <b v="0"/>
    <n v="40"/>
    <b v="0"/>
    <s v="theater/plays"/>
    <n v="0.15266666666666667"/>
    <n v="57.25"/>
    <x v="3"/>
    <x v="4"/>
  </r>
  <r>
    <n v="3100"/>
    <x v="2585"/>
    <x v="2587"/>
    <n v="12000"/>
    <n v="1827"/>
    <x v="3"/>
    <x v="0"/>
    <s v="USD"/>
    <n v="1413816975"/>
    <n v="1411224975"/>
    <b v="0"/>
    <n v="13"/>
    <b v="0"/>
    <s v="theater/spaces"/>
    <n v="0.15225"/>
    <n v="140.53846153846155"/>
    <x v="3"/>
    <x v="12"/>
  </r>
  <r>
    <n v="207"/>
    <x v="2586"/>
    <x v="2588"/>
    <n v="14000"/>
    <n v="2130"/>
    <x v="3"/>
    <x v="7"/>
    <s v="CAD"/>
    <n v="1420346638"/>
    <n v="1417754638"/>
    <b v="0"/>
    <n v="13"/>
    <b v="0"/>
    <s v="film &amp; video/drama"/>
    <n v="0.15214285714285714"/>
    <n v="163.84615384615384"/>
    <x v="4"/>
    <x v="30"/>
  </r>
  <r>
    <n v="1319"/>
    <x v="2587"/>
    <x v="2589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0"/>
    <x v="3"/>
  </r>
  <r>
    <n v="3076"/>
    <x v="2588"/>
    <x v="2590"/>
    <n v="10000"/>
    <n v="1506"/>
    <x v="3"/>
    <x v="0"/>
    <s v="USD"/>
    <n v="1444405123"/>
    <n v="1439221123"/>
    <b v="0"/>
    <n v="50"/>
    <b v="0"/>
    <s v="theater/spaces"/>
    <n v="0.15060000000000001"/>
    <n v="30.12"/>
    <x v="3"/>
    <x v="12"/>
  </r>
  <r>
    <n v="2870"/>
    <x v="2589"/>
    <x v="2591"/>
    <n v="5000"/>
    <n v="750"/>
    <x v="3"/>
    <x v="0"/>
    <s v="USD"/>
    <n v="1400301165"/>
    <n v="1397709165"/>
    <b v="0"/>
    <n v="9"/>
    <b v="0"/>
    <s v="theater/plays"/>
    <n v="0.15"/>
    <n v="83.333333333333329"/>
    <x v="3"/>
    <x v="4"/>
  </r>
  <r>
    <n v="3870"/>
    <x v="2590"/>
    <x v="2592"/>
    <n v="10000"/>
    <n v="1500"/>
    <x v="1"/>
    <x v="0"/>
    <s v="USD"/>
    <n v="1404360478"/>
    <n v="1401768478"/>
    <b v="0"/>
    <n v="10"/>
    <b v="0"/>
    <s v="theater/musical"/>
    <n v="0.15"/>
    <n v="150"/>
    <x v="3"/>
    <x v="20"/>
  </r>
  <r>
    <n v="714"/>
    <x v="2591"/>
    <x v="2593"/>
    <n v="15000"/>
    <n v="2249"/>
    <x v="3"/>
    <x v="0"/>
    <s v="USD"/>
    <n v="1488308082"/>
    <n v="1483124082"/>
    <b v="0"/>
    <n v="28"/>
    <b v="0"/>
    <s v="technology/wearables"/>
    <n v="0.14993333333333334"/>
    <n v="80.321428571428569"/>
    <x v="0"/>
    <x v="3"/>
  </r>
  <r>
    <n v="980"/>
    <x v="2592"/>
    <x v="2594"/>
    <n v="10000"/>
    <n v="1486"/>
    <x v="3"/>
    <x v="0"/>
    <s v="USD"/>
    <n v="1417387322"/>
    <n v="1413495722"/>
    <b v="0"/>
    <n v="31"/>
    <b v="0"/>
    <s v="technology/wearables"/>
    <n v="0.14860000000000001"/>
    <n v="47.935483870967744"/>
    <x v="0"/>
    <x v="3"/>
  </r>
  <r>
    <n v="675"/>
    <x v="2593"/>
    <x v="2595"/>
    <n v="6000"/>
    <n v="891"/>
    <x v="3"/>
    <x v="0"/>
    <s v="USD"/>
    <n v="1420095540"/>
    <n v="1417558804"/>
    <b v="0"/>
    <n v="26"/>
    <b v="0"/>
    <s v="technology/wearables"/>
    <n v="0.14849999999999999"/>
    <n v="34.269230769230766"/>
    <x v="0"/>
    <x v="3"/>
  </r>
  <r>
    <n v="2420"/>
    <x v="2594"/>
    <x v="2596"/>
    <n v="16870"/>
    <n v="2501"/>
    <x v="3"/>
    <x v="0"/>
    <s v="USD"/>
    <n v="1415583695"/>
    <n v="1410396095"/>
    <b v="0"/>
    <n v="36"/>
    <b v="0"/>
    <s v="food/food trucks"/>
    <n v="0.14825133372851215"/>
    <n v="69.472222222222229"/>
    <x v="7"/>
    <x v="37"/>
  </r>
  <r>
    <n v="966"/>
    <x v="2595"/>
    <x v="2597"/>
    <n v="12000"/>
    <n v="1776"/>
    <x v="3"/>
    <x v="0"/>
    <s v="USD"/>
    <n v="1475766932"/>
    <n v="1473174932"/>
    <b v="0"/>
    <n v="30"/>
    <b v="0"/>
    <s v="technology/wearables"/>
    <n v="0.14799999999999999"/>
    <n v="59.2"/>
    <x v="0"/>
    <x v="3"/>
  </r>
  <r>
    <n v="2359"/>
    <x v="2596"/>
    <x v="2598"/>
    <n v="7500"/>
    <n v="1101"/>
    <x v="1"/>
    <x v="0"/>
    <s v="USD"/>
    <n v="1438616124"/>
    <n v="1433432124"/>
    <b v="0"/>
    <n v="3"/>
    <b v="0"/>
    <s v="technology/web"/>
    <n v="0.14680000000000001"/>
    <n v="367"/>
    <x v="0"/>
    <x v="38"/>
  </r>
  <r>
    <n v="932"/>
    <x v="2597"/>
    <x v="2599"/>
    <n v="9500"/>
    <n v="1381"/>
    <x v="3"/>
    <x v="0"/>
    <s v="USD"/>
    <n v="1363990545"/>
    <n v="1360106145"/>
    <b v="0"/>
    <n v="30"/>
    <b v="0"/>
    <s v="music/jazz"/>
    <n v="0.14536842105263159"/>
    <n v="46.033333333333331"/>
    <x v="2"/>
    <x v="27"/>
  </r>
  <r>
    <n v="1132"/>
    <x v="2598"/>
    <x v="2600"/>
    <n v="10000"/>
    <n v="1438"/>
    <x v="3"/>
    <x v="7"/>
    <s v="CAD"/>
    <n v="1483238771"/>
    <n v="1480646771"/>
    <b v="0"/>
    <n v="13"/>
    <b v="0"/>
    <s v="games/mobile games"/>
    <n v="0.14380000000000001"/>
    <n v="110.61538461538461"/>
    <x v="1"/>
    <x v="25"/>
  </r>
  <r>
    <n v="2768"/>
    <x v="2599"/>
    <x v="2601"/>
    <n v="7000"/>
    <n v="1002"/>
    <x v="3"/>
    <x v="0"/>
    <s v="USD"/>
    <n v="1333028723"/>
    <n v="1330440323"/>
    <b v="0"/>
    <n v="34"/>
    <b v="0"/>
    <s v="publishing/children's books"/>
    <n v="0.14314285714285716"/>
    <n v="29.470588235294116"/>
    <x v="5"/>
    <x v="32"/>
  </r>
  <r>
    <n v="2774"/>
    <x v="2600"/>
    <x v="2602"/>
    <n v="4000"/>
    <n v="570"/>
    <x v="3"/>
    <x v="0"/>
    <s v="USD"/>
    <n v="1362711728"/>
    <n v="1360119728"/>
    <b v="0"/>
    <n v="13"/>
    <b v="0"/>
    <s v="publishing/children's books"/>
    <n v="0.14249999999999999"/>
    <n v="43.846153846153847"/>
    <x v="5"/>
    <x v="32"/>
  </r>
  <r>
    <n v="3965"/>
    <x v="2601"/>
    <x v="2603"/>
    <n v="2000"/>
    <n v="285"/>
    <x v="3"/>
    <x v="0"/>
    <s v="USD"/>
    <n v="1460608780"/>
    <n v="1455428380"/>
    <b v="0"/>
    <n v="4"/>
    <b v="0"/>
    <s v="theater/plays"/>
    <n v="0.14249999999999999"/>
    <n v="71.25"/>
    <x v="3"/>
    <x v="4"/>
  </r>
  <r>
    <n v="1088"/>
    <x v="2602"/>
    <x v="2604"/>
    <n v="45000"/>
    <n v="6382.34"/>
    <x v="3"/>
    <x v="0"/>
    <s v="USD"/>
    <n v="1398366667"/>
    <n v="1395774667"/>
    <b v="0"/>
    <n v="147"/>
    <b v="0"/>
    <s v="games/video games"/>
    <n v="0.14182977777777778"/>
    <n v="43.41727891156463"/>
    <x v="1"/>
    <x v="29"/>
  </r>
  <r>
    <n v="1909"/>
    <x v="2603"/>
    <x v="2605"/>
    <n v="35000"/>
    <n v="4939"/>
    <x v="3"/>
    <x v="0"/>
    <s v="USD"/>
    <n v="1414059479"/>
    <n v="1411467479"/>
    <b v="0"/>
    <n v="38"/>
    <b v="0"/>
    <s v="technology/gadgets"/>
    <n v="0.14111428571428572"/>
    <n v="129.97368421052633"/>
    <x v="0"/>
    <x v="31"/>
  </r>
  <r>
    <n v="3069"/>
    <x v="2604"/>
    <x v="2606"/>
    <n v="1000"/>
    <n v="141"/>
    <x v="3"/>
    <x v="0"/>
    <s v="USD"/>
    <n v="1418587234"/>
    <n v="1415995234"/>
    <b v="0"/>
    <n v="7"/>
    <b v="0"/>
    <s v="theater/spaces"/>
    <n v="0.14099999999999999"/>
    <n v="20.142857142857142"/>
    <x v="3"/>
    <x v="12"/>
  </r>
  <r>
    <n v="1243"/>
    <x v="2605"/>
    <x v="2607"/>
    <n v="12000"/>
    <n v="1691"/>
    <x v="1"/>
    <x v="0"/>
    <s v="USD"/>
    <n v="1310158800"/>
    <n v="1304888771"/>
    <b v="0"/>
    <n v="38"/>
    <b v="0"/>
    <s v="music/world music"/>
    <n v="0.14091666666666666"/>
    <n v="44.5"/>
    <x v="2"/>
    <x v="33"/>
  </r>
  <r>
    <n v="1093"/>
    <x v="2606"/>
    <x v="2608"/>
    <n v="300"/>
    <n v="42.25"/>
    <x v="3"/>
    <x v="7"/>
    <s v="CAD"/>
    <n v="1455232937"/>
    <n v="1453936937"/>
    <b v="0"/>
    <n v="4"/>
    <b v="0"/>
    <s v="games/video games"/>
    <n v="0.14083333333333334"/>
    <n v="10.5625"/>
    <x v="1"/>
    <x v="29"/>
  </r>
  <r>
    <n v="2912"/>
    <x v="2607"/>
    <x v="2609"/>
    <n v="14440"/>
    <n v="2030"/>
    <x v="3"/>
    <x v="0"/>
    <s v="USD"/>
    <n v="1452827374"/>
    <n v="1450235374"/>
    <b v="0"/>
    <n v="26"/>
    <b v="0"/>
    <s v="theater/plays"/>
    <n v="0.14058171745152354"/>
    <n v="78.07692307692308"/>
    <x v="3"/>
    <x v="4"/>
  </r>
  <r>
    <n v="125"/>
    <x v="2608"/>
    <x v="2610"/>
    <n v="500"/>
    <n v="70"/>
    <x v="1"/>
    <x v="7"/>
    <s v="CAD"/>
    <n v="1486165880"/>
    <n v="1480981880"/>
    <b v="0"/>
    <n v="6"/>
    <b v="0"/>
    <s v="film &amp; video/science fiction"/>
    <n v="0.14000000000000001"/>
    <n v="11.666666666666666"/>
    <x v="4"/>
    <x v="22"/>
  </r>
  <r>
    <n v="4016"/>
    <x v="2609"/>
    <x v="2611"/>
    <n v="500"/>
    <n v="70"/>
    <x v="3"/>
    <x v="1"/>
    <s v="GBP"/>
    <n v="1410987400"/>
    <n v="1408395400"/>
    <b v="0"/>
    <n v="7"/>
    <b v="0"/>
    <s v="theater/plays"/>
    <n v="0.14000000000000001"/>
    <n v="10"/>
    <x v="3"/>
    <x v="4"/>
  </r>
  <r>
    <n v="513"/>
    <x v="2610"/>
    <x v="2612"/>
    <n v="50000"/>
    <n v="6962"/>
    <x v="3"/>
    <x v="0"/>
    <s v="USD"/>
    <n v="1471244400"/>
    <n v="1467387705"/>
    <b v="0"/>
    <n v="68"/>
    <b v="0"/>
    <s v="film &amp; video/animation"/>
    <n v="0.13924"/>
    <n v="102.38235294117646"/>
    <x v="4"/>
    <x v="28"/>
  </r>
  <r>
    <n v="3099"/>
    <x v="2611"/>
    <x v="2613"/>
    <n v="2000"/>
    <n v="278"/>
    <x v="3"/>
    <x v="0"/>
    <s v="USD"/>
    <n v="1455251591"/>
    <n v="1452659591"/>
    <b v="0"/>
    <n v="5"/>
    <b v="0"/>
    <s v="theater/spaces"/>
    <n v="0.13900000000000001"/>
    <n v="55.6"/>
    <x v="3"/>
    <x v="12"/>
  </r>
  <r>
    <n v="1801"/>
    <x v="2612"/>
    <x v="2614"/>
    <n v="17000"/>
    <n v="2355"/>
    <x v="3"/>
    <x v="1"/>
    <s v="GBP"/>
    <n v="1450181400"/>
    <n v="1447429868"/>
    <b v="1"/>
    <n v="37"/>
    <b v="0"/>
    <s v="photography/photobooks"/>
    <n v="0.13852941176470587"/>
    <n v="63.648648648648646"/>
    <x v="6"/>
    <x v="9"/>
  </r>
  <r>
    <n v="431"/>
    <x v="2613"/>
    <x v="2615"/>
    <n v="3000"/>
    <n v="415"/>
    <x v="3"/>
    <x v="1"/>
    <s v="GBP"/>
    <n v="1467752083"/>
    <n v="1465160083"/>
    <b v="0"/>
    <n v="8"/>
    <b v="0"/>
    <s v="film &amp; video/animation"/>
    <n v="0.13833333333333334"/>
    <n v="51.875"/>
    <x v="4"/>
    <x v="28"/>
  </r>
  <r>
    <n v="1568"/>
    <x v="2614"/>
    <x v="2616"/>
    <n v="25000"/>
    <n v="3410"/>
    <x v="1"/>
    <x v="0"/>
    <s v="USD"/>
    <n v="1419384585"/>
    <n v="1416360585"/>
    <b v="0"/>
    <n v="22"/>
    <b v="0"/>
    <s v="publishing/art books"/>
    <n v="0.13639999999999999"/>
    <n v="155"/>
    <x v="5"/>
    <x v="36"/>
  </r>
  <r>
    <n v="1798"/>
    <x v="2615"/>
    <x v="2617"/>
    <n v="16000"/>
    <n v="2182"/>
    <x v="3"/>
    <x v="0"/>
    <s v="USD"/>
    <n v="1454572233"/>
    <n v="1449388233"/>
    <b v="1"/>
    <n v="37"/>
    <b v="0"/>
    <s v="photography/photobooks"/>
    <n v="0.136375"/>
    <n v="58.972972972972975"/>
    <x v="6"/>
    <x v="9"/>
  </r>
  <r>
    <n v="1777"/>
    <x v="2616"/>
    <x v="2618"/>
    <n v="4800"/>
    <n v="651"/>
    <x v="3"/>
    <x v="14"/>
    <s v="EUR"/>
    <n v="1424421253"/>
    <n v="1421829253"/>
    <b v="1"/>
    <n v="10"/>
    <b v="0"/>
    <s v="photography/photobooks"/>
    <n v="0.135625"/>
    <n v="65.099999999999994"/>
    <x v="6"/>
    <x v="9"/>
  </r>
  <r>
    <n v="1550"/>
    <x v="2617"/>
    <x v="2619"/>
    <n v="750"/>
    <n v="101"/>
    <x v="3"/>
    <x v="1"/>
    <s v="GBP"/>
    <n v="1463050034"/>
    <n v="1460458034"/>
    <b v="0"/>
    <n v="7"/>
    <b v="0"/>
    <s v="photography/nature"/>
    <n v="0.13466666666666666"/>
    <n v="14.428571428571429"/>
    <x v="6"/>
    <x v="34"/>
  </r>
  <r>
    <n v="135"/>
    <x v="2618"/>
    <x v="2620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4"/>
    <x v="22"/>
  </r>
  <r>
    <n v="3735"/>
    <x v="2619"/>
    <x v="2621"/>
    <n v="150"/>
    <n v="20"/>
    <x v="3"/>
    <x v="1"/>
    <s v="GBP"/>
    <n v="1432831089"/>
    <n v="1430239089"/>
    <b v="0"/>
    <n v="2"/>
    <b v="0"/>
    <s v="theater/plays"/>
    <n v="0.13333333333333333"/>
    <n v="10"/>
    <x v="3"/>
    <x v="4"/>
  </r>
  <r>
    <n v="944"/>
    <x v="2620"/>
    <x v="2622"/>
    <n v="50000"/>
    <n v="6663"/>
    <x v="3"/>
    <x v="0"/>
    <s v="USD"/>
    <n v="1460988000"/>
    <n v="1458050450"/>
    <b v="0"/>
    <n v="96"/>
    <b v="0"/>
    <s v="technology/wearables"/>
    <n v="0.13325999999999999"/>
    <n v="69.40625"/>
    <x v="0"/>
    <x v="3"/>
  </r>
  <r>
    <n v="1812"/>
    <x v="2621"/>
    <x v="2623"/>
    <n v="6500"/>
    <n v="865"/>
    <x v="3"/>
    <x v="1"/>
    <s v="GBP"/>
    <n v="1467531536"/>
    <n v="1464939536"/>
    <b v="0"/>
    <n v="23"/>
    <b v="0"/>
    <s v="photography/photobooks"/>
    <n v="0.13307692307692306"/>
    <n v="37.608695652173914"/>
    <x v="6"/>
    <x v="9"/>
  </r>
  <r>
    <n v="987"/>
    <x v="2622"/>
    <x v="2624"/>
    <n v="50000"/>
    <n v="6610"/>
    <x v="3"/>
    <x v="14"/>
    <s v="EUR"/>
    <n v="1403507050"/>
    <n v="1400051050"/>
    <b v="0"/>
    <n v="41"/>
    <b v="0"/>
    <s v="technology/wearables"/>
    <n v="0.13220000000000001"/>
    <n v="161.21951219512195"/>
    <x v="0"/>
    <x v="3"/>
  </r>
  <r>
    <n v="1009"/>
    <x v="2623"/>
    <x v="2625"/>
    <n v="50000"/>
    <n v="6565"/>
    <x v="1"/>
    <x v="0"/>
    <s v="USD"/>
    <n v="1466346646"/>
    <n v="1463754646"/>
    <b v="0"/>
    <n v="101"/>
    <b v="0"/>
    <s v="technology/wearables"/>
    <n v="0.1313"/>
    <n v="65"/>
    <x v="0"/>
    <x v="3"/>
  </r>
  <r>
    <n v="3880"/>
    <x v="2624"/>
    <x v="2626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3"/>
    <x v="20"/>
  </r>
  <r>
    <n v="3928"/>
    <x v="2625"/>
    <x v="2627"/>
    <n v="5000"/>
    <n v="651"/>
    <x v="3"/>
    <x v="0"/>
    <s v="USD"/>
    <n v="1444971540"/>
    <n v="1442593427"/>
    <b v="0"/>
    <n v="7"/>
    <b v="0"/>
    <s v="theater/plays"/>
    <n v="0.13020000000000001"/>
    <n v="93"/>
    <x v="3"/>
    <x v="4"/>
  </r>
  <r>
    <n v="222"/>
    <x v="2626"/>
    <x v="2628"/>
    <n v="1000"/>
    <n v="130"/>
    <x v="3"/>
    <x v="0"/>
    <s v="USD"/>
    <n v="1427423940"/>
    <n v="1422383318"/>
    <b v="0"/>
    <n v="2"/>
    <b v="0"/>
    <s v="film &amp; video/drama"/>
    <n v="0.13"/>
    <n v="65"/>
    <x v="4"/>
    <x v="30"/>
  </r>
  <r>
    <n v="1576"/>
    <x v="2627"/>
    <x v="2629"/>
    <n v="5000"/>
    <n v="650"/>
    <x v="1"/>
    <x v="0"/>
    <s v="USD"/>
    <n v="1435698368"/>
    <n v="1431810368"/>
    <b v="0"/>
    <n v="10"/>
    <b v="0"/>
    <s v="publishing/art books"/>
    <n v="0.13"/>
    <n v="65"/>
    <x v="5"/>
    <x v="36"/>
  </r>
  <r>
    <n v="2138"/>
    <x v="2628"/>
    <x v="2630"/>
    <n v="1000"/>
    <n v="128"/>
    <x v="3"/>
    <x v="1"/>
    <s v="GBP"/>
    <n v="1383959939"/>
    <n v="1381364339"/>
    <b v="0"/>
    <n v="12"/>
    <b v="0"/>
    <s v="games/video games"/>
    <n v="0.128"/>
    <n v="10.666666666666666"/>
    <x v="1"/>
    <x v="29"/>
  </r>
  <r>
    <n v="986"/>
    <x v="2629"/>
    <x v="2631"/>
    <n v="20000"/>
    <n v="2550"/>
    <x v="3"/>
    <x v="1"/>
    <s v="GBP"/>
    <n v="1452384000"/>
    <n v="1447698300"/>
    <b v="0"/>
    <n v="23"/>
    <b v="0"/>
    <s v="technology/wearables"/>
    <n v="0.1275"/>
    <n v="110.8695652173913"/>
    <x v="0"/>
    <x v="3"/>
  </r>
  <r>
    <n v="4091"/>
    <x v="2630"/>
    <x v="2632"/>
    <n v="1600"/>
    <n v="204"/>
    <x v="3"/>
    <x v="0"/>
    <s v="USD"/>
    <n v="1421410151"/>
    <n v="1418818151"/>
    <b v="0"/>
    <n v="8"/>
    <b v="0"/>
    <s v="theater/plays"/>
    <n v="0.1275"/>
    <n v="25.5"/>
    <x v="3"/>
    <x v="4"/>
  </r>
  <r>
    <n v="3867"/>
    <x v="2631"/>
    <x v="2633"/>
    <n v="2000"/>
    <n v="251"/>
    <x v="3"/>
    <x v="0"/>
    <s v="USD"/>
    <n v="1466278339"/>
    <n v="1463686339"/>
    <b v="0"/>
    <n v="5"/>
    <b v="0"/>
    <s v="theater/plays"/>
    <n v="0.1255"/>
    <n v="50.2"/>
    <x v="3"/>
    <x v="4"/>
  </r>
  <r>
    <n v="1091"/>
    <x v="2632"/>
    <x v="2634"/>
    <n v="200"/>
    <n v="25"/>
    <x v="3"/>
    <x v="1"/>
    <s v="GBP"/>
    <n v="1460313672"/>
    <n v="1457725272"/>
    <b v="0"/>
    <n v="2"/>
    <b v="0"/>
    <s v="games/video games"/>
    <n v="0.125"/>
    <n v="12.5"/>
    <x v="1"/>
    <x v="29"/>
  </r>
  <r>
    <n v="2000"/>
    <x v="2633"/>
    <x v="2635"/>
    <n v="5000"/>
    <n v="625"/>
    <x v="3"/>
    <x v="7"/>
    <s v="CAD"/>
    <n v="1452120613"/>
    <n v="1449528613"/>
    <b v="0"/>
    <n v="25"/>
    <b v="0"/>
    <s v="photography/people"/>
    <n v="0.125"/>
    <n v="25"/>
    <x v="6"/>
    <x v="35"/>
  </r>
  <r>
    <n v="633"/>
    <x v="2634"/>
    <x v="2636"/>
    <n v="10000"/>
    <n v="1245"/>
    <x v="1"/>
    <x v="0"/>
    <s v="USD"/>
    <n v="1466204400"/>
    <n v="1463469062"/>
    <b v="0"/>
    <n v="25"/>
    <b v="0"/>
    <s v="technology/web"/>
    <n v="0.1245"/>
    <n v="49.8"/>
    <x v="0"/>
    <x v="38"/>
  </r>
  <r>
    <n v="690"/>
    <x v="2635"/>
    <x v="2637"/>
    <n v="20000"/>
    <n v="2468"/>
    <x v="3"/>
    <x v="0"/>
    <s v="USD"/>
    <n v="1473400800"/>
    <n v="1469718841"/>
    <b v="0"/>
    <n v="34"/>
    <b v="0"/>
    <s v="technology/wearables"/>
    <n v="0.1234"/>
    <n v="72.588235294117652"/>
    <x v="0"/>
    <x v="3"/>
  </r>
  <r>
    <n v="3189"/>
    <x v="2636"/>
    <x v="2638"/>
    <n v="55000"/>
    <n v="6780"/>
    <x v="3"/>
    <x v="10"/>
    <s v="SEK"/>
    <n v="1432455532"/>
    <n v="1429863532"/>
    <b v="0"/>
    <n v="19"/>
    <b v="0"/>
    <s v="theater/musical"/>
    <n v="0.12327272727272727"/>
    <n v="356.84210526315792"/>
    <x v="3"/>
    <x v="20"/>
  </r>
  <r>
    <n v="3938"/>
    <x v="2637"/>
    <x v="2639"/>
    <n v="3255"/>
    <n v="397"/>
    <x v="3"/>
    <x v="0"/>
    <s v="USD"/>
    <n v="1435441454"/>
    <n v="1432763054"/>
    <b v="0"/>
    <n v="5"/>
    <b v="0"/>
    <s v="theater/plays"/>
    <n v="0.12196620583717357"/>
    <n v="79.400000000000006"/>
    <x v="3"/>
    <x v="4"/>
  </r>
  <r>
    <n v="2595"/>
    <x v="2638"/>
    <x v="2640"/>
    <n v="15000"/>
    <n v="1825"/>
    <x v="3"/>
    <x v="0"/>
    <s v="USD"/>
    <n v="1487915500"/>
    <n v="1485323500"/>
    <b v="0"/>
    <n v="19"/>
    <b v="0"/>
    <s v="food/food trucks"/>
    <n v="0.12166666666666667"/>
    <n v="96.05263157894737"/>
    <x v="7"/>
    <x v="37"/>
  </r>
  <r>
    <n v="4038"/>
    <x v="2639"/>
    <x v="2641"/>
    <n v="2500"/>
    <n v="301"/>
    <x v="3"/>
    <x v="0"/>
    <s v="USD"/>
    <n v="1413573010"/>
    <n v="1408389010"/>
    <b v="0"/>
    <n v="4"/>
    <b v="0"/>
    <s v="theater/plays"/>
    <n v="0.12039999999999999"/>
    <n v="75.25"/>
    <x v="3"/>
    <x v="4"/>
  </r>
  <r>
    <n v="3923"/>
    <x v="2640"/>
    <x v="2642"/>
    <n v="11500"/>
    <n v="1384"/>
    <x v="3"/>
    <x v="1"/>
    <s v="GBP"/>
    <n v="1428622271"/>
    <n v="1426203071"/>
    <b v="0"/>
    <n v="17"/>
    <b v="0"/>
    <s v="theater/plays"/>
    <n v="0.12034782608695652"/>
    <n v="81.411764705882348"/>
    <x v="3"/>
    <x v="4"/>
  </r>
  <r>
    <n v="948"/>
    <x v="2641"/>
    <x v="2643"/>
    <n v="4000"/>
    <n v="480"/>
    <x v="3"/>
    <x v="14"/>
    <s v="EUR"/>
    <n v="1457812364"/>
    <n v="1455220364"/>
    <b v="0"/>
    <n v="8"/>
    <b v="0"/>
    <s v="technology/wearables"/>
    <n v="0.12"/>
    <n v="60"/>
    <x v="0"/>
    <x v="3"/>
  </r>
  <r>
    <n v="3101"/>
    <x v="2642"/>
    <x v="2644"/>
    <n v="2500"/>
    <n v="300"/>
    <x v="3"/>
    <x v="3"/>
    <s v="EUR"/>
    <n v="1437033360"/>
    <n v="1434445937"/>
    <b v="0"/>
    <n v="12"/>
    <b v="0"/>
    <s v="theater/spaces"/>
    <n v="0.12"/>
    <n v="25"/>
    <x v="3"/>
    <x v="12"/>
  </r>
  <r>
    <n v="3066"/>
    <x v="2643"/>
    <x v="2645"/>
    <n v="350000"/>
    <n v="41950"/>
    <x v="3"/>
    <x v="6"/>
    <s v="AUD"/>
    <n v="1468128537"/>
    <n v="1465536537"/>
    <b v="0"/>
    <n v="15"/>
    <b v="0"/>
    <s v="theater/spaces"/>
    <n v="0.11985714285714286"/>
    <n v="2796.6666666666665"/>
    <x v="3"/>
    <x v="12"/>
  </r>
  <r>
    <n v="217"/>
    <x v="2644"/>
    <x v="2646"/>
    <n v="100000"/>
    <n v="11943"/>
    <x v="3"/>
    <x v="10"/>
    <s v="SEK"/>
    <n v="1419780149"/>
    <n v="1417101749"/>
    <b v="0"/>
    <n v="38"/>
    <b v="0"/>
    <s v="film &amp; video/drama"/>
    <n v="0.11942999999999999"/>
    <n v="314.28947368421052"/>
    <x v="4"/>
    <x v="30"/>
  </r>
  <r>
    <n v="471"/>
    <x v="2645"/>
    <x v="2647"/>
    <n v="55000"/>
    <n v="6541"/>
    <x v="3"/>
    <x v="0"/>
    <s v="USD"/>
    <n v="1397924379"/>
    <n v="1394039979"/>
    <b v="0"/>
    <n v="170"/>
    <b v="0"/>
    <s v="film &amp; video/animation"/>
    <n v="0.11892727272727273"/>
    <n v="38.476470588235294"/>
    <x v="4"/>
    <x v="28"/>
  </r>
  <r>
    <n v="869"/>
    <x v="2646"/>
    <x v="2648"/>
    <n v="8800"/>
    <n v="1040"/>
    <x v="3"/>
    <x v="0"/>
    <s v="USD"/>
    <n v="1365448657"/>
    <n v="1362860257"/>
    <b v="0"/>
    <n v="3"/>
    <b v="0"/>
    <s v="music/jazz"/>
    <n v="0.11818181818181818"/>
    <n v="346.66666666666669"/>
    <x v="2"/>
    <x v="27"/>
  </r>
  <r>
    <n v="2129"/>
    <x v="2647"/>
    <x v="2649"/>
    <n v="2000"/>
    <n v="236"/>
    <x v="3"/>
    <x v="0"/>
    <s v="USD"/>
    <n v="1457570100"/>
    <n v="1454978100"/>
    <b v="0"/>
    <n v="12"/>
    <b v="0"/>
    <s v="games/video games"/>
    <n v="0.11799999999999999"/>
    <n v="19.666666666666668"/>
    <x v="1"/>
    <x v="29"/>
  </r>
  <r>
    <n v="1180"/>
    <x v="2648"/>
    <x v="2650"/>
    <n v="50000"/>
    <n v="5875"/>
    <x v="3"/>
    <x v="0"/>
    <s v="USD"/>
    <n v="1403983314"/>
    <n v="1400786514"/>
    <b v="0"/>
    <n v="85"/>
    <b v="0"/>
    <s v="food/food trucks"/>
    <n v="0.11749999999999999"/>
    <n v="69.117647058823536"/>
    <x v="7"/>
    <x v="37"/>
  </r>
  <r>
    <n v="3193"/>
    <x v="2649"/>
    <x v="2651"/>
    <n v="5000"/>
    <n v="587"/>
    <x v="3"/>
    <x v="1"/>
    <s v="GBP"/>
    <n v="1424474056"/>
    <n v="1420586056"/>
    <b v="0"/>
    <n v="24"/>
    <b v="0"/>
    <s v="theater/musical"/>
    <n v="0.1174"/>
    <n v="24.458333333333332"/>
    <x v="3"/>
    <x v="20"/>
  </r>
  <r>
    <n v="1695"/>
    <x v="2650"/>
    <x v="2652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2"/>
    <x v="21"/>
  </r>
  <r>
    <n v="2758"/>
    <x v="2651"/>
    <x v="2653"/>
    <n v="2000"/>
    <n v="234"/>
    <x v="3"/>
    <x v="6"/>
    <s v="AUD"/>
    <n v="1476095783"/>
    <n v="1474886183"/>
    <b v="0"/>
    <n v="6"/>
    <b v="0"/>
    <s v="publishing/children's books"/>
    <n v="0.11700000000000001"/>
    <n v="39"/>
    <x v="5"/>
    <x v="32"/>
  </r>
  <r>
    <n v="1233"/>
    <x v="2652"/>
    <x v="2654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2"/>
    <x v="33"/>
  </r>
  <r>
    <n v="3084"/>
    <x v="2653"/>
    <x v="2655"/>
    <n v="4059"/>
    <n v="470"/>
    <x v="3"/>
    <x v="0"/>
    <s v="USD"/>
    <n v="1430851680"/>
    <n v="1428340931"/>
    <b v="0"/>
    <n v="6"/>
    <b v="0"/>
    <s v="theater/spaces"/>
    <n v="0.11579206701157921"/>
    <n v="78.333333333333329"/>
    <x v="3"/>
    <x v="12"/>
  </r>
  <r>
    <n v="3905"/>
    <x v="2654"/>
    <x v="2656"/>
    <n v="1500"/>
    <n v="173"/>
    <x v="3"/>
    <x v="1"/>
    <s v="GBP"/>
    <n v="1434063600"/>
    <n v="1430405903"/>
    <b v="0"/>
    <n v="7"/>
    <b v="0"/>
    <s v="theater/plays"/>
    <n v="0.11533333333333333"/>
    <n v="24.714285714285715"/>
    <x v="3"/>
    <x v="4"/>
  </r>
  <r>
    <n v="2653"/>
    <x v="2655"/>
    <x v="2657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0"/>
    <x v="5"/>
  </r>
  <r>
    <n v="1307"/>
    <x v="2656"/>
    <x v="2658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0"/>
    <x v="3"/>
  </r>
  <r>
    <n v="2752"/>
    <x v="2657"/>
    <x v="2659"/>
    <n v="4800"/>
    <n v="550"/>
    <x v="3"/>
    <x v="0"/>
    <s v="USD"/>
    <n v="1324232504"/>
    <n v="1320776504"/>
    <b v="0"/>
    <n v="14"/>
    <b v="0"/>
    <s v="publishing/children's books"/>
    <n v="0.11458333333333333"/>
    <n v="39.285714285714285"/>
    <x v="5"/>
    <x v="32"/>
  </r>
  <r>
    <n v="3197"/>
    <x v="2658"/>
    <x v="2660"/>
    <n v="10000"/>
    <n v="1145"/>
    <x v="3"/>
    <x v="12"/>
    <s v="NOK"/>
    <n v="1423050618"/>
    <n v="1420458618"/>
    <b v="0"/>
    <n v="4"/>
    <b v="0"/>
    <s v="theater/musical"/>
    <n v="0.1145"/>
    <n v="286.25"/>
    <x v="3"/>
    <x v="20"/>
  </r>
  <r>
    <n v="2656"/>
    <x v="2659"/>
    <x v="2661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0"/>
    <x v="5"/>
  </r>
  <r>
    <n v="4037"/>
    <x v="2660"/>
    <x v="2662"/>
    <n v="700"/>
    <n v="80"/>
    <x v="3"/>
    <x v="0"/>
    <s v="USD"/>
    <n v="1464099900"/>
    <n v="1462585315"/>
    <b v="0"/>
    <n v="2"/>
    <b v="0"/>
    <s v="theater/plays"/>
    <n v="0.11428571428571428"/>
    <n v="40"/>
    <x v="3"/>
    <x v="4"/>
  </r>
  <r>
    <n v="4096"/>
    <x v="2661"/>
    <x v="2663"/>
    <n v="3500"/>
    <n v="400"/>
    <x v="3"/>
    <x v="1"/>
    <s v="GBP"/>
    <n v="1488271860"/>
    <n v="1484484219"/>
    <b v="0"/>
    <n v="5"/>
    <b v="0"/>
    <s v="theater/plays"/>
    <n v="0.11428571428571428"/>
    <n v="80"/>
    <x v="3"/>
    <x v="4"/>
  </r>
  <r>
    <n v="1308"/>
    <x v="2662"/>
    <x v="2664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0"/>
    <x v="3"/>
  </r>
  <r>
    <n v="2671"/>
    <x v="2663"/>
    <x v="2665"/>
    <n v="25000"/>
    <n v="2836"/>
    <x v="3"/>
    <x v="0"/>
    <s v="USD"/>
    <n v="1419017880"/>
    <n v="1416419916"/>
    <b v="1"/>
    <n v="84"/>
    <b v="0"/>
    <s v="technology/makerspaces"/>
    <n v="0.11344"/>
    <n v="33.761904761904759"/>
    <x v="0"/>
    <x v="19"/>
  </r>
  <r>
    <n v="958"/>
    <x v="2664"/>
    <x v="2666"/>
    <n v="7777"/>
    <n v="881"/>
    <x v="3"/>
    <x v="0"/>
    <s v="USD"/>
    <n v="1428641940"/>
    <n v="1426792563"/>
    <b v="0"/>
    <n v="17"/>
    <b v="0"/>
    <s v="technology/wearables"/>
    <n v="0.11328275684711328"/>
    <n v="51.823529411764703"/>
    <x v="0"/>
    <x v="3"/>
  </r>
  <r>
    <n v="3064"/>
    <x v="2665"/>
    <x v="2667"/>
    <n v="75000"/>
    <n v="8471"/>
    <x v="3"/>
    <x v="0"/>
    <s v="USD"/>
    <n v="1448175540"/>
    <n v="1445483246"/>
    <b v="0"/>
    <n v="72"/>
    <b v="0"/>
    <s v="theater/spaces"/>
    <n v="0.11294666666666667"/>
    <n v="117.65277777777777"/>
    <x v="3"/>
    <x v="12"/>
  </r>
  <r>
    <n v="3731"/>
    <x v="2666"/>
    <x v="2668"/>
    <n v="5500"/>
    <n v="620"/>
    <x v="3"/>
    <x v="0"/>
    <s v="USD"/>
    <n v="1420860180"/>
    <n v="1418234646"/>
    <b v="0"/>
    <n v="12"/>
    <b v="0"/>
    <s v="theater/plays"/>
    <n v="0.11272727272727273"/>
    <n v="51.666666666666664"/>
    <x v="3"/>
    <x v="4"/>
  </r>
  <r>
    <n v="2143"/>
    <x v="2667"/>
    <x v="2669"/>
    <n v="2000"/>
    <n v="225"/>
    <x v="3"/>
    <x v="0"/>
    <s v="USD"/>
    <n v="1279738800"/>
    <n v="1275599812"/>
    <b v="0"/>
    <n v="5"/>
    <b v="0"/>
    <s v="games/video games"/>
    <n v="0.1125"/>
    <n v="45"/>
    <x v="1"/>
    <x v="29"/>
  </r>
  <r>
    <n v="1794"/>
    <x v="2668"/>
    <x v="2670"/>
    <n v="9000"/>
    <n v="997"/>
    <x v="3"/>
    <x v="0"/>
    <s v="USD"/>
    <n v="1423660422"/>
    <n v="1420636422"/>
    <b v="1"/>
    <n v="18"/>
    <b v="0"/>
    <s v="photography/photobooks"/>
    <n v="0.11077777777777778"/>
    <n v="55.388888888888886"/>
    <x v="6"/>
    <x v="9"/>
  </r>
  <r>
    <n v="1807"/>
    <x v="2669"/>
    <x v="2671"/>
    <n v="5000"/>
    <n v="553"/>
    <x v="3"/>
    <x v="0"/>
    <s v="USD"/>
    <n v="1411868313"/>
    <n v="1409276313"/>
    <b v="1"/>
    <n v="8"/>
    <b v="0"/>
    <s v="photography/photobooks"/>
    <n v="0.1106"/>
    <n v="69.125"/>
    <x v="6"/>
    <x v="9"/>
  </r>
  <r>
    <n v="1735"/>
    <x v="2670"/>
    <x v="2672"/>
    <n v="1000"/>
    <n v="110"/>
    <x v="3"/>
    <x v="0"/>
    <s v="USD"/>
    <n v="1470598345"/>
    <n v="1468006345"/>
    <b v="0"/>
    <n v="2"/>
    <b v="0"/>
    <s v="music/faith"/>
    <n v="0.11"/>
    <n v="55"/>
    <x v="2"/>
    <x v="21"/>
  </r>
  <r>
    <n v="3934"/>
    <x v="2671"/>
    <x v="2673"/>
    <n v="5000"/>
    <n v="550"/>
    <x v="3"/>
    <x v="0"/>
    <s v="USD"/>
    <n v="1443704400"/>
    <n v="1439827639"/>
    <b v="0"/>
    <n v="12"/>
    <b v="0"/>
    <s v="theater/plays"/>
    <n v="0.11"/>
    <n v="45.833333333333336"/>
    <x v="3"/>
    <x v="4"/>
  </r>
  <r>
    <n v="924"/>
    <x v="2672"/>
    <x v="2674"/>
    <n v="3000"/>
    <n v="327"/>
    <x v="3"/>
    <x v="0"/>
    <s v="USD"/>
    <n v="1360795069"/>
    <n v="1358203069"/>
    <b v="0"/>
    <n v="15"/>
    <b v="0"/>
    <s v="music/jazz"/>
    <n v="0.109"/>
    <n v="21.8"/>
    <x v="2"/>
    <x v="27"/>
  </r>
  <r>
    <n v="2376"/>
    <x v="2673"/>
    <x v="2675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0"/>
    <x v="38"/>
  </r>
  <r>
    <n v="928"/>
    <x v="2674"/>
    <x v="2676"/>
    <n v="14500"/>
    <n v="1575"/>
    <x v="3"/>
    <x v="0"/>
    <s v="USD"/>
    <n v="1353196800"/>
    <n v="1348864913"/>
    <b v="0"/>
    <n v="28"/>
    <b v="0"/>
    <s v="music/jazz"/>
    <n v="0.10862068965517241"/>
    <n v="56.25"/>
    <x v="2"/>
    <x v="27"/>
  </r>
  <r>
    <n v="1809"/>
    <x v="2675"/>
    <x v="2677"/>
    <n v="3500"/>
    <n v="380"/>
    <x v="3"/>
    <x v="7"/>
    <s v="CAD"/>
    <n v="1425246439"/>
    <n v="1422222439"/>
    <b v="1"/>
    <n v="9"/>
    <b v="0"/>
    <s v="photography/photobooks"/>
    <n v="0.10857142857142857"/>
    <n v="42.222222222222221"/>
    <x v="6"/>
    <x v="9"/>
  </r>
  <r>
    <n v="2877"/>
    <x v="2676"/>
    <x v="2678"/>
    <n v="6000"/>
    <n v="650"/>
    <x v="3"/>
    <x v="0"/>
    <s v="USD"/>
    <n v="1480525200"/>
    <n v="1477781724"/>
    <b v="0"/>
    <n v="6"/>
    <b v="0"/>
    <s v="theater/plays"/>
    <n v="0.10833333333333334"/>
    <n v="108.33333333333333"/>
    <x v="3"/>
    <x v="4"/>
  </r>
  <r>
    <n v="1578"/>
    <x v="2677"/>
    <x v="2679"/>
    <n v="1897"/>
    <n v="205"/>
    <x v="1"/>
    <x v="0"/>
    <s v="USD"/>
    <n v="1283392800"/>
    <n v="1281317691"/>
    <b v="0"/>
    <n v="4"/>
    <b v="0"/>
    <s v="publishing/art books"/>
    <n v="0.10806536636794939"/>
    <n v="51.25"/>
    <x v="5"/>
    <x v="36"/>
  </r>
  <r>
    <n v="4088"/>
    <x v="2678"/>
    <x v="2680"/>
    <n v="2000"/>
    <n v="216"/>
    <x v="3"/>
    <x v="1"/>
    <s v="GBP"/>
    <n v="1421403960"/>
    <n v="1418827324"/>
    <b v="0"/>
    <n v="3"/>
    <b v="0"/>
    <s v="theater/plays"/>
    <n v="0.108"/>
    <n v="72"/>
    <x v="3"/>
    <x v="4"/>
  </r>
  <r>
    <n v="141"/>
    <x v="2679"/>
    <x v="2681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4"/>
    <x v="22"/>
  </r>
  <r>
    <n v="1334"/>
    <x v="2680"/>
    <x v="2682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0"/>
    <x v="3"/>
  </r>
  <r>
    <n v="2690"/>
    <x v="2681"/>
    <x v="2683"/>
    <n v="80000"/>
    <n v="8586"/>
    <x v="3"/>
    <x v="0"/>
    <s v="USD"/>
    <n v="1433298676"/>
    <n v="1429410676"/>
    <b v="0"/>
    <n v="118"/>
    <b v="0"/>
    <s v="food/food trucks"/>
    <n v="0.107325"/>
    <n v="72.762711864406782"/>
    <x v="7"/>
    <x v="37"/>
  </r>
  <r>
    <n v="3978"/>
    <x v="2682"/>
    <x v="2684"/>
    <n v="2000"/>
    <n v="214"/>
    <x v="3"/>
    <x v="0"/>
    <s v="USD"/>
    <n v="1422717953"/>
    <n v="1417533953"/>
    <b v="0"/>
    <n v="8"/>
    <b v="0"/>
    <s v="theater/plays"/>
    <n v="0.107"/>
    <n v="26.75"/>
    <x v="3"/>
    <x v="4"/>
  </r>
  <r>
    <n v="3896"/>
    <x v="2683"/>
    <x v="2685"/>
    <n v="1600"/>
    <n v="170"/>
    <x v="3"/>
    <x v="0"/>
    <s v="USD"/>
    <n v="1402979778"/>
    <n v="1401770178"/>
    <b v="0"/>
    <n v="4"/>
    <b v="0"/>
    <s v="theater/plays"/>
    <n v="0.10625"/>
    <n v="42.5"/>
    <x v="3"/>
    <x v="4"/>
  </r>
  <r>
    <n v="2581"/>
    <x v="2684"/>
    <x v="2686"/>
    <n v="5000"/>
    <n v="530"/>
    <x v="3"/>
    <x v="0"/>
    <s v="USD"/>
    <n v="1447689898"/>
    <n v="1445094298"/>
    <b v="0"/>
    <n v="11"/>
    <b v="0"/>
    <s v="food/food trucks"/>
    <n v="0.106"/>
    <n v="48.18181818181818"/>
    <x v="7"/>
    <x v="37"/>
  </r>
  <r>
    <n v="3968"/>
    <x v="2685"/>
    <x v="2687"/>
    <n v="5000"/>
    <n v="527"/>
    <x v="3"/>
    <x v="0"/>
    <s v="USD"/>
    <n v="1463945673"/>
    <n v="1458761673"/>
    <b v="0"/>
    <n v="11"/>
    <b v="0"/>
    <s v="theater/plays"/>
    <n v="0.10539999999999999"/>
    <n v="47.909090909090907"/>
    <x v="3"/>
    <x v="4"/>
  </r>
  <r>
    <n v="2705"/>
    <x v="2686"/>
    <x v="2688"/>
    <n v="16500"/>
    <n v="1739"/>
    <x v="2"/>
    <x v="0"/>
    <s v="USD"/>
    <n v="1490389158"/>
    <n v="1486504758"/>
    <b v="0"/>
    <n v="8"/>
    <b v="0"/>
    <s v="theater/spaces"/>
    <n v="0.10539393939393939"/>
    <n v="217.375"/>
    <x v="3"/>
    <x v="12"/>
  </r>
  <r>
    <n v="2366"/>
    <x v="2687"/>
    <x v="2689"/>
    <n v="25000"/>
    <n v="2630"/>
    <x v="1"/>
    <x v="1"/>
    <s v="GBP"/>
    <n v="1445431533"/>
    <n v="1442839533"/>
    <b v="0"/>
    <n v="27"/>
    <b v="0"/>
    <s v="technology/web"/>
    <n v="0.1052"/>
    <n v="97.407407407407405"/>
    <x v="0"/>
    <x v="38"/>
  </r>
  <r>
    <n v="1455"/>
    <x v="2688"/>
    <x v="2690"/>
    <n v="15000"/>
    <n v="1575"/>
    <x v="1"/>
    <x v="0"/>
    <s v="USD"/>
    <n v="1409924340"/>
    <n v="1405181320"/>
    <b v="0"/>
    <n v="7"/>
    <b v="0"/>
    <s v="publishing/translations"/>
    <n v="0.105"/>
    <n v="225"/>
    <x v="5"/>
    <x v="39"/>
  </r>
  <r>
    <n v="1711"/>
    <x v="2689"/>
    <x v="2691"/>
    <n v="10000"/>
    <n v="1050"/>
    <x v="3"/>
    <x v="0"/>
    <s v="USD"/>
    <n v="1409585434"/>
    <n v="1406907034"/>
    <b v="0"/>
    <n v="2"/>
    <b v="0"/>
    <s v="music/faith"/>
    <n v="0.105"/>
    <n v="525"/>
    <x v="2"/>
    <x v="21"/>
  </r>
  <r>
    <n v="2645"/>
    <x v="2690"/>
    <x v="2692"/>
    <n v="20000"/>
    <n v="2100"/>
    <x v="1"/>
    <x v="6"/>
    <s v="AUD"/>
    <n v="1415481203"/>
    <n v="1412885603"/>
    <b v="1"/>
    <n v="23"/>
    <b v="0"/>
    <s v="technology/space exploration"/>
    <n v="0.105"/>
    <n v="91.304347826086953"/>
    <x v="0"/>
    <x v="5"/>
  </r>
  <r>
    <n v="2759"/>
    <x v="2691"/>
    <x v="2693"/>
    <n v="1000"/>
    <n v="105"/>
    <x v="3"/>
    <x v="6"/>
    <s v="AUD"/>
    <n v="1468658866"/>
    <n v="1464943666"/>
    <b v="0"/>
    <n v="2"/>
    <b v="0"/>
    <s v="publishing/children's books"/>
    <n v="0.105"/>
    <n v="52.5"/>
    <x v="5"/>
    <x v="32"/>
  </r>
  <r>
    <n v="3146"/>
    <x v="2692"/>
    <x v="2694"/>
    <n v="50000"/>
    <n v="5250"/>
    <x v="2"/>
    <x v="18"/>
    <s v="MXN"/>
    <n v="1492356166"/>
    <n v="1488471766"/>
    <b v="0"/>
    <n v="12"/>
    <b v="0"/>
    <s v="theater/plays"/>
    <n v="0.105"/>
    <n v="437.5"/>
    <x v="3"/>
    <x v="4"/>
  </r>
  <r>
    <n v="197"/>
    <x v="2693"/>
    <x v="2695"/>
    <n v="2500"/>
    <n v="262"/>
    <x v="3"/>
    <x v="1"/>
    <s v="GBP"/>
    <n v="1487365200"/>
    <n v="1483734100"/>
    <b v="0"/>
    <n v="8"/>
    <b v="0"/>
    <s v="film &amp; video/drama"/>
    <n v="0.1048"/>
    <n v="32.75"/>
    <x v="4"/>
    <x v="30"/>
  </r>
  <r>
    <n v="2756"/>
    <x v="2694"/>
    <x v="2696"/>
    <n v="10000"/>
    <n v="1048"/>
    <x v="3"/>
    <x v="0"/>
    <s v="USD"/>
    <n v="1389476201"/>
    <n v="1386884201"/>
    <b v="0"/>
    <n v="33"/>
    <b v="0"/>
    <s v="publishing/children's books"/>
    <n v="0.1048"/>
    <n v="31.757575757575758"/>
    <x v="5"/>
    <x v="32"/>
  </r>
  <r>
    <n v="2124"/>
    <x v="2695"/>
    <x v="2697"/>
    <n v="1100"/>
    <n v="115"/>
    <x v="3"/>
    <x v="0"/>
    <s v="USD"/>
    <n v="1291093200"/>
    <n v="1286930435"/>
    <b v="0"/>
    <n v="5"/>
    <b v="0"/>
    <s v="games/video games"/>
    <n v="0.10454545454545454"/>
    <n v="23"/>
    <x v="1"/>
    <x v="29"/>
  </r>
  <r>
    <n v="2770"/>
    <x v="2696"/>
    <x v="2698"/>
    <n v="20000"/>
    <n v="2082.25"/>
    <x v="3"/>
    <x v="0"/>
    <s v="USD"/>
    <n v="1395158130"/>
    <n v="1392569730"/>
    <b v="0"/>
    <n v="33"/>
    <b v="0"/>
    <s v="publishing/children's books"/>
    <n v="0.1041125"/>
    <n v="63.098484848484851"/>
    <x v="5"/>
    <x v="32"/>
  </r>
  <r>
    <n v="1870"/>
    <x v="2697"/>
    <x v="2699"/>
    <n v="3500"/>
    <n v="361"/>
    <x v="3"/>
    <x v="0"/>
    <s v="USD"/>
    <n v="1454213820"/>
    <n v="1451723535"/>
    <b v="0"/>
    <n v="11"/>
    <b v="0"/>
    <s v="games/mobile games"/>
    <n v="0.10314285714285715"/>
    <n v="32.81818181818182"/>
    <x v="1"/>
    <x v="25"/>
  </r>
  <r>
    <n v="716"/>
    <x v="2698"/>
    <x v="2700"/>
    <n v="7000"/>
    <n v="715"/>
    <x v="3"/>
    <x v="0"/>
    <s v="USD"/>
    <n v="1417392000"/>
    <n v="1414511307"/>
    <b v="0"/>
    <n v="16"/>
    <b v="0"/>
    <s v="technology/wearables"/>
    <n v="0.10214285714285715"/>
    <n v="44.6875"/>
    <x v="0"/>
    <x v="3"/>
  </r>
  <r>
    <n v="1725"/>
    <x v="2699"/>
    <x v="2701"/>
    <n v="5500"/>
    <n v="560"/>
    <x v="3"/>
    <x v="0"/>
    <s v="USD"/>
    <n v="1408922049"/>
    <n v="1406330049"/>
    <b v="0"/>
    <n v="9"/>
    <b v="0"/>
    <s v="music/faith"/>
    <n v="0.10181818181818182"/>
    <n v="62.222222222222221"/>
    <x v="2"/>
    <x v="21"/>
  </r>
  <r>
    <n v="1150"/>
    <x v="2700"/>
    <x v="2702"/>
    <n v="2500"/>
    <n v="252"/>
    <x v="3"/>
    <x v="0"/>
    <s v="USD"/>
    <n v="1452293675"/>
    <n v="1447109675"/>
    <b v="0"/>
    <n v="6"/>
    <b v="0"/>
    <s v="food/food trucks"/>
    <n v="0.1008"/>
    <n v="42"/>
    <x v="7"/>
    <x v="37"/>
  </r>
  <r>
    <n v="4003"/>
    <x v="2701"/>
    <x v="2703"/>
    <n v="2000"/>
    <n v="201"/>
    <x v="3"/>
    <x v="0"/>
    <s v="USD"/>
    <n v="1424009147"/>
    <n v="1421417147"/>
    <b v="0"/>
    <n v="2"/>
    <b v="0"/>
    <s v="theater/plays"/>
    <n v="0.10050000000000001"/>
    <n v="100.5"/>
    <x v="3"/>
    <x v="4"/>
  </r>
  <r>
    <n v="667"/>
    <x v="2702"/>
    <x v="2704"/>
    <n v="50000"/>
    <n v="5010"/>
    <x v="3"/>
    <x v="4"/>
    <s v="EUR"/>
    <n v="1477731463"/>
    <n v="1474275463"/>
    <b v="0"/>
    <n v="28"/>
    <b v="0"/>
    <s v="technology/wearables"/>
    <n v="0.1002"/>
    <n v="178.92857142857142"/>
    <x v="0"/>
    <x v="3"/>
  </r>
  <r>
    <n v="893"/>
    <x v="2703"/>
    <x v="2705"/>
    <n v="2000"/>
    <n v="200"/>
    <x v="3"/>
    <x v="0"/>
    <s v="USD"/>
    <n v="1427920363"/>
    <n v="1425331963"/>
    <b v="0"/>
    <n v="5"/>
    <b v="0"/>
    <s v="music/indie rock"/>
    <n v="0.1"/>
    <n v="40"/>
    <x v="2"/>
    <x v="13"/>
  </r>
  <r>
    <n v="2123"/>
    <x v="2704"/>
    <x v="2706"/>
    <n v="500"/>
    <n v="50"/>
    <x v="3"/>
    <x v="0"/>
    <s v="USD"/>
    <n v="1268636340"/>
    <n v="1263982307"/>
    <b v="0"/>
    <n v="5"/>
    <b v="0"/>
    <s v="games/video games"/>
    <n v="0.1"/>
    <n v="10"/>
    <x v="1"/>
    <x v="29"/>
  </r>
  <r>
    <n v="3730"/>
    <x v="2705"/>
    <x v="2707"/>
    <n v="1000"/>
    <n v="100"/>
    <x v="3"/>
    <x v="0"/>
    <s v="USD"/>
    <n v="1439828159"/>
    <n v="1437236159"/>
    <b v="0"/>
    <n v="1"/>
    <b v="0"/>
    <s v="theater/plays"/>
    <n v="0.1"/>
    <n v="100"/>
    <x v="3"/>
    <x v="4"/>
  </r>
  <r>
    <n v="3745"/>
    <x v="2706"/>
    <x v="2708"/>
    <n v="100"/>
    <n v="10"/>
    <x v="3"/>
    <x v="0"/>
    <s v="USD"/>
    <n v="1407689102"/>
    <n v="1405097102"/>
    <b v="0"/>
    <n v="1"/>
    <b v="0"/>
    <s v="theater/plays"/>
    <n v="0.1"/>
    <n v="10"/>
    <x v="3"/>
    <x v="4"/>
  </r>
  <r>
    <n v="3913"/>
    <x v="2707"/>
    <x v="2709"/>
    <n v="10000"/>
    <n v="1000"/>
    <x v="3"/>
    <x v="0"/>
    <s v="USD"/>
    <n v="1448863449"/>
    <n v="1446267849"/>
    <b v="0"/>
    <n v="7"/>
    <b v="0"/>
    <s v="theater/plays"/>
    <n v="0.1"/>
    <n v="142.85714285714286"/>
    <x v="3"/>
    <x v="4"/>
  </r>
  <r>
    <n v="3925"/>
    <x v="2708"/>
    <x v="2710"/>
    <n v="150"/>
    <n v="15"/>
    <x v="3"/>
    <x v="0"/>
    <s v="USD"/>
    <n v="1406753639"/>
    <n v="1404161639"/>
    <b v="0"/>
    <n v="3"/>
    <b v="0"/>
    <s v="theater/plays"/>
    <n v="0.1"/>
    <n v="5"/>
    <x v="3"/>
    <x v="4"/>
  </r>
  <r>
    <n v="4103"/>
    <x v="2709"/>
    <x v="2711"/>
    <n v="1000"/>
    <n v="100"/>
    <x v="3"/>
    <x v="0"/>
    <s v="USD"/>
    <n v="1440613920"/>
    <n v="1435953566"/>
    <b v="0"/>
    <n v="6"/>
    <b v="0"/>
    <s v="theater/plays"/>
    <n v="0.1"/>
    <n v="16.666666666666668"/>
    <x v="3"/>
    <x v="4"/>
  </r>
  <r>
    <n v="1434"/>
    <x v="2710"/>
    <x v="2712"/>
    <n v="82000"/>
    <n v="8190"/>
    <x v="3"/>
    <x v="15"/>
    <s v="DKK"/>
    <n v="1433775600"/>
    <n v="1431973478"/>
    <b v="0"/>
    <n v="11"/>
    <b v="0"/>
    <s v="publishing/translations"/>
    <n v="9.987804878048781E-2"/>
    <n v="744.5454545454545"/>
    <x v="5"/>
    <x v="39"/>
  </r>
  <r>
    <n v="1324"/>
    <x v="2711"/>
    <x v="2713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0"/>
    <x v="3"/>
  </r>
  <r>
    <n v="2517"/>
    <x v="2712"/>
    <x v="2714"/>
    <n v="18000"/>
    <n v="1767"/>
    <x v="3"/>
    <x v="7"/>
    <s v="CAD"/>
    <n v="1426788930"/>
    <n v="1424200530"/>
    <b v="0"/>
    <n v="33"/>
    <b v="0"/>
    <s v="food/restaurants"/>
    <n v="9.8166666666666666E-2"/>
    <n v="53.545454545454547"/>
    <x v="7"/>
    <x v="40"/>
  </r>
  <r>
    <n v="3986"/>
    <x v="2713"/>
    <x v="2715"/>
    <n v="5000"/>
    <n v="488"/>
    <x v="3"/>
    <x v="1"/>
    <s v="GBP"/>
    <n v="1462539840"/>
    <n v="1460034594"/>
    <b v="0"/>
    <n v="13"/>
    <b v="0"/>
    <s v="theater/plays"/>
    <n v="9.7600000000000006E-2"/>
    <n v="37.53846153846154"/>
    <x v="3"/>
    <x v="4"/>
  </r>
  <r>
    <n v="1707"/>
    <x v="2714"/>
    <x v="2716"/>
    <n v="5000"/>
    <n v="487"/>
    <x v="3"/>
    <x v="0"/>
    <s v="USD"/>
    <n v="1459181895"/>
    <n v="1456593495"/>
    <b v="0"/>
    <n v="9"/>
    <b v="0"/>
    <s v="music/faith"/>
    <n v="9.74E-2"/>
    <n v="54.111111111111114"/>
    <x v="2"/>
    <x v="21"/>
  </r>
  <r>
    <n v="943"/>
    <x v="2715"/>
    <x v="2717"/>
    <n v="3000"/>
    <n v="289"/>
    <x v="3"/>
    <x v="0"/>
    <s v="USD"/>
    <n v="1480438905"/>
    <n v="1477843305"/>
    <b v="0"/>
    <n v="12"/>
    <b v="0"/>
    <s v="technology/wearables"/>
    <n v="9.633333333333334E-2"/>
    <n v="24.083333333333332"/>
    <x v="0"/>
    <x v="3"/>
  </r>
  <r>
    <n v="132"/>
    <x v="2716"/>
    <x v="2718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4"/>
    <x v="22"/>
  </r>
  <r>
    <n v="2135"/>
    <x v="2717"/>
    <x v="2719"/>
    <n v="5000"/>
    <n v="478"/>
    <x v="3"/>
    <x v="0"/>
    <s v="USD"/>
    <n v="1349392033"/>
    <n v="1346800033"/>
    <b v="0"/>
    <n v="22"/>
    <b v="0"/>
    <s v="games/video games"/>
    <n v="9.5600000000000004E-2"/>
    <n v="21.727272727272727"/>
    <x v="1"/>
    <x v="29"/>
  </r>
  <r>
    <n v="499"/>
    <x v="2718"/>
    <x v="2720"/>
    <n v="20000"/>
    <n v="1910"/>
    <x v="3"/>
    <x v="0"/>
    <s v="USD"/>
    <n v="1255381140"/>
    <n v="1250630968"/>
    <b v="0"/>
    <n v="26"/>
    <b v="0"/>
    <s v="film &amp; video/animation"/>
    <n v="9.5500000000000002E-2"/>
    <n v="73.461538461538467"/>
    <x v="4"/>
    <x v="28"/>
  </r>
  <r>
    <n v="432"/>
    <x v="2719"/>
    <x v="2721"/>
    <n v="6000"/>
    <n v="570"/>
    <x v="3"/>
    <x v="0"/>
    <s v="USD"/>
    <n v="1445448381"/>
    <n v="1440264381"/>
    <b v="0"/>
    <n v="8"/>
    <b v="0"/>
    <s v="film &amp; video/animation"/>
    <n v="9.5000000000000001E-2"/>
    <n v="71.25"/>
    <x v="4"/>
    <x v="28"/>
  </r>
  <r>
    <n v="889"/>
    <x v="2720"/>
    <x v="2722"/>
    <n v="25000"/>
    <n v="2360.3200000000002"/>
    <x v="3"/>
    <x v="0"/>
    <s v="USD"/>
    <n v="1412534943"/>
    <n v="1409942943"/>
    <b v="0"/>
    <n v="32"/>
    <b v="0"/>
    <s v="music/indie rock"/>
    <n v="9.4412800000000005E-2"/>
    <n v="73.760000000000005"/>
    <x v="2"/>
    <x v="13"/>
  </r>
  <r>
    <n v="2906"/>
    <x v="2721"/>
    <x v="2723"/>
    <n v="6000"/>
    <n v="565"/>
    <x v="3"/>
    <x v="0"/>
    <s v="USD"/>
    <n v="1438390800"/>
    <n v="1436888066"/>
    <b v="0"/>
    <n v="7"/>
    <b v="0"/>
    <s v="theater/plays"/>
    <n v="9.4166666666666662E-2"/>
    <n v="80.714285714285708"/>
    <x v="3"/>
    <x v="4"/>
  </r>
  <r>
    <n v="438"/>
    <x v="2722"/>
    <x v="2724"/>
    <n v="20000"/>
    <n v="1876"/>
    <x v="3"/>
    <x v="0"/>
    <s v="USD"/>
    <n v="1447830958"/>
    <n v="1445235358"/>
    <b v="0"/>
    <n v="11"/>
    <b v="0"/>
    <s v="film &amp; video/animation"/>
    <n v="9.3799999999999994E-2"/>
    <n v="170.54545454545453"/>
    <x v="4"/>
    <x v="28"/>
  </r>
  <r>
    <n v="1693"/>
    <x v="2723"/>
    <x v="2725"/>
    <n v="3000"/>
    <n v="280"/>
    <x v="2"/>
    <x v="1"/>
    <s v="GBP"/>
    <n v="1491768000"/>
    <n v="1489097112"/>
    <b v="0"/>
    <n v="8"/>
    <b v="0"/>
    <s v="music/faith"/>
    <n v="9.3333333333333338E-2"/>
    <n v="35"/>
    <x v="2"/>
    <x v="21"/>
  </r>
  <r>
    <n v="3728"/>
    <x v="2724"/>
    <x v="2726"/>
    <n v="20000"/>
    <n v="1862"/>
    <x v="3"/>
    <x v="0"/>
    <s v="USD"/>
    <n v="1439957176"/>
    <n v="1437365176"/>
    <b v="0"/>
    <n v="31"/>
    <b v="0"/>
    <s v="theater/plays"/>
    <n v="9.3100000000000002E-2"/>
    <n v="60.064516129032256"/>
    <x v="3"/>
    <x v="4"/>
  </r>
  <r>
    <n v="1582"/>
    <x v="2725"/>
    <x v="2727"/>
    <n v="1000"/>
    <n v="93"/>
    <x v="3"/>
    <x v="0"/>
    <s v="USD"/>
    <n v="1445894400"/>
    <n v="1440961053"/>
    <b v="0"/>
    <n v="3"/>
    <b v="0"/>
    <s v="photography/places"/>
    <n v="9.2999999999999999E-2"/>
    <n v="31"/>
    <x v="6"/>
    <x v="24"/>
  </r>
  <r>
    <n v="1080"/>
    <x v="2726"/>
    <x v="2728"/>
    <n v="20000"/>
    <n v="1821"/>
    <x v="3"/>
    <x v="0"/>
    <s v="USD"/>
    <n v="1399778333"/>
    <n v="1397186333"/>
    <b v="0"/>
    <n v="98"/>
    <b v="0"/>
    <s v="games/video games"/>
    <n v="9.1050000000000006E-2"/>
    <n v="18.581632653061224"/>
    <x v="1"/>
    <x v="29"/>
  </r>
  <r>
    <n v="2892"/>
    <x v="2727"/>
    <x v="2729"/>
    <n v="5500"/>
    <n v="500"/>
    <x v="3"/>
    <x v="0"/>
    <s v="USD"/>
    <n v="1409000400"/>
    <n v="1408381704"/>
    <b v="0"/>
    <n v="17"/>
    <b v="0"/>
    <s v="theater/plays"/>
    <n v="9.0909090909090912E-2"/>
    <n v="29.411764705882351"/>
    <x v="3"/>
    <x v="4"/>
  </r>
  <r>
    <n v="587"/>
    <x v="2728"/>
    <x v="2730"/>
    <n v="30000"/>
    <n v="2725"/>
    <x v="3"/>
    <x v="7"/>
    <s v="CAD"/>
    <n v="1429207833"/>
    <n v="1426615833"/>
    <b v="0"/>
    <n v="7"/>
    <b v="0"/>
    <s v="technology/web"/>
    <n v="9.0833333333333335E-2"/>
    <n v="389.28571428571428"/>
    <x v="0"/>
    <x v="38"/>
  </r>
  <r>
    <n v="1914"/>
    <x v="2729"/>
    <x v="2731"/>
    <n v="666"/>
    <n v="60"/>
    <x v="3"/>
    <x v="0"/>
    <s v="USD"/>
    <n v="1414814340"/>
    <n v="1413519073"/>
    <b v="0"/>
    <n v="2"/>
    <b v="0"/>
    <s v="technology/gadgets"/>
    <n v="9.0090090090090086E-2"/>
    <n v="30"/>
    <x v="0"/>
    <x v="31"/>
  </r>
  <r>
    <n v="1064"/>
    <x v="2730"/>
    <x v="2732"/>
    <n v="90000"/>
    <n v="8077"/>
    <x v="3"/>
    <x v="0"/>
    <s v="USD"/>
    <n v="1373174903"/>
    <n v="1369286903"/>
    <b v="0"/>
    <n v="123"/>
    <b v="0"/>
    <s v="games/video games"/>
    <n v="8.9744444444444446E-2"/>
    <n v="65.666666666666671"/>
    <x v="1"/>
    <x v="29"/>
  </r>
  <r>
    <n v="942"/>
    <x v="2731"/>
    <x v="2733"/>
    <n v="7500"/>
    <n v="668"/>
    <x v="3"/>
    <x v="0"/>
    <s v="USD"/>
    <n v="1455826460"/>
    <n v="1452716060"/>
    <b v="0"/>
    <n v="16"/>
    <b v="0"/>
    <s v="technology/wearables"/>
    <n v="8.9066666666666669E-2"/>
    <n v="41.75"/>
    <x v="0"/>
    <x v="3"/>
  </r>
  <r>
    <n v="1494"/>
    <x v="2732"/>
    <x v="2734"/>
    <n v="5000"/>
    <n v="445"/>
    <x v="3"/>
    <x v="0"/>
    <s v="USD"/>
    <n v="1428075480"/>
    <n v="1425489613"/>
    <b v="0"/>
    <n v="11"/>
    <b v="0"/>
    <s v="publishing/fiction"/>
    <n v="8.8999999999999996E-2"/>
    <n v="40.454545454545453"/>
    <x v="5"/>
    <x v="26"/>
  </r>
  <r>
    <n v="4077"/>
    <x v="2733"/>
    <x v="2735"/>
    <n v="15000"/>
    <n v="1335"/>
    <x v="3"/>
    <x v="0"/>
    <s v="USD"/>
    <n v="1482339794"/>
    <n v="1479747794"/>
    <b v="0"/>
    <n v="6"/>
    <b v="0"/>
    <s v="theater/plays"/>
    <n v="8.8999999999999996E-2"/>
    <n v="222.5"/>
    <x v="3"/>
    <x v="4"/>
  </r>
  <r>
    <n v="1323"/>
    <x v="2734"/>
    <x v="2736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0"/>
    <x v="3"/>
  </r>
  <r>
    <n v="1146"/>
    <x v="2735"/>
    <x v="2737"/>
    <n v="6000"/>
    <n v="530"/>
    <x v="3"/>
    <x v="0"/>
    <s v="USD"/>
    <n v="1399071173"/>
    <n v="1395787973"/>
    <b v="0"/>
    <n v="12"/>
    <b v="0"/>
    <s v="food/food trucks"/>
    <n v="8.8333333333333333E-2"/>
    <n v="44.166666666666664"/>
    <x v="7"/>
    <x v="37"/>
  </r>
  <r>
    <n v="3841"/>
    <x v="2736"/>
    <x v="2738"/>
    <n v="10000"/>
    <n v="872"/>
    <x v="3"/>
    <x v="0"/>
    <s v="USD"/>
    <n v="1405882287"/>
    <n v="1400698287"/>
    <b v="1"/>
    <n v="34"/>
    <b v="0"/>
    <s v="theater/plays"/>
    <n v="8.72E-2"/>
    <n v="25.647058823529413"/>
    <x v="3"/>
    <x v="4"/>
  </r>
  <r>
    <n v="3908"/>
    <x v="2737"/>
    <x v="2739"/>
    <n v="750"/>
    <n v="65"/>
    <x v="3"/>
    <x v="0"/>
    <s v="USD"/>
    <n v="1406603696"/>
    <n v="1405307696"/>
    <b v="0"/>
    <n v="4"/>
    <b v="0"/>
    <s v="theater/plays"/>
    <n v="8.666666666666667E-2"/>
    <n v="16.25"/>
    <x v="3"/>
    <x v="4"/>
  </r>
  <r>
    <n v="4018"/>
    <x v="2738"/>
    <x v="2740"/>
    <n v="1500"/>
    <n v="130"/>
    <x v="3"/>
    <x v="1"/>
    <s v="GBP"/>
    <n v="1475877108"/>
    <n v="1473285108"/>
    <b v="0"/>
    <n v="4"/>
    <b v="0"/>
    <s v="theater/plays"/>
    <n v="8.666666666666667E-2"/>
    <n v="32.5"/>
    <x v="3"/>
    <x v="4"/>
  </r>
  <r>
    <n v="3075"/>
    <x v="2739"/>
    <x v="2741"/>
    <n v="15000"/>
    <n v="1296"/>
    <x v="3"/>
    <x v="0"/>
    <s v="USD"/>
    <n v="1471573640"/>
    <n v="1467253640"/>
    <b v="0"/>
    <n v="20"/>
    <b v="0"/>
    <s v="theater/spaces"/>
    <n v="8.6400000000000005E-2"/>
    <n v="64.8"/>
    <x v="3"/>
    <x v="12"/>
  </r>
  <r>
    <n v="1548"/>
    <x v="2740"/>
    <x v="2742"/>
    <n v="700"/>
    <n v="60"/>
    <x v="3"/>
    <x v="0"/>
    <s v="USD"/>
    <n v="1447020620"/>
    <n v="1444425020"/>
    <b v="0"/>
    <n v="1"/>
    <b v="0"/>
    <s v="photography/nature"/>
    <n v="8.5714285714285715E-2"/>
    <n v="60"/>
    <x v="6"/>
    <x v="34"/>
  </r>
  <r>
    <n v="1043"/>
    <x v="2741"/>
    <x v="2743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8"/>
    <x v="23"/>
  </r>
  <r>
    <n v="3801"/>
    <x v="2742"/>
    <x v="2744"/>
    <n v="5000"/>
    <n v="426"/>
    <x v="3"/>
    <x v="0"/>
    <s v="USD"/>
    <n v="1420215216"/>
    <n v="1417536816"/>
    <b v="0"/>
    <n v="9"/>
    <b v="0"/>
    <s v="theater/musical"/>
    <n v="8.5199999999999998E-2"/>
    <n v="47.333333333333336"/>
    <x v="3"/>
    <x v="20"/>
  </r>
  <r>
    <n v="2919"/>
    <x v="2743"/>
    <x v="2745"/>
    <n v="600"/>
    <n v="51"/>
    <x v="3"/>
    <x v="0"/>
    <s v="USD"/>
    <n v="1407250329"/>
    <n v="1404658329"/>
    <b v="0"/>
    <n v="6"/>
    <b v="0"/>
    <s v="theater/plays"/>
    <n v="8.5000000000000006E-2"/>
    <n v="8.5"/>
    <x v="3"/>
    <x v="4"/>
  </r>
  <r>
    <n v="2646"/>
    <x v="2744"/>
    <x v="2746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0"/>
    <x v="5"/>
  </r>
  <r>
    <n v="1427"/>
    <x v="2745"/>
    <x v="2747"/>
    <n v="5000"/>
    <n v="419"/>
    <x v="3"/>
    <x v="2"/>
    <s v="EUR"/>
    <n v="1474230385"/>
    <n v="1471638385"/>
    <b v="0"/>
    <n v="4"/>
    <b v="0"/>
    <s v="publishing/translations"/>
    <n v="8.3799999999999999E-2"/>
    <n v="104.75"/>
    <x v="5"/>
    <x v="39"/>
  </r>
  <r>
    <n v="1491"/>
    <x v="2746"/>
    <x v="2748"/>
    <n v="1200"/>
    <n v="100"/>
    <x v="3"/>
    <x v="0"/>
    <s v="USD"/>
    <n v="1424014680"/>
    <n v="1418922443"/>
    <b v="0"/>
    <n v="1"/>
    <b v="0"/>
    <s v="publishing/fiction"/>
    <n v="8.3333333333333329E-2"/>
    <n v="100"/>
    <x v="5"/>
    <x v="26"/>
  </r>
  <r>
    <n v="1117"/>
    <x v="2747"/>
    <x v="2749"/>
    <n v="1000"/>
    <n v="83"/>
    <x v="3"/>
    <x v="2"/>
    <s v="EUR"/>
    <n v="1451053313"/>
    <n v="1448461313"/>
    <b v="0"/>
    <n v="8"/>
    <b v="0"/>
    <s v="games/video games"/>
    <n v="8.3000000000000004E-2"/>
    <n v="10.375"/>
    <x v="1"/>
    <x v="29"/>
  </r>
  <r>
    <n v="4046"/>
    <x v="2748"/>
    <x v="2750"/>
    <n v="5600"/>
    <n v="460"/>
    <x v="3"/>
    <x v="0"/>
    <s v="USD"/>
    <n v="1413992210"/>
    <n v="1411400210"/>
    <b v="0"/>
    <n v="12"/>
    <b v="0"/>
    <s v="theater/plays"/>
    <n v="8.2142857142857142E-2"/>
    <n v="38.333333333333336"/>
    <x v="3"/>
    <x v="4"/>
  </r>
  <r>
    <n v="458"/>
    <x v="2749"/>
    <x v="2751"/>
    <n v="10000"/>
    <n v="821"/>
    <x v="3"/>
    <x v="1"/>
    <s v="GBP"/>
    <n v="1368550060"/>
    <n v="1365958060"/>
    <b v="0"/>
    <n v="49"/>
    <b v="0"/>
    <s v="film &amp; video/animation"/>
    <n v="8.2100000000000006E-2"/>
    <n v="16.755102040816325"/>
    <x v="4"/>
    <x v="28"/>
  </r>
  <r>
    <n v="3922"/>
    <x v="2750"/>
    <x v="2752"/>
    <n v="750"/>
    <n v="61"/>
    <x v="3"/>
    <x v="0"/>
    <s v="USD"/>
    <n v="1425337200"/>
    <n v="1421432810"/>
    <b v="0"/>
    <n v="6"/>
    <b v="0"/>
    <s v="theater/plays"/>
    <n v="8.1333333333333327E-2"/>
    <n v="10.166666666666666"/>
    <x v="3"/>
    <x v="4"/>
  </r>
  <r>
    <n v="1862"/>
    <x v="2751"/>
    <x v="2753"/>
    <n v="18000"/>
    <n v="1455"/>
    <x v="3"/>
    <x v="0"/>
    <s v="USD"/>
    <n v="1488958200"/>
    <n v="1484912974"/>
    <b v="0"/>
    <n v="16"/>
    <b v="0"/>
    <s v="games/mobile games"/>
    <n v="8.0833333333333326E-2"/>
    <n v="90.9375"/>
    <x v="1"/>
    <x v="25"/>
  </r>
  <r>
    <n v="1430"/>
    <x v="2752"/>
    <x v="2754"/>
    <n v="5000"/>
    <n v="403"/>
    <x v="3"/>
    <x v="0"/>
    <s v="USD"/>
    <n v="1419017488"/>
    <n v="1416339088"/>
    <b v="0"/>
    <n v="5"/>
    <b v="0"/>
    <s v="publishing/translations"/>
    <n v="8.0600000000000005E-2"/>
    <n v="80.599999999999994"/>
    <x v="5"/>
    <x v="39"/>
  </r>
  <r>
    <n v="2952"/>
    <x v="2753"/>
    <x v="2755"/>
    <n v="20000"/>
    <n v="1605"/>
    <x v="1"/>
    <x v="0"/>
    <s v="USD"/>
    <n v="1476676800"/>
    <n v="1473957239"/>
    <b v="0"/>
    <n v="8"/>
    <b v="0"/>
    <s v="theater/spaces"/>
    <n v="8.0250000000000002E-2"/>
    <n v="200.625"/>
    <x v="3"/>
    <x v="12"/>
  </r>
  <r>
    <n v="2325"/>
    <x v="2754"/>
    <x v="2756"/>
    <n v="1000"/>
    <n v="80"/>
    <x v="2"/>
    <x v="0"/>
    <s v="USD"/>
    <n v="1490830331"/>
    <n v="1488241931"/>
    <b v="0"/>
    <n v="7"/>
    <b v="0"/>
    <s v="food/small batch"/>
    <n v="0.08"/>
    <n v="11.428571428571429"/>
    <x v="7"/>
    <x v="11"/>
  </r>
  <r>
    <n v="2776"/>
    <x v="2755"/>
    <x v="2757"/>
    <n v="21000"/>
    <n v="1655"/>
    <x v="3"/>
    <x v="0"/>
    <s v="USD"/>
    <n v="1434092876"/>
    <n v="1431414476"/>
    <b v="0"/>
    <n v="36"/>
    <b v="0"/>
    <s v="publishing/children's books"/>
    <n v="7.8809523809523815E-2"/>
    <n v="45.972222222222221"/>
    <x v="5"/>
    <x v="32"/>
  </r>
  <r>
    <n v="1714"/>
    <x v="2756"/>
    <x v="2758"/>
    <n v="25000"/>
    <n v="1967"/>
    <x v="3"/>
    <x v="0"/>
    <s v="USD"/>
    <n v="1430517761"/>
    <n v="1427925761"/>
    <b v="0"/>
    <n v="17"/>
    <b v="0"/>
    <s v="music/faith"/>
    <n v="7.868E-2"/>
    <n v="115.70588235294117"/>
    <x v="2"/>
    <x v="21"/>
  </r>
  <r>
    <n v="2916"/>
    <x v="2757"/>
    <x v="2759"/>
    <n v="1850"/>
    <n v="145"/>
    <x v="3"/>
    <x v="1"/>
    <s v="GBP"/>
    <n v="1400498789"/>
    <n v="1398511589"/>
    <b v="0"/>
    <n v="7"/>
    <b v="0"/>
    <s v="theater/plays"/>
    <n v="7.8378378378378383E-2"/>
    <n v="20.714285714285715"/>
    <x v="3"/>
    <x v="4"/>
  </r>
  <r>
    <n v="1089"/>
    <x v="2758"/>
    <x v="2760"/>
    <n v="15000"/>
    <n v="1174"/>
    <x v="3"/>
    <x v="3"/>
    <s v="EUR"/>
    <n v="1435293175"/>
    <n v="1432701175"/>
    <b v="0"/>
    <n v="49"/>
    <b v="0"/>
    <s v="games/video games"/>
    <n v="7.8266666666666665E-2"/>
    <n v="23.959183673469386"/>
    <x v="1"/>
    <x v="29"/>
  </r>
  <r>
    <n v="1995"/>
    <x v="2759"/>
    <x v="2761"/>
    <n v="1000"/>
    <n v="78"/>
    <x v="3"/>
    <x v="7"/>
    <s v="CAD"/>
    <n v="1437082736"/>
    <n v="1435354736"/>
    <b v="0"/>
    <n v="3"/>
    <b v="0"/>
    <s v="photography/people"/>
    <n v="7.8E-2"/>
    <n v="26"/>
    <x v="6"/>
    <x v="35"/>
  </r>
  <r>
    <n v="999"/>
    <x v="2760"/>
    <x v="2762"/>
    <n v="150000"/>
    <n v="11683"/>
    <x v="3"/>
    <x v="7"/>
    <s v="CAD"/>
    <n v="1415865720"/>
    <n v="1413270690"/>
    <b v="0"/>
    <n v="40"/>
    <b v="0"/>
    <s v="technology/wearables"/>
    <n v="7.7886666666666673E-2"/>
    <n v="292.07499999999999"/>
    <x v="0"/>
    <x v="3"/>
  </r>
  <r>
    <n v="4011"/>
    <x v="2761"/>
    <x v="2763"/>
    <n v="250"/>
    <n v="19"/>
    <x v="3"/>
    <x v="1"/>
    <s v="GBP"/>
    <n v="1422450278"/>
    <n v="1419858278"/>
    <b v="0"/>
    <n v="4"/>
    <b v="0"/>
    <s v="theater/plays"/>
    <n v="7.5999999999999998E-2"/>
    <n v="4.75"/>
    <x v="3"/>
    <x v="4"/>
  </r>
  <r>
    <n v="2675"/>
    <x v="2762"/>
    <x v="2764"/>
    <n v="25000"/>
    <n v="1897"/>
    <x v="3"/>
    <x v="0"/>
    <s v="USD"/>
    <n v="1415655289"/>
    <n v="1413059689"/>
    <b v="1"/>
    <n v="29"/>
    <b v="0"/>
    <s v="technology/makerspaces"/>
    <n v="7.5880000000000003E-2"/>
    <n v="65.41379310344827"/>
    <x v="0"/>
    <x v="19"/>
  </r>
  <r>
    <n v="664"/>
    <x v="2763"/>
    <x v="2765"/>
    <n v="12000"/>
    <n v="904"/>
    <x v="3"/>
    <x v="0"/>
    <s v="USD"/>
    <n v="1428940775"/>
    <n v="1426348775"/>
    <b v="0"/>
    <n v="29"/>
    <b v="0"/>
    <s v="technology/wearables"/>
    <n v="7.5333333333333335E-2"/>
    <n v="31.172413793103448"/>
    <x v="0"/>
    <x v="3"/>
  </r>
  <r>
    <n v="145"/>
    <x v="2764"/>
    <x v="2766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4"/>
    <x v="22"/>
  </r>
  <r>
    <n v="1078"/>
    <x v="2765"/>
    <x v="2767"/>
    <n v="600"/>
    <n v="45"/>
    <x v="3"/>
    <x v="0"/>
    <s v="USD"/>
    <n v="1311309721"/>
    <n v="1307421721"/>
    <b v="0"/>
    <n v="5"/>
    <b v="0"/>
    <s v="games/video games"/>
    <n v="7.4999999999999997E-2"/>
    <n v="9"/>
    <x v="1"/>
    <x v="29"/>
  </r>
  <r>
    <n v="1716"/>
    <x v="2766"/>
    <x v="2768"/>
    <n v="2000"/>
    <n v="150"/>
    <x v="3"/>
    <x v="0"/>
    <s v="USD"/>
    <n v="1481295099"/>
    <n v="1477835499"/>
    <b v="0"/>
    <n v="3"/>
    <b v="0"/>
    <s v="music/faith"/>
    <n v="7.4999999999999997E-2"/>
    <n v="50"/>
    <x v="2"/>
    <x v="21"/>
  </r>
  <r>
    <n v="684"/>
    <x v="2767"/>
    <x v="2769"/>
    <n v="320000"/>
    <n v="23948"/>
    <x v="3"/>
    <x v="0"/>
    <s v="USD"/>
    <n v="1406257200"/>
    <n v="1403176891"/>
    <b v="0"/>
    <n v="135"/>
    <b v="0"/>
    <s v="technology/wearables"/>
    <n v="7.4837500000000001E-2"/>
    <n v="177.39259259259259"/>
    <x v="0"/>
    <x v="3"/>
  </r>
  <r>
    <n v="3969"/>
    <x v="2768"/>
    <x v="2770"/>
    <n v="2825"/>
    <n v="211"/>
    <x v="3"/>
    <x v="0"/>
    <s v="USD"/>
    <n v="1472442900"/>
    <n v="1471638646"/>
    <b v="0"/>
    <n v="6"/>
    <b v="0"/>
    <s v="theater/plays"/>
    <n v="7.4690265486725665E-2"/>
    <n v="35.166666666666664"/>
    <x v="3"/>
    <x v="4"/>
  </r>
  <r>
    <n v="1600"/>
    <x v="2769"/>
    <x v="2771"/>
    <n v="5000"/>
    <n v="367"/>
    <x v="3"/>
    <x v="0"/>
    <s v="USD"/>
    <n v="1405401060"/>
    <n v="1401585752"/>
    <b v="0"/>
    <n v="9"/>
    <b v="0"/>
    <s v="photography/places"/>
    <n v="7.3400000000000007E-2"/>
    <n v="40.777777777777779"/>
    <x v="6"/>
    <x v="24"/>
  </r>
  <r>
    <n v="446"/>
    <x v="2770"/>
    <x v="2772"/>
    <n v="10500"/>
    <n v="766"/>
    <x v="3"/>
    <x v="0"/>
    <s v="USD"/>
    <n v="1425434420"/>
    <n v="1422842420"/>
    <b v="0"/>
    <n v="16"/>
    <b v="0"/>
    <s v="film &amp; video/animation"/>
    <n v="7.2952380952380949E-2"/>
    <n v="47.875"/>
    <x v="4"/>
    <x v="28"/>
  </r>
  <r>
    <n v="995"/>
    <x v="2771"/>
    <x v="2773"/>
    <n v="10000"/>
    <n v="726"/>
    <x v="3"/>
    <x v="0"/>
    <s v="USD"/>
    <n v="1417276800"/>
    <n v="1415140480"/>
    <b v="0"/>
    <n v="9"/>
    <b v="0"/>
    <s v="technology/wearables"/>
    <n v="7.2599999999999998E-2"/>
    <n v="80.666666666666671"/>
    <x v="0"/>
    <x v="3"/>
  </r>
  <r>
    <n v="3729"/>
    <x v="2772"/>
    <x v="2774"/>
    <n v="5000"/>
    <n v="362"/>
    <x v="3"/>
    <x v="0"/>
    <s v="USD"/>
    <n v="1427082912"/>
    <n v="1423198512"/>
    <b v="0"/>
    <n v="5"/>
    <b v="0"/>
    <s v="theater/plays"/>
    <n v="7.2400000000000006E-2"/>
    <n v="72.400000000000006"/>
    <x v="3"/>
    <x v="4"/>
  </r>
  <r>
    <n v="1098"/>
    <x v="2773"/>
    <x v="2775"/>
    <n v="25000"/>
    <n v="1803"/>
    <x v="3"/>
    <x v="0"/>
    <s v="USD"/>
    <n v="1397413095"/>
    <n v="1394821095"/>
    <b v="0"/>
    <n v="22"/>
    <b v="0"/>
    <s v="games/video games"/>
    <n v="7.2120000000000004E-2"/>
    <n v="81.954545454545453"/>
    <x v="1"/>
    <x v="29"/>
  </r>
  <r>
    <n v="888"/>
    <x v="2774"/>
    <x v="2776"/>
    <n v="1000"/>
    <n v="72"/>
    <x v="3"/>
    <x v="0"/>
    <s v="USD"/>
    <n v="1314856800"/>
    <n v="1311789885"/>
    <b v="0"/>
    <n v="4"/>
    <b v="0"/>
    <s v="music/indie rock"/>
    <n v="7.1999999999999995E-2"/>
    <n v="18"/>
    <x v="2"/>
    <x v="13"/>
  </r>
  <r>
    <n v="1408"/>
    <x v="2775"/>
    <x v="2777"/>
    <n v="1000"/>
    <n v="72"/>
    <x v="3"/>
    <x v="1"/>
    <s v="GBP"/>
    <n v="1447451756"/>
    <n v="1444856156"/>
    <b v="0"/>
    <n v="6"/>
    <b v="0"/>
    <s v="publishing/translations"/>
    <n v="7.1999999999999995E-2"/>
    <n v="12"/>
    <x v="5"/>
    <x v="39"/>
  </r>
  <r>
    <n v="4027"/>
    <x v="2776"/>
    <x v="2778"/>
    <n v="3000"/>
    <n v="215"/>
    <x v="3"/>
    <x v="0"/>
    <s v="USD"/>
    <n v="1487811600"/>
    <n v="1486077481"/>
    <b v="0"/>
    <n v="7"/>
    <b v="0"/>
    <s v="theater/plays"/>
    <n v="7.166666666666667E-2"/>
    <n v="30.714285714285715"/>
    <x v="3"/>
    <x v="4"/>
  </r>
  <r>
    <n v="1224"/>
    <x v="2777"/>
    <x v="2779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2"/>
    <x v="33"/>
  </r>
  <r>
    <n v="1419"/>
    <x v="2778"/>
    <x v="2780"/>
    <n v="6300"/>
    <n v="445"/>
    <x v="3"/>
    <x v="0"/>
    <s v="USD"/>
    <n v="1476010619"/>
    <n v="1473418619"/>
    <b v="0"/>
    <n v="10"/>
    <b v="0"/>
    <s v="publishing/translations"/>
    <n v="7.0634920634920634E-2"/>
    <n v="44.5"/>
    <x v="5"/>
    <x v="39"/>
  </r>
  <r>
    <n v="3849"/>
    <x v="2779"/>
    <x v="2781"/>
    <n v="30000"/>
    <n v="2113"/>
    <x v="3"/>
    <x v="2"/>
    <s v="EUR"/>
    <n v="1434047084"/>
    <n v="1431455084"/>
    <b v="1"/>
    <n v="28"/>
    <b v="0"/>
    <s v="theater/plays"/>
    <n v="7.0433333333333334E-2"/>
    <n v="75.464285714285708"/>
    <x v="3"/>
    <x v="4"/>
  </r>
  <r>
    <n v="1991"/>
    <x v="2780"/>
    <x v="2782"/>
    <n v="2000"/>
    <n v="140"/>
    <x v="3"/>
    <x v="0"/>
    <s v="USD"/>
    <n v="1435958786"/>
    <n v="1434144386"/>
    <b v="0"/>
    <n v="3"/>
    <b v="0"/>
    <s v="photography/people"/>
    <n v="7.0000000000000007E-2"/>
    <n v="46.666666666666664"/>
    <x v="6"/>
    <x v="35"/>
  </r>
  <r>
    <n v="4105"/>
    <x v="2781"/>
    <x v="2783"/>
    <n v="33000"/>
    <n v="2300"/>
    <x v="3"/>
    <x v="18"/>
    <s v="MXN"/>
    <n v="1482711309"/>
    <n v="1479860109"/>
    <b v="0"/>
    <n v="6"/>
    <b v="0"/>
    <s v="theater/plays"/>
    <n v="6.9696969696969702E-2"/>
    <n v="383.33333333333331"/>
    <x v="3"/>
    <x v="4"/>
  </r>
  <r>
    <n v="2600"/>
    <x v="2782"/>
    <x v="2784"/>
    <n v="50000"/>
    <n v="3466"/>
    <x v="3"/>
    <x v="0"/>
    <s v="USD"/>
    <n v="1458938200"/>
    <n v="1453757800"/>
    <b v="0"/>
    <n v="30"/>
    <b v="0"/>
    <s v="food/food trucks"/>
    <n v="6.9320000000000007E-2"/>
    <n v="115.53333333333333"/>
    <x v="7"/>
    <x v="37"/>
  </r>
  <r>
    <n v="4032"/>
    <x v="2783"/>
    <x v="2785"/>
    <n v="6048"/>
    <n v="413"/>
    <x v="3"/>
    <x v="0"/>
    <s v="USD"/>
    <n v="1450211116"/>
    <n v="1445023516"/>
    <b v="0"/>
    <n v="7"/>
    <b v="0"/>
    <s v="theater/plays"/>
    <n v="6.8287037037037035E-2"/>
    <n v="59"/>
    <x v="3"/>
    <x v="4"/>
  </r>
  <r>
    <n v="424"/>
    <x v="2784"/>
    <x v="2786"/>
    <n v="3000"/>
    <n v="203.9"/>
    <x v="3"/>
    <x v="0"/>
    <s v="USD"/>
    <n v="1332748899"/>
    <n v="1327568499"/>
    <b v="0"/>
    <n v="5"/>
    <b v="0"/>
    <s v="film &amp; video/animation"/>
    <n v="6.7966666666666675E-2"/>
    <n v="40.78"/>
    <x v="4"/>
    <x v="28"/>
  </r>
  <r>
    <n v="1433"/>
    <x v="2785"/>
    <x v="2787"/>
    <n v="12000"/>
    <n v="805"/>
    <x v="3"/>
    <x v="4"/>
    <s v="EUR"/>
    <n v="1481367600"/>
    <n v="1477839675"/>
    <b v="0"/>
    <n v="10"/>
    <b v="0"/>
    <s v="publishing/translations"/>
    <n v="6.7083333333333328E-2"/>
    <n v="80.5"/>
    <x v="5"/>
    <x v="39"/>
  </r>
  <r>
    <n v="1776"/>
    <x v="2786"/>
    <x v="2788"/>
    <n v="5000"/>
    <n v="335"/>
    <x v="3"/>
    <x v="1"/>
    <s v="GBP"/>
    <n v="1414623471"/>
    <n v="1411513071"/>
    <b v="1"/>
    <n v="4"/>
    <b v="0"/>
    <s v="photography/photobooks"/>
    <n v="6.7000000000000004E-2"/>
    <n v="83.75"/>
    <x v="6"/>
    <x v="9"/>
  </r>
  <r>
    <n v="2860"/>
    <x v="2787"/>
    <x v="2789"/>
    <n v="4000"/>
    <n v="266"/>
    <x v="3"/>
    <x v="0"/>
    <s v="USD"/>
    <n v="1466363576"/>
    <n v="1461179576"/>
    <b v="0"/>
    <n v="9"/>
    <b v="0"/>
    <s v="theater/plays"/>
    <n v="6.6500000000000004E-2"/>
    <n v="29.555555555555557"/>
    <x v="3"/>
    <x v="4"/>
  </r>
  <r>
    <n v="1339"/>
    <x v="2788"/>
    <x v="2790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0"/>
    <x v="3"/>
  </r>
  <r>
    <n v="913"/>
    <x v="2789"/>
    <x v="2791"/>
    <n v="30000"/>
    <n v="1982"/>
    <x v="3"/>
    <x v="0"/>
    <s v="USD"/>
    <n v="1336188019"/>
    <n v="1333596019"/>
    <b v="0"/>
    <n v="24"/>
    <b v="0"/>
    <s v="music/jazz"/>
    <n v="6.6066666666666662E-2"/>
    <n v="82.583333333333329"/>
    <x v="2"/>
    <x v="27"/>
  </r>
  <r>
    <n v="1439"/>
    <x v="2790"/>
    <x v="2792"/>
    <n v="2725"/>
    <n v="180"/>
    <x v="3"/>
    <x v="7"/>
    <s v="CAD"/>
    <n v="1425758101"/>
    <n v="1423166101"/>
    <b v="0"/>
    <n v="6"/>
    <b v="0"/>
    <s v="publishing/translations"/>
    <n v="6.6055045871559637E-2"/>
    <n v="30"/>
    <x v="5"/>
    <x v="39"/>
  </r>
  <r>
    <n v="2158"/>
    <x v="2791"/>
    <x v="2793"/>
    <n v="300000"/>
    <n v="19770.11"/>
    <x v="3"/>
    <x v="0"/>
    <s v="USD"/>
    <n v="1360009774"/>
    <n v="1356121774"/>
    <b v="0"/>
    <n v="311"/>
    <b v="0"/>
    <s v="games/video games"/>
    <n v="6.5900366666666668E-2"/>
    <n v="63.569485530546629"/>
    <x v="1"/>
    <x v="29"/>
  </r>
  <r>
    <n v="1820"/>
    <x v="2792"/>
    <x v="2794"/>
    <n v="26000"/>
    <n v="1707"/>
    <x v="3"/>
    <x v="0"/>
    <s v="USD"/>
    <n v="1427850090"/>
    <n v="1425261690"/>
    <b v="0"/>
    <n v="8"/>
    <b v="0"/>
    <s v="photography/photobooks"/>
    <n v="6.565384615384616E-2"/>
    <n v="213.375"/>
    <x v="6"/>
    <x v="9"/>
  </r>
  <r>
    <n v="931"/>
    <x v="2793"/>
    <x v="2795"/>
    <n v="2000"/>
    <n v="131"/>
    <x v="3"/>
    <x v="1"/>
    <s v="GBP"/>
    <n v="1395007200"/>
    <n v="1392021502"/>
    <b v="0"/>
    <n v="7"/>
    <b v="0"/>
    <s v="music/jazz"/>
    <n v="6.5500000000000003E-2"/>
    <n v="18.714285714285715"/>
    <x v="2"/>
    <x v="27"/>
  </r>
  <r>
    <n v="3638"/>
    <x v="2794"/>
    <x v="2796"/>
    <n v="3300"/>
    <n v="216"/>
    <x v="3"/>
    <x v="7"/>
    <s v="CAD"/>
    <n v="1429456132"/>
    <n v="1424275732"/>
    <b v="0"/>
    <n v="2"/>
    <b v="0"/>
    <s v="theater/musical"/>
    <n v="6.545454545454546E-2"/>
    <n v="108"/>
    <x v="3"/>
    <x v="20"/>
  </r>
  <r>
    <n v="692"/>
    <x v="2795"/>
    <x v="2797"/>
    <n v="20000"/>
    <n v="1306"/>
    <x v="3"/>
    <x v="1"/>
    <s v="GBP"/>
    <n v="1482397263"/>
    <n v="1479805263"/>
    <b v="0"/>
    <n v="201"/>
    <b v="0"/>
    <s v="technology/wearables"/>
    <n v="6.5299999999999997E-2"/>
    <n v="6.4975124378109452"/>
    <x v="0"/>
    <x v="3"/>
  </r>
  <r>
    <n v="1154"/>
    <x v="2796"/>
    <x v="2798"/>
    <n v="5000"/>
    <n v="325"/>
    <x v="3"/>
    <x v="0"/>
    <s v="USD"/>
    <n v="1441507006"/>
    <n v="1438915006"/>
    <b v="0"/>
    <n v="3"/>
    <b v="0"/>
    <s v="food/food trucks"/>
    <n v="6.5000000000000002E-2"/>
    <n v="108.33333333333333"/>
    <x v="7"/>
    <x v="37"/>
  </r>
  <r>
    <n v="1723"/>
    <x v="2797"/>
    <x v="2799"/>
    <n v="10000"/>
    <n v="650"/>
    <x v="3"/>
    <x v="0"/>
    <s v="USD"/>
    <n v="1435730400"/>
    <n v="1430855315"/>
    <b v="0"/>
    <n v="3"/>
    <b v="0"/>
    <s v="music/faith"/>
    <n v="6.5000000000000002E-2"/>
    <n v="216.66666666666666"/>
    <x v="2"/>
    <x v="21"/>
  </r>
  <r>
    <n v="175"/>
    <x v="2798"/>
    <x v="2800"/>
    <n v="20000"/>
    <n v="1297"/>
    <x v="3"/>
    <x v="1"/>
    <s v="GBP"/>
    <n v="1409337611"/>
    <n v="1407177611"/>
    <b v="0"/>
    <n v="26"/>
    <b v="0"/>
    <s v="film &amp; video/drama"/>
    <n v="6.4850000000000005E-2"/>
    <n v="49.884615384615387"/>
    <x v="4"/>
    <x v="30"/>
  </r>
  <r>
    <n v="1136"/>
    <x v="2799"/>
    <x v="2801"/>
    <n v="4190"/>
    <n v="270"/>
    <x v="3"/>
    <x v="3"/>
    <s v="EUR"/>
    <n v="1450541229"/>
    <n v="1447949229"/>
    <b v="0"/>
    <n v="6"/>
    <b v="0"/>
    <s v="games/mobile games"/>
    <n v="6.4439140811455853E-2"/>
    <n v="45"/>
    <x v="1"/>
    <x v="25"/>
  </r>
  <r>
    <n v="2670"/>
    <x v="2800"/>
    <x v="2802"/>
    <n v="38888"/>
    <n v="2495"/>
    <x v="3"/>
    <x v="6"/>
    <s v="AUD"/>
    <n v="1406593780"/>
    <n v="1404174580"/>
    <b v="1"/>
    <n v="60"/>
    <b v="0"/>
    <s v="technology/makerspaces"/>
    <n v="6.4158609339642042E-2"/>
    <n v="41.583333333333336"/>
    <x v="0"/>
    <x v="19"/>
  </r>
  <r>
    <n v="3984"/>
    <x v="2801"/>
    <x v="2803"/>
    <n v="1500"/>
    <n v="95"/>
    <x v="3"/>
    <x v="1"/>
    <s v="GBP"/>
    <n v="1415404800"/>
    <n v="1412809644"/>
    <b v="0"/>
    <n v="10"/>
    <b v="0"/>
    <s v="theater/plays"/>
    <n v="6.3333333333333339E-2"/>
    <n v="9.5"/>
    <x v="3"/>
    <x v="4"/>
  </r>
  <r>
    <n v="1074"/>
    <x v="2802"/>
    <x v="2804"/>
    <n v="54000"/>
    <n v="3407"/>
    <x v="3"/>
    <x v="0"/>
    <s v="USD"/>
    <n v="1388808545"/>
    <n v="1386216545"/>
    <b v="0"/>
    <n v="30"/>
    <b v="0"/>
    <s v="games/video games"/>
    <n v="6.3092592592592589E-2"/>
    <n v="113.56666666666666"/>
    <x v="1"/>
    <x v="29"/>
  </r>
  <r>
    <n v="3964"/>
    <x v="2803"/>
    <x v="2703"/>
    <n v="2000"/>
    <n v="126"/>
    <x v="3"/>
    <x v="0"/>
    <s v="USD"/>
    <n v="1429460386"/>
    <n v="1424279986"/>
    <b v="0"/>
    <n v="3"/>
    <b v="0"/>
    <s v="theater/plays"/>
    <n v="6.3E-2"/>
    <n v="42"/>
    <x v="3"/>
    <x v="4"/>
  </r>
  <r>
    <n v="985"/>
    <x v="2804"/>
    <x v="2805"/>
    <n v="30000"/>
    <n v="1888"/>
    <x v="3"/>
    <x v="2"/>
    <s v="EUR"/>
    <n v="1451602800"/>
    <n v="1449011610"/>
    <b v="0"/>
    <n v="23"/>
    <b v="0"/>
    <s v="technology/wearables"/>
    <n v="6.2933333333333327E-2"/>
    <n v="82.086956521739125"/>
    <x v="0"/>
    <x v="3"/>
  </r>
  <r>
    <n v="1773"/>
    <x v="2805"/>
    <x v="2806"/>
    <n v="30000"/>
    <n v="1877"/>
    <x v="3"/>
    <x v="0"/>
    <s v="USD"/>
    <n v="1421691298"/>
    <n v="1417803298"/>
    <b v="1"/>
    <n v="19"/>
    <b v="0"/>
    <s v="photography/photobooks"/>
    <n v="6.2566666666666673E-2"/>
    <n v="98.78947368421052"/>
    <x v="6"/>
    <x v="9"/>
  </r>
  <r>
    <n v="481"/>
    <x v="2806"/>
    <x v="2807"/>
    <n v="30000"/>
    <n v="1830"/>
    <x v="3"/>
    <x v="0"/>
    <s v="USD"/>
    <n v="1349885289"/>
    <n v="1347293289"/>
    <b v="0"/>
    <n v="21"/>
    <b v="0"/>
    <s v="film &amp; video/animation"/>
    <n v="6.0999999999999999E-2"/>
    <n v="87.142857142857139"/>
    <x v="4"/>
    <x v="28"/>
  </r>
  <r>
    <n v="2704"/>
    <x v="2807"/>
    <x v="2808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3"/>
    <x v="12"/>
  </r>
  <r>
    <n v="933"/>
    <x v="2808"/>
    <x v="2809"/>
    <n v="2000"/>
    <n v="120"/>
    <x v="3"/>
    <x v="0"/>
    <s v="USD"/>
    <n v="1399867409"/>
    <n v="1394683409"/>
    <b v="0"/>
    <n v="2"/>
    <b v="0"/>
    <s v="music/jazz"/>
    <n v="0.06"/>
    <n v="60"/>
    <x v="2"/>
    <x v="27"/>
  </r>
  <r>
    <n v="3647"/>
    <x v="2809"/>
    <x v="2810"/>
    <n v="500"/>
    <n v="30"/>
    <x v="3"/>
    <x v="1"/>
    <s v="GBP"/>
    <n v="1475258327"/>
    <n v="1471370327"/>
    <b v="0"/>
    <n v="2"/>
    <b v="0"/>
    <s v="theater/musical"/>
    <n v="0.06"/>
    <n v="15"/>
    <x v="3"/>
    <x v="20"/>
  </r>
  <r>
    <n v="4008"/>
    <x v="2810"/>
    <x v="2811"/>
    <n v="1000"/>
    <n v="60"/>
    <x v="3"/>
    <x v="1"/>
    <s v="GBP"/>
    <n v="1437606507"/>
    <n v="1435014507"/>
    <b v="0"/>
    <n v="4"/>
    <b v="0"/>
    <s v="theater/plays"/>
    <n v="0.06"/>
    <n v="15"/>
    <x v="3"/>
    <x v="4"/>
  </r>
  <r>
    <n v="1174"/>
    <x v="2811"/>
    <x v="2812"/>
    <n v="15000"/>
    <n v="886"/>
    <x v="3"/>
    <x v="0"/>
    <s v="USD"/>
    <n v="1462738327"/>
    <n v="1460146327"/>
    <b v="0"/>
    <n v="19"/>
    <b v="0"/>
    <s v="food/food trucks"/>
    <n v="5.906666666666667E-2"/>
    <n v="46.631578947368418"/>
    <x v="7"/>
    <x v="37"/>
  </r>
  <r>
    <n v="1006"/>
    <x v="2812"/>
    <x v="2813"/>
    <n v="4000"/>
    <n v="234"/>
    <x v="1"/>
    <x v="0"/>
    <s v="USD"/>
    <n v="1418368260"/>
    <n v="1417654672"/>
    <b v="0"/>
    <n v="8"/>
    <b v="0"/>
    <s v="technology/wearables"/>
    <n v="5.8500000000000003E-2"/>
    <n v="29.25"/>
    <x v="0"/>
    <x v="3"/>
  </r>
  <r>
    <n v="915"/>
    <x v="2813"/>
    <x v="2814"/>
    <n v="6500"/>
    <n v="375"/>
    <x v="3"/>
    <x v="0"/>
    <s v="USD"/>
    <n v="1330577940"/>
    <n v="1327853914"/>
    <b v="0"/>
    <n v="9"/>
    <b v="0"/>
    <s v="music/jazz"/>
    <n v="5.7692307692307696E-2"/>
    <n v="41.666666666666664"/>
    <x v="2"/>
    <x v="27"/>
  </r>
  <r>
    <n v="1317"/>
    <x v="2814"/>
    <x v="2815"/>
    <n v="200000"/>
    <n v="11467"/>
    <x v="1"/>
    <x v="15"/>
    <s v="DKK"/>
    <n v="1469109600"/>
    <n v="1464586746"/>
    <b v="0"/>
    <n v="19"/>
    <b v="0"/>
    <s v="technology/wearables"/>
    <n v="5.7334999999999997E-2"/>
    <n v="603.52631578947364"/>
    <x v="0"/>
    <x v="3"/>
  </r>
  <r>
    <n v="2142"/>
    <x v="2815"/>
    <x v="2816"/>
    <n v="10500"/>
    <n v="601"/>
    <x v="3"/>
    <x v="2"/>
    <s v="EUR"/>
    <n v="1451494210"/>
    <n v="1449075010"/>
    <b v="0"/>
    <n v="12"/>
    <b v="0"/>
    <s v="games/video games"/>
    <n v="5.7238095238095241E-2"/>
    <n v="50.083333333333336"/>
    <x v="1"/>
    <x v="29"/>
  </r>
  <r>
    <n v="1152"/>
    <x v="2816"/>
    <x v="2817"/>
    <n v="16000"/>
    <n v="911"/>
    <x v="3"/>
    <x v="0"/>
    <s v="USD"/>
    <n v="1431709312"/>
    <n v="1429117312"/>
    <b v="0"/>
    <n v="15"/>
    <b v="0"/>
    <s v="food/food trucks"/>
    <n v="5.6937500000000002E-2"/>
    <n v="60.733333333333334"/>
    <x v="7"/>
    <x v="37"/>
  </r>
  <r>
    <n v="622"/>
    <x v="2817"/>
    <x v="2818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0"/>
    <x v="38"/>
  </r>
  <r>
    <n v="1168"/>
    <x v="2818"/>
    <x v="2819"/>
    <n v="18000"/>
    <n v="1020"/>
    <x v="3"/>
    <x v="0"/>
    <s v="USD"/>
    <n v="1474507065"/>
    <n v="1471915065"/>
    <b v="0"/>
    <n v="3"/>
    <b v="0"/>
    <s v="food/food trucks"/>
    <n v="5.6666666666666664E-2"/>
    <n v="340"/>
    <x v="7"/>
    <x v="37"/>
  </r>
  <r>
    <n v="2597"/>
    <x v="2819"/>
    <x v="2820"/>
    <n v="1500"/>
    <n v="85"/>
    <x v="3"/>
    <x v="1"/>
    <s v="GBP"/>
    <n v="1466323917"/>
    <n v="1463731917"/>
    <b v="0"/>
    <n v="7"/>
    <b v="0"/>
    <s v="food/food trucks"/>
    <n v="5.6666666666666664E-2"/>
    <n v="12.142857142857142"/>
    <x v="7"/>
    <x v="37"/>
  </r>
  <r>
    <n v="955"/>
    <x v="2820"/>
    <x v="2821"/>
    <n v="300000"/>
    <n v="16984"/>
    <x v="3"/>
    <x v="0"/>
    <s v="USD"/>
    <n v="1473750300"/>
    <n v="1470294300"/>
    <b v="0"/>
    <n v="93"/>
    <b v="0"/>
    <s v="technology/wearables"/>
    <n v="5.6613333333333335E-2"/>
    <n v="182.6236559139785"/>
    <x v="0"/>
    <x v="3"/>
  </r>
  <r>
    <n v="2696"/>
    <x v="2821"/>
    <x v="2822"/>
    <n v="60000"/>
    <n v="3390"/>
    <x v="3"/>
    <x v="0"/>
    <s v="USD"/>
    <n v="1419538560"/>
    <n v="1416600960"/>
    <b v="0"/>
    <n v="38"/>
    <b v="0"/>
    <s v="food/food trucks"/>
    <n v="5.6500000000000002E-2"/>
    <n v="89.21052631578948"/>
    <x v="7"/>
    <x v="37"/>
  </r>
  <r>
    <n v="428"/>
    <x v="2822"/>
    <x v="2823"/>
    <n v="12000"/>
    <n v="676"/>
    <x v="3"/>
    <x v="0"/>
    <s v="USD"/>
    <n v="1402956000"/>
    <n v="1400523845"/>
    <b v="0"/>
    <n v="13"/>
    <b v="0"/>
    <s v="film &amp; video/animation"/>
    <n v="5.6333333333333332E-2"/>
    <n v="52"/>
    <x v="4"/>
    <x v="28"/>
  </r>
  <r>
    <n v="1720"/>
    <x v="2823"/>
    <x v="2824"/>
    <n v="4000"/>
    <n v="225"/>
    <x v="3"/>
    <x v="0"/>
    <s v="USD"/>
    <n v="1415562471"/>
    <n v="1412966871"/>
    <b v="0"/>
    <n v="8"/>
    <b v="0"/>
    <s v="music/faith"/>
    <n v="5.6250000000000001E-2"/>
    <n v="28.125"/>
    <x v="2"/>
    <x v="21"/>
  </r>
  <r>
    <n v="703"/>
    <x v="2824"/>
    <x v="2825"/>
    <n v="15000"/>
    <n v="837"/>
    <x v="3"/>
    <x v="0"/>
    <s v="USD"/>
    <n v="1485905520"/>
    <n v="1481150949"/>
    <b v="0"/>
    <n v="7"/>
    <b v="0"/>
    <s v="technology/wearables"/>
    <n v="5.5800000000000002E-2"/>
    <n v="119.57142857142857"/>
    <x v="0"/>
    <x v="3"/>
  </r>
  <r>
    <n v="126"/>
    <x v="2825"/>
    <x v="2826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4"/>
    <x v="22"/>
  </r>
  <r>
    <n v="185"/>
    <x v="2826"/>
    <x v="2827"/>
    <n v="40000"/>
    <n v="2200"/>
    <x v="3"/>
    <x v="12"/>
    <s v="NOK"/>
    <n v="1471557139"/>
    <n v="1468965139"/>
    <b v="0"/>
    <n v="10"/>
    <b v="0"/>
    <s v="film &amp; video/drama"/>
    <n v="5.5E-2"/>
    <n v="220"/>
    <x v="4"/>
    <x v="30"/>
  </r>
  <r>
    <n v="3640"/>
    <x v="2827"/>
    <x v="2828"/>
    <n v="1000"/>
    <n v="55"/>
    <x v="3"/>
    <x v="0"/>
    <s v="USD"/>
    <n v="1431283530"/>
    <n v="1428691530"/>
    <b v="0"/>
    <n v="3"/>
    <b v="0"/>
    <s v="theater/musical"/>
    <n v="5.5E-2"/>
    <n v="18.333333333333332"/>
    <x v="3"/>
    <x v="20"/>
  </r>
  <r>
    <n v="2844"/>
    <x v="2828"/>
    <x v="2829"/>
    <n v="550"/>
    <n v="30"/>
    <x v="3"/>
    <x v="5"/>
    <s v="EUR"/>
    <n v="1483535180"/>
    <n v="1480943180"/>
    <b v="0"/>
    <n v="1"/>
    <b v="0"/>
    <s v="theater/plays"/>
    <n v="5.4545454545454543E-2"/>
    <n v="30"/>
    <x v="3"/>
    <x v="4"/>
  </r>
  <r>
    <n v="2139"/>
    <x v="2829"/>
    <x v="2830"/>
    <n v="30000"/>
    <n v="1626"/>
    <x v="3"/>
    <x v="0"/>
    <s v="USD"/>
    <n v="1478196008"/>
    <n v="1475604008"/>
    <b v="0"/>
    <n v="56"/>
    <b v="0"/>
    <s v="games/video games"/>
    <n v="5.4199999999999998E-2"/>
    <n v="29.035714285714285"/>
    <x v="1"/>
    <x v="29"/>
  </r>
  <r>
    <n v="2874"/>
    <x v="2830"/>
    <x v="2831"/>
    <n v="5000"/>
    <n v="271"/>
    <x v="3"/>
    <x v="0"/>
    <s v="USD"/>
    <n v="1484684186"/>
    <n v="1482092186"/>
    <b v="0"/>
    <n v="3"/>
    <b v="0"/>
    <s v="theater/plays"/>
    <n v="5.4199999999999998E-2"/>
    <n v="90.333333333333329"/>
    <x v="3"/>
    <x v="4"/>
  </r>
  <r>
    <n v="871"/>
    <x v="2831"/>
    <x v="2832"/>
    <n v="6000"/>
    <n v="325"/>
    <x v="3"/>
    <x v="0"/>
    <s v="USD"/>
    <n v="1385735295"/>
    <n v="1383139695"/>
    <b v="0"/>
    <n v="12"/>
    <b v="0"/>
    <s v="music/jazz"/>
    <n v="5.4166666666666669E-2"/>
    <n v="27.083333333333332"/>
    <x v="2"/>
    <x v="27"/>
  </r>
  <r>
    <n v="3992"/>
    <x v="2832"/>
    <x v="2833"/>
    <n v="10000"/>
    <n v="541"/>
    <x v="3"/>
    <x v="0"/>
    <s v="USD"/>
    <n v="1449876859"/>
    <n v="1444689259"/>
    <b v="0"/>
    <n v="9"/>
    <b v="0"/>
    <s v="theater/plays"/>
    <n v="5.4100000000000002E-2"/>
    <n v="60.111111111111114"/>
    <x v="3"/>
    <x v="4"/>
  </r>
  <r>
    <n v="3139"/>
    <x v="2833"/>
    <x v="2834"/>
    <n v="50000"/>
    <n v="2700"/>
    <x v="2"/>
    <x v="18"/>
    <s v="MXN"/>
    <n v="1490416380"/>
    <n v="1487485760"/>
    <b v="0"/>
    <n v="6"/>
    <b v="0"/>
    <s v="theater/plays"/>
    <n v="5.3999999999999999E-2"/>
    <n v="450"/>
    <x v="3"/>
    <x v="4"/>
  </r>
  <r>
    <n v="3900"/>
    <x v="2834"/>
    <x v="2835"/>
    <n v="2500"/>
    <n v="135"/>
    <x v="3"/>
    <x v="0"/>
    <s v="USD"/>
    <n v="1433988791"/>
    <n v="1431396791"/>
    <b v="0"/>
    <n v="5"/>
    <b v="0"/>
    <s v="theater/plays"/>
    <n v="5.3999999999999999E-2"/>
    <n v="27"/>
    <x v="3"/>
    <x v="4"/>
  </r>
  <r>
    <n v="3920"/>
    <x v="2835"/>
    <x v="2836"/>
    <n v="2500"/>
    <n v="135"/>
    <x v="3"/>
    <x v="1"/>
    <s v="GBP"/>
    <n v="1479032260"/>
    <n v="1476436660"/>
    <b v="0"/>
    <n v="3"/>
    <b v="0"/>
    <s v="theater/plays"/>
    <n v="5.3999999999999999E-2"/>
    <n v="45"/>
    <x v="3"/>
    <x v="4"/>
  </r>
  <r>
    <n v="1179"/>
    <x v="2836"/>
    <x v="2837"/>
    <n v="60000"/>
    <n v="3200"/>
    <x v="3"/>
    <x v="7"/>
    <s v="CAD"/>
    <n v="1446052627"/>
    <n v="1443460627"/>
    <b v="0"/>
    <n v="5"/>
    <b v="0"/>
    <s v="food/food trucks"/>
    <n v="5.3333333333333337E-2"/>
    <n v="640"/>
    <x v="7"/>
    <x v="37"/>
  </r>
  <r>
    <n v="1102"/>
    <x v="2837"/>
    <x v="2838"/>
    <n v="8000"/>
    <n v="425"/>
    <x v="3"/>
    <x v="0"/>
    <s v="USD"/>
    <n v="1386568740"/>
    <n v="1383095125"/>
    <b v="0"/>
    <n v="24"/>
    <b v="0"/>
    <s v="games/video games"/>
    <n v="5.3124999999999999E-2"/>
    <n v="17.708333333333332"/>
    <x v="1"/>
    <x v="29"/>
  </r>
  <r>
    <n v="2744"/>
    <x v="2838"/>
    <x v="2839"/>
    <n v="16000"/>
    <n v="835"/>
    <x v="3"/>
    <x v="0"/>
    <s v="USD"/>
    <n v="1330478998"/>
    <n v="1327886998"/>
    <b v="0"/>
    <n v="22"/>
    <b v="0"/>
    <s v="publishing/children's books"/>
    <n v="5.2187499999999998E-2"/>
    <n v="37.954545454545453"/>
    <x v="5"/>
    <x v="32"/>
  </r>
  <r>
    <n v="3857"/>
    <x v="2839"/>
    <x v="2840"/>
    <n v="5000"/>
    <n v="260"/>
    <x v="3"/>
    <x v="0"/>
    <s v="USD"/>
    <n v="1406913120"/>
    <n v="1404927690"/>
    <b v="0"/>
    <n v="4"/>
    <b v="0"/>
    <s v="theater/plays"/>
    <n v="5.1999999999999998E-2"/>
    <n v="65"/>
    <x v="3"/>
    <x v="4"/>
  </r>
  <r>
    <n v="156"/>
    <x v="2840"/>
    <x v="2841"/>
    <n v="35000"/>
    <n v="1785"/>
    <x v="1"/>
    <x v="7"/>
    <s v="CAD"/>
    <n v="1407034796"/>
    <n v="1401850796"/>
    <b v="0"/>
    <n v="15"/>
    <b v="0"/>
    <s v="film &amp; video/science fiction"/>
    <n v="5.0999999999999997E-2"/>
    <n v="119"/>
    <x v="4"/>
    <x v="22"/>
  </r>
  <r>
    <n v="3090"/>
    <x v="2841"/>
    <x v="2842"/>
    <n v="225000"/>
    <n v="11432"/>
    <x v="3"/>
    <x v="0"/>
    <s v="USD"/>
    <n v="1430505545"/>
    <n v="1425325145"/>
    <b v="0"/>
    <n v="9"/>
    <b v="0"/>
    <s v="theater/spaces"/>
    <n v="5.080888888888889E-2"/>
    <n v="1270.2222222222222"/>
    <x v="3"/>
    <x v="12"/>
  </r>
  <r>
    <n v="1981"/>
    <x v="2842"/>
    <x v="2843"/>
    <n v="7500"/>
    <n v="381"/>
    <x v="3"/>
    <x v="7"/>
    <s v="CAD"/>
    <n v="1404926665"/>
    <n v="1402334665"/>
    <b v="0"/>
    <n v="12"/>
    <b v="0"/>
    <s v="photography/people"/>
    <n v="5.0799999999999998E-2"/>
    <n v="31.75"/>
    <x v="6"/>
    <x v="35"/>
  </r>
  <r>
    <n v="1574"/>
    <x v="2843"/>
    <x v="2844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5"/>
    <x v="36"/>
  </r>
  <r>
    <n v="715"/>
    <x v="2844"/>
    <x v="2845"/>
    <n v="27500"/>
    <n v="1389"/>
    <x v="3"/>
    <x v="0"/>
    <s v="USD"/>
    <n v="1446693040"/>
    <n v="1443233440"/>
    <b v="0"/>
    <n v="12"/>
    <b v="0"/>
    <s v="technology/wearables"/>
    <n v="5.0509090909090906E-2"/>
    <n v="115.75"/>
    <x v="0"/>
    <x v="3"/>
  </r>
  <r>
    <n v="551"/>
    <x v="2845"/>
    <x v="2846"/>
    <n v="75000"/>
    <n v="3781"/>
    <x v="3"/>
    <x v="0"/>
    <s v="USD"/>
    <n v="1438451580"/>
    <n v="1434609424"/>
    <b v="0"/>
    <n v="28"/>
    <b v="0"/>
    <s v="technology/web"/>
    <n v="5.0413333333333331E-2"/>
    <n v="135.03571428571428"/>
    <x v="0"/>
    <x v="38"/>
  </r>
  <r>
    <n v="1095"/>
    <x v="2846"/>
    <x v="2847"/>
    <n v="500000"/>
    <n v="25174"/>
    <x v="3"/>
    <x v="0"/>
    <s v="USD"/>
    <n v="1377867220"/>
    <n v="1375275220"/>
    <b v="0"/>
    <n v="94"/>
    <b v="0"/>
    <s v="games/video games"/>
    <n v="5.0347999999999997E-2"/>
    <n v="267.80851063829789"/>
    <x v="1"/>
    <x v="29"/>
  </r>
  <r>
    <n v="918"/>
    <x v="2847"/>
    <x v="2848"/>
    <n v="3900"/>
    <n v="196"/>
    <x v="3"/>
    <x v="1"/>
    <s v="GBP"/>
    <n v="1417474761"/>
    <n v="1414879161"/>
    <b v="0"/>
    <n v="10"/>
    <b v="0"/>
    <s v="music/jazz"/>
    <n v="5.0256410256410255E-2"/>
    <n v="19.600000000000001"/>
    <x v="2"/>
    <x v="27"/>
  </r>
  <r>
    <n v="191"/>
    <x v="2848"/>
    <x v="2849"/>
    <n v="5000"/>
    <n v="250"/>
    <x v="3"/>
    <x v="6"/>
    <s v="AUD"/>
    <n v="1443782138"/>
    <n v="1440326138"/>
    <b v="0"/>
    <n v="3"/>
    <b v="0"/>
    <s v="film &amp; video/drama"/>
    <n v="0.05"/>
    <n v="83.333333333333329"/>
    <x v="4"/>
    <x v="30"/>
  </r>
  <r>
    <n v="434"/>
    <x v="2849"/>
    <x v="2850"/>
    <n v="2500"/>
    <n v="125"/>
    <x v="3"/>
    <x v="0"/>
    <s v="USD"/>
    <n v="1385931702"/>
    <n v="1383076902"/>
    <b v="0"/>
    <n v="2"/>
    <b v="0"/>
    <s v="film &amp; video/animation"/>
    <n v="0.05"/>
    <n v="62.5"/>
    <x v="4"/>
    <x v="28"/>
  </r>
  <r>
    <n v="444"/>
    <x v="2850"/>
    <x v="2851"/>
    <n v="1000"/>
    <n v="50"/>
    <x v="3"/>
    <x v="0"/>
    <s v="USD"/>
    <n v="1329342361"/>
    <n v="1324158361"/>
    <b v="0"/>
    <n v="1"/>
    <b v="0"/>
    <s v="film &amp; video/animation"/>
    <n v="0.05"/>
    <n v="50"/>
    <x v="4"/>
    <x v="28"/>
  </r>
  <r>
    <n v="1135"/>
    <x v="2851"/>
    <x v="2852"/>
    <n v="1000"/>
    <n v="50"/>
    <x v="3"/>
    <x v="2"/>
    <s v="EUR"/>
    <n v="1470527094"/>
    <n v="1467935094"/>
    <b v="0"/>
    <n v="1"/>
    <b v="0"/>
    <s v="games/mobile games"/>
    <n v="0.05"/>
    <n v="50"/>
    <x v="1"/>
    <x v="25"/>
  </r>
  <r>
    <n v="1413"/>
    <x v="2852"/>
    <x v="2853"/>
    <n v="2000"/>
    <n v="100"/>
    <x v="3"/>
    <x v="4"/>
    <s v="EUR"/>
    <n v="1455964170"/>
    <n v="1450780170"/>
    <b v="0"/>
    <n v="1"/>
    <b v="0"/>
    <s v="publishing/translations"/>
    <n v="0.05"/>
    <n v="100"/>
    <x v="5"/>
    <x v="39"/>
  </r>
  <r>
    <n v="1572"/>
    <x v="2853"/>
    <x v="2854"/>
    <n v="2500"/>
    <n v="125"/>
    <x v="1"/>
    <x v="1"/>
    <s v="GBP"/>
    <n v="1456703940"/>
    <n v="1454546859"/>
    <b v="0"/>
    <n v="3"/>
    <b v="0"/>
    <s v="publishing/art books"/>
    <n v="0.05"/>
    <n v="41.666666666666664"/>
    <x v="5"/>
    <x v="36"/>
  </r>
  <r>
    <n v="2131"/>
    <x v="2854"/>
    <x v="2855"/>
    <n v="500"/>
    <n v="25"/>
    <x v="3"/>
    <x v="0"/>
    <s v="USD"/>
    <n v="1436677091"/>
    <n v="1434085091"/>
    <b v="0"/>
    <n v="3"/>
    <b v="0"/>
    <s v="games/video games"/>
    <n v="0.05"/>
    <n v="8.3333333333333339"/>
    <x v="1"/>
    <x v="29"/>
  </r>
  <r>
    <n v="2886"/>
    <x v="2855"/>
    <x v="2856"/>
    <n v="200"/>
    <n v="10"/>
    <x v="3"/>
    <x v="0"/>
    <s v="USD"/>
    <n v="1442635140"/>
    <n v="1442243484"/>
    <b v="0"/>
    <n v="1"/>
    <b v="0"/>
    <s v="theater/plays"/>
    <n v="0.05"/>
    <n v="10"/>
    <x v="3"/>
    <x v="4"/>
  </r>
  <r>
    <n v="2904"/>
    <x v="2856"/>
    <x v="2857"/>
    <n v="1500"/>
    <n v="75"/>
    <x v="3"/>
    <x v="1"/>
    <s v="GBP"/>
    <n v="1415534400"/>
    <n v="1414538031"/>
    <b v="0"/>
    <n v="4"/>
    <b v="0"/>
    <s v="theater/plays"/>
    <n v="0.05"/>
    <n v="18.75"/>
    <x v="3"/>
    <x v="4"/>
  </r>
  <r>
    <n v="3861"/>
    <x v="2857"/>
    <x v="2858"/>
    <n v="2000"/>
    <n v="100"/>
    <x v="3"/>
    <x v="0"/>
    <s v="USD"/>
    <n v="1415828820"/>
    <n v="1412258977"/>
    <b v="0"/>
    <n v="1"/>
    <b v="0"/>
    <s v="theater/plays"/>
    <n v="0.05"/>
    <n v="100"/>
    <x v="3"/>
    <x v="4"/>
  </r>
  <r>
    <n v="3881"/>
    <x v="2858"/>
    <x v="2859"/>
    <n v="500"/>
    <n v="25"/>
    <x v="1"/>
    <x v="0"/>
    <s v="USD"/>
    <n v="1487550399"/>
    <n v="1484958399"/>
    <b v="0"/>
    <n v="1"/>
    <b v="0"/>
    <s v="theater/musical"/>
    <n v="0.05"/>
    <n v="25"/>
    <x v="3"/>
    <x v="20"/>
  </r>
  <r>
    <n v="3895"/>
    <x v="2859"/>
    <x v="2860"/>
    <n v="1000"/>
    <n v="50"/>
    <x v="3"/>
    <x v="0"/>
    <s v="USD"/>
    <n v="1425103218"/>
    <n v="1422424818"/>
    <b v="0"/>
    <n v="1"/>
    <b v="0"/>
    <s v="theater/plays"/>
    <n v="0.05"/>
    <n v="50"/>
    <x v="3"/>
    <x v="4"/>
  </r>
  <r>
    <n v="4025"/>
    <x v="2860"/>
    <x v="2861"/>
    <n v="5000"/>
    <n v="250"/>
    <x v="3"/>
    <x v="3"/>
    <s v="EUR"/>
    <n v="1437889336"/>
    <n v="1432705336"/>
    <b v="0"/>
    <n v="4"/>
    <b v="0"/>
    <s v="theater/plays"/>
    <n v="0.05"/>
    <n v="62.5"/>
    <x v="3"/>
    <x v="4"/>
  </r>
  <r>
    <n v="3877"/>
    <x v="2861"/>
    <x v="2862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3"/>
    <x v="20"/>
  </r>
  <r>
    <n v="1790"/>
    <x v="2862"/>
    <x v="2863"/>
    <n v="33000"/>
    <n v="1636"/>
    <x v="3"/>
    <x v="0"/>
    <s v="USD"/>
    <n v="1423152678"/>
    <n v="1420560678"/>
    <b v="1"/>
    <n v="15"/>
    <b v="0"/>
    <s v="photography/photobooks"/>
    <n v="4.9575757575757579E-2"/>
    <n v="109.06666666666666"/>
    <x v="6"/>
    <x v="9"/>
  </r>
  <r>
    <n v="1104"/>
    <x v="2863"/>
    <x v="2864"/>
    <n v="60000"/>
    <n v="2971"/>
    <x v="3"/>
    <x v="1"/>
    <s v="GBP"/>
    <n v="1402480221"/>
    <n v="1399888221"/>
    <b v="0"/>
    <n v="37"/>
    <b v="0"/>
    <s v="games/video games"/>
    <n v="4.9516666666666667E-2"/>
    <n v="80.297297297297291"/>
    <x v="1"/>
    <x v="29"/>
  </r>
  <r>
    <n v="1868"/>
    <x v="2864"/>
    <x v="2865"/>
    <n v="25000"/>
    <n v="1217"/>
    <x v="3"/>
    <x v="0"/>
    <s v="USD"/>
    <n v="1450166340"/>
    <n v="1448044925"/>
    <b v="0"/>
    <n v="17"/>
    <b v="0"/>
    <s v="games/mobile games"/>
    <n v="4.8680000000000001E-2"/>
    <n v="71.588235294117652"/>
    <x v="1"/>
    <x v="25"/>
  </r>
  <r>
    <n v="2856"/>
    <x v="2865"/>
    <x v="2866"/>
    <n v="3000"/>
    <n v="146"/>
    <x v="3"/>
    <x v="0"/>
    <s v="USD"/>
    <n v="1439069640"/>
    <n v="1433897647"/>
    <b v="0"/>
    <n v="6"/>
    <b v="0"/>
    <s v="theater/plays"/>
    <n v="4.8666666666666664E-2"/>
    <n v="24.333333333333332"/>
    <x v="3"/>
    <x v="4"/>
  </r>
  <r>
    <n v="1709"/>
    <x v="2866"/>
    <x v="2867"/>
    <n v="1750"/>
    <n v="85"/>
    <x v="3"/>
    <x v="0"/>
    <s v="USD"/>
    <n v="1409513940"/>
    <n v="1405949514"/>
    <b v="0"/>
    <n v="4"/>
    <b v="0"/>
    <s v="music/faith"/>
    <n v="4.8571428571428571E-2"/>
    <n v="21.25"/>
    <x v="2"/>
    <x v="21"/>
  </r>
  <r>
    <n v="3646"/>
    <x v="2867"/>
    <x v="2868"/>
    <n v="10000"/>
    <n v="481"/>
    <x v="3"/>
    <x v="0"/>
    <s v="USD"/>
    <n v="1434497400"/>
    <n v="1431770802"/>
    <b v="0"/>
    <n v="8"/>
    <b v="0"/>
    <s v="theater/musical"/>
    <n v="4.8099999999999997E-2"/>
    <n v="60.125"/>
    <x v="3"/>
    <x v="20"/>
  </r>
  <r>
    <n v="4089"/>
    <x v="2868"/>
    <x v="2869"/>
    <n v="5000"/>
    <n v="240"/>
    <x v="3"/>
    <x v="0"/>
    <s v="USD"/>
    <n v="1433093700"/>
    <n v="1430242488"/>
    <b v="0"/>
    <n v="8"/>
    <b v="0"/>
    <s v="theater/plays"/>
    <n v="4.8000000000000001E-2"/>
    <n v="30"/>
    <x v="3"/>
    <x v="4"/>
  </r>
  <r>
    <n v="3112"/>
    <x v="2869"/>
    <x v="2870"/>
    <n v="11000"/>
    <n v="521"/>
    <x v="3"/>
    <x v="0"/>
    <s v="USD"/>
    <n v="1477968934"/>
    <n v="1472784934"/>
    <b v="0"/>
    <n v="9"/>
    <b v="0"/>
    <s v="theater/spaces"/>
    <n v="4.7363636363636365E-2"/>
    <n v="57.888888888888886"/>
    <x v="3"/>
    <x v="12"/>
  </r>
  <r>
    <n v="761"/>
    <x v="2870"/>
    <x v="2871"/>
    <n v="5000"/>
    <n v="235"/>
    <x v="3"/>
    <x v="0"/>
    <s v="USD"/>
    <n v="1391364126"/>
    <n v="1388772126"/>
    <b v="0"/>
    <n v="6"/>
    <b v="0"/>
    <s v="publishing/fiction"/>
    <n v="4.7E-2"/>
    <n v="39.166666666666664"/>
    <x v="5"/>
    <x v="26"/>
  </r>
  <r>
    <n v="4086"/>
    <x v="2871"/>
    <x v="2872"/>
    <n v="1000"/>
    <n v="47"/>
    <x v="3"/>
    <x v="0"/>
    <s v="USD"/>
    <n v="1448078400"/>
    <n v="1445985299"/>
    <b v="0"/>
    <n v="5"/>
    <b v="0"/>
    <s v="theater/plays"/>
    <n v="4.7E-2"/>
    <n v="9.4"/>
    <x v="3"/>
    <x v="4"/>
  </r>
  <r>
    <n v="2871"/>
    <x v="2872"/>
    <x v="2873"/>
    <n v="10000"/>
    <n v="467"/>
    <x v="3"/>
    <x v="0"/>
    <s v="USD"/>
    <n v="1419183813"/>
    <n v="1417455813"/>
    <b v="0"/>
    <n v="13"/>
    <b v="0"/>
    <s v="theater/plays"/>
    <n v="4.6699999999999998E-2"/>
    <n v="35.92307692307692"/>
    <x v="3"/>
    <x v="4"/>
  </r>
  <r>
    <n v="1558"/>
    <x v="2873"/>
    <x v="2874"/>
    <n v="750"/>
    <n v="35"/>
    <x v="3"/>
    <x v="1"/>
    <s v="GBP"/>
    <n v="1440763920"/>
    <n v="1435656759"/>
    <b v="0"/>
    <n v="3"/>
    <b v="0"/>
    <s v="photography/nature"/>
    <n v="4.6666666666666669E-2"/>
    <n v="11.666666666666666"/>
    <x v="6"/>
    <x v="34"/>
  </r>
  <r>
    <n v="2895"/>
    <x v="2874"/>
    <x v="2875"/>
    <n v="500"/>
    <n v="23"/>
    <x v="3"/>
    <x v="0"/>
    <s v="USD"/>
    <n v="1403470800"/>
    <n v="1403356792"/>
    <b v="0"/>
    <n v="4"/>
    <b v="0"/>
    <s v="theater/plays"/>
    <n v="4.5999999999999999E-2"/>
    <n v="5.75"/>
    <x v="3"/>
    <x v="4"/>
  </r>
  <r>
    <n v="498"/>
    <x v="2875"/>
    <x v="2876"/>
    <n v="65108"/>
    <n v="2994"/>
    <x v="3"/>
    <x v="0"/>
    <s v="USD"/>
    <n v="1324664249"/>
    <n v="1321035449"/>
    <b v="0"/>
    <n v="22"/>
    <b v="0"/>
    <s v="film &amp; video/animation"/>
    <n v="4.5985132395404561E-2"/>
    <n v="136.09090909090909"/>
    <x v="4"/>
    <x v="28"/>
  </r>
  <r>
    <n v="2897"/>
    <x v="2876"/>
    <x v="2877"/>
    <n v="12000"/>
    <n v="550"/>
    <x v="3"/>
    <x v="0"/>
    <s v="USD"/>
    <n v="1444577345"/>
    <n v="1441985458"/>
    <b v="0"/>
    <n v="3"/>
    <b v="0"/>
    <s v="theater/plays"/>
    <n v="4.583333333333333E-2"/>
    <n v="183.33333333333334"/>
    <x v="3"/>
    <x v="4"/>
  </r>
  <r>
    <n v="1412"/>
    <x v="2877"/>
    <x v="2878"/>
    <n v="7000"/>
    <n v="320"/>
    <x v="3"/>
    <x v="0"/>
    <s v="USD"/>
    <n v="1417656699"/>
    <n v="1415064699"/>
    <b v="0"/>
    <n v="13"/>
    <b v="0"/>
    <s v="publishing/translations"/>
    <n v="4.5714285714285714E-2"/>
    <n v="24.615384615384617"/>
    <x v="5"/>
    <x v="39"/>
  </r>
  <r>
    <n v="668"/>
    <x v="2878"/>
    <x v="2879"/>
    <n v="15000"/>
    <n v="684"/>
    <x v="3"/>
    <x v="0"/>
    <s v="USD"/>
    <n v="1431374222"/>
    <n v="1427486222"/>
    <b v="0"/>
    <n v="25"/>
    <b v="0"/>
    <s v="technology/wearables"/>
    <n v="4.5600000000000002E-2"/>
    <n v="27.36"/>
    <x v="0"/>
    <x v="3"/>
  </r>
  <r>
    <n v="863"/>
    <x v="2879"/>
    <x v="2880"/>
    <n v="2000"/>
    <n v="90"/>
    <x v="3"/>
    <x v="0"/>
    <s v="USD"/>
    <n v="1329014966"/>
    <n v="1326422966"/>
    <b v="0"/>
    <n v="5"/>
    <b v="0"/>
    <s v="music/jazz"/>
    <n v="4.4999999999999998E-2"/>
    <n v="18"/>
    <x v="2"/>
    <x v="27"/>
  </r>
  <r>
    <n v="1075"/>
    <x v="2880"/>
    <x v="2881"/>
    <n v="1000"/>
    <n v="45"/>
    <x v="3"/>
    <x v="0"/>
    <s v="USD"/>
    <n v="1336340516"/>
    <n v="1333748516"/>
    <b v="0"/>
    <n v="3"/>
    <b v="0"/>
    <s v="games/video games"/>
    <n v="4.4999999999999998E-2"/>
    <n v="15"/>
    <x v="1"/>
    <x v="29"/>
  </r>
  <r>
    <n v="1428"/>
    <x v="2881"/>
    <x v="2882"/>
    <n v="1000"/>
    <n v="45"/>
    <x v="3"/>
    <x v="8"/>
    <s v="EUR"/>
    <n v="1459584417"/>
    <n v="1456996017"/>
    <b v="0"/>
    <n v="3"/>
    <b v="0"/>
    <s v="publishing/translations"/>
    <n v="4.4999999999999998E-2"/>
    <n v="15"/>
    <x v="5"/>
    <x v="39"/>
  </r>
  <r>
    <n v="590"/>
    <x v="2882"/>
    <x v="2883"/>
    <n v="5000"/>
    <n v="223"/>
    <x v="3"/>
    <x v="1"/>
    <s v="GBP"/>
    <n v="1454936460"/>
    <n v="1452259131"/>
    <b v="0"/>
    <n v="9"/>
    <b v="0"/>
    <s v="technology/web"/>
    <n v="4.4600000000000001E-2"/>
    <n v="24.777777777777779"/>
    <x v="0"/>
    <x v="38"/>
  </r>
  <r>
    <n v="1225"/>
    <x v="2883"/>
    <x v="2884"/>
    <n v="3000"/>
    <n v="132"/>
    <x v="1"/>
    <x v="0"/>
    <s v="USD"/>
    <n v="1382478278"/>
    <n v="1377294278"/>
    <b v="0"/>
    <n v="3"/>
    <b v="0"/>
    <s v="music/world music"/>
    <n v="4.3999999999999997E-2"/>
    <n v="44"/>
    <x v="2"/>
    <x v="33"/>
  </r>
  <r>
    <n v="2383"/>
    <x v="2884"/>
    <x v="2885"/>
    <n v="10000"/>
    <n v="435"/>
    <x v="1"/>
    <x v="11"/>
    <s v="NZD"/>
    <n v="1424568107"/>
    <n v="1421976107"/>
    <b v="0"/>
    <n v="3"/>
    <b v="0"/>
    <s v="technology/web"/>
    <n v="4.3499999999999997E-2"/>
    <n v="145"/>
    <x v="0"/>
    <x v="38"/>
  </r>
  <r>
    <n v="1983"/>
    <x v="2885"/>
    <x v="2886"/>
    <n v="33000"/>
    <n v="1419"/>
    <x v="3"/>
    <x v="0"/>
    <s v="USD"/>
    <n v="1472799600"/>
    <n v="1470874618"/>
    <b v="0"/>
    <n v="16"/>
    <b v="0"/>
    <s v="photography/people"/>
    <n v="4.2999999999999997E-2"/>
    <n v="88.6875"/>
    <x v="6"/>
    <x v="35"/>
  </r>
  <r>
    <n v="2947"/>
    <x v="2886"/>
    <x v="2887"/>
    <n v="25000"/>
    <n v="1072"/>
    <x v="3"/>
    <x v="0"/>
    <s v="USD"/>
    <n v="1480007460"/>
    <n v="1475760567"/>
    <b v="0"/>
    <n v="13"/>
    <b v="0"/>
    <s v="theater/spaces"/>
    <n v="4.2880000000000001E-2"/>
    <n v="82.461538461538467"/>
    <x v="3"/>
    <x v="12"/>
  </r>
  <r>
    <n v="3634"/>
    <x v="2887"/>
    <x v="2888"/>
    <n v="75000"/>
    <n v="3185"/>
    <x v="3"/>
    <x v="7"/>
    <s v="CAD"/>
    <n v="1484366340"/>
    <n v="1480219174"/>
    <b v="0"/>
    <n v="18"/>
    <b v="0"/>
    <s v="theater/musical"/>
    <n v="4.2466666666666666E-2"/>
    <n v="176.94444444444446"/>
    <x v="3"/>
    <x v="20"/>
  </r>
  <r>
    <n v="3113"/>
    <x v="2888"/>
    <x v="2889"/>
    <n v="109225"/>
    <n v="4635"/>
    <x v="3"/>
    <x v="0"/>
    <s v="USD"/>
    <n v="1429291982"/>
    <n v="1426699982"/>
    <b v="0"/>
    <n v="37"/>
    <b v="0"/>
    <s v="theater/spaces"/>
    <n v="4.2435339894712751E-2"/>
    <n v="125.27027027027027"/>
    <x v="3"/>
    <x v="12"/>
  </r>
  <r>
    <n v="991"/>
    <x v="2889"/>
    <x v="2890"/>
    <n v="5000"/>
    <n v="212"/>
    <x v="3"/>
    <x v="1"/>
    <s v="GBP"/>
    <n v="1468349460"/>
    <n v="1466186988"/>
    <b v="0"/>
    <n v="7"/>
    <b v="0"/>
    <s v="technology/wearables"/>
    <n v="4.24E-2"/>
    <n v="30.285714285714285"/>
    <x v="0"/>
    <x v="3"/>
  </r>
  <r>
    <n v="1699"/>
    <x v="2890"/>
    <x v="2891"/>
    <n v="5105"/>
    <n v="216"/>
    <x v="2"/>
    <x v="0"/>
    <s v="USD"/>
    <n v="1491943445"/>
    <n v="1489351445"/>
    <b v="0"/>
    <n v="4"/>
    <b v="0"/>
    <s v="music/faith"/>
    <n v="4.2311459353574929E-2"/>
    <n v="54"/>
    <x v="2"/>
    <x v="21"/>
  </r>
  <r>
    <n v="2898"/>
    <x v="2891"/>
    <x v="2892"/>
    <n v="7500"/>
    <n v="316"/>
    <x v="3"/>
    <x v="0"/>
    <s v="USD"/>
    <n v="1446307053"/>
    <n v="1443715053"/>
    <b v="0"/>
    <n v="12"/>
    <b v="0"/>
    <s v="theater/plays"/>
    <n v="4.2133333333333335E-2"/>
    <n v="26.333333333333332"/>
    <x v="3"/>
    <x v="4"/>
  </r>
  <r>
    <n v="1182"/>
    <x v="2892"/>
    <x v="2893"/>
    <n v="1000"/>
    <n v="42"/>
    <x v="3"/>
    <x v="0"/>
    <s v="USD"/>
    <n v="1484239320"/>
    <n v="1482609088"/>
    <b v="0"/>
    <n v="4"/>
    <b v="0"/>
    <s v="food/food trucks"/>
    <n v="4.2000000000000003E-2"/>
    <n v="10.5"/>
    <x v="7"/>
    <x v="37"/>
  </r>
  <r>
    <n v="3990"/>
    <x v="2893"/>
    <x v="2894"/>
    <n v="1650"/>
    <n v="69"/>
    <x v="3"/>
    <x v="1"/>
    <s v="GBP"/>
    <n v="1456934893"/>
    <n v="1454342893"/>
    <b v="0"/>
    <n v="3"/>
    <b v="0"/>
    <s v="theater/plays"/>
    <n v="4.1818181818181817E-2"/>
    <n v="23"/>
    <x v="3"/>
    <x v="4"/>
  </r>
  <r>
    <n v="890"/>
    <x v="2894"/>
    <x v="2895"/>
    <n v="3000"/>
    <n v="125"/>
    <x v="3"/>
    <x v="0"/>
    <s v="USD"/>
    <n v="1385055979"/>
    <n v="1382460379"/>
    <b v="0"/>
    <n v="4"/>
    <b v="0"/>
    <s v="music/indie rock"/>
    <n v="4.1666666666666664E-2"/>
    <n v="31.25"/>
    <x v="2"/>
    <x v="13"/>
  </r>
  <r>
    <n v="3126"/>
    <x v="2895"/>
    <x v="2896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3"/>
    <x v="12"/>
  </r>
  <r>
    <n v="1567"/>
    <x v="2896"/>
    <x v="2897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5"/>
    <x v="36"/>
  </r>
  <r>
    <n v="3106"/>
    <x v="2897"/>
    <x v="2898"/>
    <n v="1000"/>
    <n v="41"/>
    <x v="3"/>
    <x v="1"/>
    <s v="GBP"/>
    <n v="1442440800"/>
    <n v="1440497876"/>
    <b v="0"/>
    <n v="4"/>
    <b v="0"/>
    <s v="theater/spaces"/>
    <n v="4.1000000000000002E-2"/>
    <n v="10.25"/>
    <x v="3"/>
    <x v="12"/>
  </r>
  <r>
    <n v="3981"/>
    <x v="1408"/>
    <x v="1408"/>
    <n v="30000"/>
    <n v="1225"/>
    <x v="3"/>
    <x v="0"/>
    <s v="USD"/>
    <n v="1468729149"/>
    <n v="1463545149"/>
    <b v="0"/>
    <n v="7"/>
    <b v="0"/>
    <s v="theater/plays"/>
    <n v="4.0833333333333333E-2"/>
    <n v="175"/>
    <x v="3"/>
    <x v="4"/>
  </r>
  <r>
    <n v="168"/>
    <x v="2898"/>
    <x v="2899"/>
    <n v="8000"/>
    <n v="325"/>
    <x v="3"/>
    <x v="0"/>
    <s v="USD"/>
    <n v="1426791770"/>
    <n v="1424203370"/>
    <b v="0"/>
    <n v="3"/>
    <b v="0"/>
    <s v="film &amp; video/drama"/>
    <n v="4.0625000000000001E-2"/>
    <n v="108.33333333333333"/>
    <x v="4"/>
    <x v="30"/>
  </r>
  <r>
    <n v="3191"/>
    <x v="2899"/>
    <x v="2900"/>
    <n v="3750"/>
    <n v="151"/>
    <x v="3"/>
    <x v="0"/>
    <s v="USD"/>
    <n v="1471370869"/>
    <n v="1466186869"/>
    <b v="0"/>
    <n v="4"/>
    <b v="0"/>
    <s v="theater/musical"/>
    <n v="4.0266666666666666E-2"/>
    <n v="37.75"/>
    <x v="3"/>
    <x v="20"/>
  </r>
  <r>
    <n v="3799"/>
    <x v="2900"/>
    <x v="2901"/>
    <n v="10000"/>
    <n v="402"/>
    <x v="3"/>
    <x v="0"/>
    <s v="USD"/>
    <n v="1457734843"/>
    <n v="1455142843"/>
    <b v="0"/>
    <n v="4"/>
    <b v="0"/>
    <s v="theater/musical"/>
    <n v="4.02E-2"/>
    <n v="100.5"/>
    <x v="3"/>
    <x v="20"/>
  </r>
  <r>
    <n v="3800"/>
    <x v="2901"/>
    <x v="2902"/>
    <n v="22000"/>
    <n v="881"/>
    <x v="3"/>
    <x v="0"/>
    <s v="USD"/>
    <n v="1420952340"/>
    <n v="1418146883"/>
    <b v="0"/>
    <n v="16"/>
    <b v="0"/>
    <s v="theater/musical"/>
    <n v="4.0045454545454544E-2"/>
    <n v="55.0625"/>
    <x v="3"/>
    <x v="20"/>
  </r>
  <r>
    <n v="1183"/>
    <x v="2902"/>
    <x v="2903"/>
    <n v="2500"/>
    <n v="100"/>
    <x v="3"/>
    <x v="0"/>
    <s v="USD"/>
    <n v="1478059140"/>
    <n v="1476391223"/>
    <b v="0"/>
    <n v="3"/>
    <b v="0"/>
    <s v="food/food trucks"/>
    <n v="0.04"/>
    <n v="33.333333333333336"/>
    <x v="7"/>
    <x v="37"/>
  </r>
  <r>
    <n v="1542"/>
    <x v="2903"/>
    <x v="2904"/>
    <n v="500"/>
    <n v="20"/>
    <x v="3"/>
    <x v="7"/>
    <s v="CAD"/>
    <n v="1435708500"/>
    <n v="1434412500"/>
    <b v="0"/>
    <n v="1"/>
    <b v="0"/>
    <s v="photography/nature"/>
    <n v="0.04"/>
    <n v="20"/>
    <x v="6"/>
    <x v="34"/>
  </r>
  <r>
    <n v="1557"/>
    <x v="2904"/>
    <x v="2905"/>
    <n v="2500"/>
    <n v="100"/>
    <x v="3"/>
    <x v="0"/>
    <s v="USD"/>
    <n v="1411227633"/>
    <n v="1408549233"/>
    <b v="0"/>
    <n v="1"/>
    <b v="0"/>
    <s v="photography/nature"/>
    <n v="0.04"/>
    <n v="100"/>
    <x v="6"/>
    <x v="34"/>
  </r>
  <r>
    <n v="3096"/>
    <x v="2905"/>
    <x v="2906"/>
    <n v="20000"/>
    <n v="795"/>
    <x v="3"/>
    <x v="0"/>
    <s v="USD"/>
    <n v="1432151326"/>
    <n v="1429559326"/>
    <b v="0"/>
    <n v="14"/>
    <b v="0"/>
    <s v="theater/spaces"/>
    <n v="3.9750000000000001E-2"/>
    <n v="56.785714285714285"/>
    <x v="3"/>
    <x v="12"/>
  </r>
  <r>
    <n v="603"/>
    <x v="2906"/>
    <x v="2907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0"/>
    <x v="38"/>
  </r>
  <r>
    <n v="2850"/>
    <x v="2907"/>
    <x v="2908"/>
    <n v="8000"/>
    <n v="311"/>
    <x v="3"/>
    <x v="0"/>
    <s v="USD"/>
    <n v="1409962211"/>
    <n v="1407370211"/>
    <b v="0"/>
    <n v="13"/>
    <b v="0"/>
    <s v="theater/plays"/>
    <n v="3.8875E-2"/>
    <n v="23.923076923076923"/>
    <x v="3"/>
    <x v="4"/>
  </r>
  <r>
    <n v="4009"/>
    <x v="2908"/>
    <x v="2909"/>
    <n v="1930"/>
    <n v="75"/>
    <x v="3"/>
    <x v="1"/>
    <s v="GBP"/>
    <n v="1410281360"/>
    <n v="1406825360"/>
    <b v="0"/>
    <n v="3"/>
    <b v="0"/>
    <s v="theater/plays"/>
    <n v="3.8860103626943004E-2"/>
    <n v="25"/>
    <x v="3"/>
    <x v="4"/>
  </r>
  <r>
    <n v="2588"/>
    <x v="2909"/>
    <x v="2910"/>
    <n v="6000"/>
    <n v="233"/>
    <x v="3"/>
    <x v="0"/>
    <s v="USD"/>
    <n v="1427807640"/>
    <n v="1423325626"/>
    <b v="0"/>
    <n v="8"/>
    <b v="0"/>
    <s v="food/food trucks"/>
    <n v="3.8833333333333331E-2"/>
    <n v="29.125"/>
    <x v="7"/>
    <x v="37"/>
  </r>
  <r>
    <n v="1226"/>
    <x v="2910"/>
    <x v="2911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2"/>
    <x v="33"/>
  </r>
  <r>
    <n v="1160"/>
    <x v="2911"/>
    <x v="2912"/>
    <n v="30000"/>
    <n v="1155"/>
    <x v="3"/>
    <x v="0"/>
    <s v="USD"/>
    <n v="1427510586"/>
    <n v="1424922186"/>
    <b v="0"/>
    <n v="19"/>
    <b v="0"/>
    <s v="food/food trucks"/>
    <n v="3.85E-2"/>
    <n v="60.789473684210527"/>
    <x v="7"/>
    <x v="37"/>
  </r>
  <r>
    <n v="678"/>
    <x v="2912"/>
    <x v="2913"/>
    <n v="29000"/>
    <n v="1108"/>
    <x v="3"/>
    <x v="0"/>
    <s v="USD"/>
    <n v="1463821338"/>
    <n v="1461229338"/>
    <b v="0"/>
    <n v="17"/>
    <b v="0"/>
    <s v="technology/wearables"/>
    <n v="3.8206896551724136E-2"/>
    <n v="65.17647058823529"/>
    <x v="0"/>
    <x v="3"/>
  </r>
  <r>
    <n v="3850"/>
    <x v="2913"/>
    <x v="2914"/>
    <n v="1000"/>
    <n v="38"/>
    <x v="3"/>
    <x v="0"/>
    <s v="USD"/>
    <n v="1420081143"/>
    <n v="1417489143"/>
    <b v="1"/>
    <n v="4"/>
    <b v="0"/>
    <s v="theater/plays"/>
    <n v="3.7999999999999999E-2"/>
    <n v="9.5"/>
    <x v="3"/>
    <x v="4"/>
  </r>
  <r>
    <n v="1560"/>
    <x v="2914"/>
    <x v="2915"/>
    <n v="2500"/>
    <n v="94"/>
    <x v="3"/>
    <x v="0"/>
    <s v="USD"/>
    <n v="1415842193"/>
    <n v="1414110593"/>
    <b v="0"/>
    <n v="4"/>
    <b v="0"/>
    <s v="photography/nature"/>
    <n v="3.7600000000000001E-2"/>
    <n v="23.5"/>
    <x v="6"/>
    <x v="34"/>
  </r>
  <r>
    <n v="3130"/>
    <x v="2915"/>
    <x v="2916"/>
    <n v="10000"/>
    <n v="375"/>
    <x v="2"/>
    <x v="0"/>
    <s v="USD"/>
    <n v="1492145940"/>
    <n v="1489504916"/>
    <b v="0"/>
    <n v="4"/>
    <b v="0"/>
    <s v="theater/plays"/>
    <n v="3.7499999999999999E-2"/>
    <n v="93.75"/>
    <x v="3"/>
    <x v="4"/>
  </r>
  <r>
    <n v="1768"/>
    <x v="2916"/>
    <x v="2917"/>
    <n v="5000"/>
    <n v="187"/>
    <x v="3"/>
    <x v="0"/>
    <s v="USD"/>
    <n v="1411824444"/>
    <n v="1406640444"/>
    <b v="1"/>
    <n v="15"/>
    <b v="0"/>
    <s v="photography/photobooks"/>
    <n v="3.7400000000000003E-2"/>
    <n v="12.466666666666667"/>
    <x v="6"/>
    <x v="9"/>
  </r>
  <r>
    <n v="3098"/>
    <x v="2917"/>
    <x v="2918"/>
    <n v="48725"/>
    <n v="1758"/>
    <x v="3"/>
    <x v="0"/>
    <s v="USD"/>
    <n v="1454890620"/>
    <n v="1450724449"/>
    <b v="0"/>
    <n v="27"/>
    <b v="0"/>
    <s v="theater/spaces"/>
    <n v="3.608004104669061E-2"/>
    <n v="65.111111111111114"/>
    <x v="3"/>
    <x v="12"/>
  </r>
  <r>
    <n v="1791"/>
    <x v="2918"/>
    <x v="2919"/>
    <n v="3000"/>
    <n v="107"/>
    <x v="3"/>
    <x v="1"/>
    <s v="GBP"/>
    <n v="1422553565"/>
    <n v="1417369565"/>
    <b v="1"/>
    <n v="4"/>
    <b v="0"/>
    <s v="photography/photobooks"/>
    <n v="3.5666666666666666E-2"/>
    <n v="26.75"/>
    <x v="6"/>
    <x v="9"/>
  </r>
  <r>
    <n v="1327"/>
    <x v="2919"/>
    <x v="2920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0"/>
    <x v="3"/>
  </r>
  <r>
    <n v="687"/>
    <x v="2920"/>
    <x v="2921"/>
    <n v="100000"/>
    <n v="3550"/>
    <x v="3"/>
    <x v="18"/>
    <s v="MXN"/>
    <n v="1486317653"/>
    <n v="1481133653"/>
    <b v="0"/>
    <n v="6"/>
    <b v="0"/>
    <s v="technology/wearables"/>
    <n v="3.5499999999999997E-2"/>
    <n v="591.66666666666663"/>
    <x v="0"/>
    <x v="3"/>
  </r>
  <r>
    <n v="767"/>
    <x v="2921"/>
    <x v="2922"/>
    <n v="5000"/>
    <n v="177"/>
    <x v="3"/>
    <x v="0"/>
    <s v="USD"/>
    <n v="1432178810"/>
    <n v="1429586810"/>
    <b v="0"/>
    <n v="3"/>
    <b v="0"/>
    <s v="publishing/fiction"/>
    <n v="3.5400000000000001E-2"/>
    <n v="59"/>
    <x v="5"/>
    <x v="26"/>
  </r>
  <r>
    <n v="3894"/>
    <x v="2922"/>
    <x v="2923"/>
    <n v="15000"/>
    <n v="520"/>
    <x v="3"/>
    <x v="0"/>
    <s v="USD"/>
    <n v="1481000340"/>
    <n v="1478386812"/>
    <b v="0"/>
    <n v="11"/>
    <b v="0"/>
    <s v="theater/plays"/>
    <n v="3.4666666666666665E-2"/>
    <n v="47.272727272727273"/>
    <x v="3"/>
    <x v="4"/>
  </r>
  <r>
    <n v="3869"/>
    <x v="2923"/>
    <x v="2924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3"/>
    <x v="20"/>
  </r>
  <r>
    <n v="1085"/>
    <x v="2924"/>
    <x v="2925"/>
    <n v="30000"/>
    <n v="1026"/>
    <x v="3"/>
    <x v="7"/>
    <s v="CAD"/>
    <n v="1457967975"/>
    <n v="1455379575"/>
    <b v="0"/>
    <n v="9"/>
    <b v="0"/>
    <s v="games/video games"/>
    <n v="3.4200000000000001E-2"/>
    <n v="114"/>
    <x v="1"/>
    <x v="29"/>
  </r>
  <r>
    <n v="3205"/>
    <x v="2925"/>
    <x v="2926"/>
    <n v="8000"/>
    <n v="273"/>
    <x v="3"/>
    <x v="1"/>
    <s v="GBP"/>
    <n v="1430470772"/>
    <n v="1427878772"/>
    <b v="0"/>
    <n v="12"/>
    <b v="0"/>
    <s v="theater/musical"/>
    <n v="3.4125000000000003E-2"/>
    <n v="22.75"/>
    <x v="3"/>
    <x v="20"/>
  </r>
  <r>
    <n v="184"/>
    <x v="2926"/>
    <x v="2927"/>
    <n v="1500"/>
    <n v="51"/>
    <x v="3"/>
    <x v="7"/>
    <s v="CAD"/>
    <n v="1409543940"/>
    <n v="1404586762"/>
    <b v="0"/>
    <n v="2"/>
    <b v="0"/>
    <s v="film &amp; video/drama"/>
    <n v="3.4000000000000002E-2"/>
    <n v="25.5"/>
    <x v="4"/>
    <x v="30"/>
  </r>
  <r>
    <n v="1066"/>
    <x v="2927"/>
    <x v="2928"/>
    <n v="150000"/>
    <n v="5051"/>
    <x v="3"/>
    <x v="0"/>
    <s v="USD"/>
    <n v="1375657582"/>
    <n v="1371769582"/>
    <b v="0"/>
    <n v="148"/>
    <b v="0"/>
    <s v="games/video games"/>
    <n v="3.3673333333333333E-2"/>
    <n v="34.128378378378379"/>
    <x v="1"/>
    <x v="29"/>
  </r>
  <r>
    <n v="3947"/>
    <x v="2928"/>
    <x v="2929"/>
    <n v="3000"/>
    <n v="101"/>
    <x v="3"/>
    <x v="0"/>
    <s v="USD"/>
    <n v="1475378744"/>
    <n v="1472786744"/>
    <b v="0"/>
    <n v="2"/>
    <b v="0"/>
    <s v="theater/plays"/>
    <n v="3.3666666666666664E-2"/>
    <n v="50.5"/>
    <x v="3"/>
    <x v="4"/>
  </r>
  <r>
    <n v="588"/>
    <x v="2929"/>
    <x v="2930"/>
    <n v="9000"/>
    <n v="301"/>
    <x v="3"/>
    <x v="4"/>
    <s v="EUR"/>
    <n v="1479410886"/>
    <n v="1474223286"/>
    <b v="0"/>
    <n v="2"/>
    <b v="0"/>
    <s v="technology/web"/>
    <n v="3.3444444444444443E-2"/>
    <n v="150.5"/>
    <x v="0"/>
    <x v="38"/>
  </r>
  <r>
    <n v="3070"/>
    <x v="2930"/>
    <x v="2931"/>
    <n v="10000"/>
    <n v="334"/>
    <x v="3"/>
    <x v="1"/>
    <s v="GBP"/>
    <n v="1481132169"/>
    <n v="1479317769"/>
    <b v="0"/>
    <n v="16"/>
    <b v="0"/>
    <s v="theater/spaces"/>
    <n v="3.3399999999999999E-2"/>
    <n v="20.875"/>
    <x v="3"/>
    <x v="12"/>
  </r>
  <r>
    <n v="514"/>
    <x v="2931"/>
    <x v="2932"/>
    <n v="1500"/>
    <n v="50"/>
    <x v="3"/>
    <x v="7"/>
    <s v="CAD"/>
    <n v="1407595447"/>
    <n v="1405003447"/>
    <b v="0"/>
    <n v="3"/>
    <b v="0"/>
    <s v="film &amp; video/animation"/>
    <n v="3.3333333333333333E-2"/>
    <n v="16.666666666666668"/>
    <x v="4"/>
    <x v="28"/>
  </r>
  <r>
    <n v="592"/>
    <x v="2932"/>
    <x v="2933"/>
    <n v="7500"/>
    <n v="250"/>
    <x v="3"/>
    <x v="0"/>
    <s v="USD"/>
    <n v="1417584860"/>
    <n v="1414992860"/>
    <b v="0"/>
    <n v="1"/>
    <b v="0"/>
    <s v="technology/web"/>
    <n v="3.3333333333333333E-2"/>
    <n v="250"/>
    <x v="0"/>
    <x v="38"/>
  </r>
  <r>
    <n v="772"/>
    <x v="2933"/>
    <x v="2934"/>
    <n v="1500"/>
    <n v="50"/>
    <x v="3"/>
    <x v="0"/>
    <s v="USD"/>
    <n v="1257047940"/>
    <n v="1252718519"/>
    <b v="0"/>
    <n v="1"/>
    <b v="0"/>
    <s v="publishing/fiction"/>
    <n v="3.3333333333333333E-2"/>
    <n v="50"/>
    <x v="5"/>
    <x v="26"/>
  </r>
  <r>
    <n v="1810"/>
    <x v="2934"/>
    <x v="2935"/>
    <n v="450"/>
    <n v="15"/>
    <x v="3"/>
    <x v="0"/>
    <s v="USD"/>
    <n v="1408657826"/>
    <n v="1407621026"/>
    <b v="0"/>
    <n v="2"/>
    <b v="0"/>
    <s v="photography/photobooks"/>
    <n v="3.3333333333333333E-2"/>
    <n v="7.5"/>
    <x v="6"/>
    <x v="9"/>
  </r>
  <r>
    <n v="3137"/>
    <x v="2935"/>
    <x v="2936"/>
    <n v="1500"/>
    <n v="50"/>
    <x v="2"/>
    <x v="0"/>
    <s v="USD"/>
    <n v="1493838720"/>
    <n v="1489439669"/>
    <b v="0"/>
    <n v="1"/>
    <b v="0"/>
    <s v="theater/plays"/>
    <n v="3.3333333333333333E-2"/>
    <n v="50"/>
    <x v="3"/>
    <x v="4"/>
  </r>
  <r>
    <n v="500"/>
    <x v="2936"/>
    <x v="2937"/>
    <n v="6500"/>
    <n v="215"/>
    <x v="3"/>
    <x v="0"/>
    <s v="USD"/>
    <n v="1273356960"/>
    <n v="1268255751"/>
    <b v="0"/>
    <n v="4"/>
    <b v="0"/>
    <s v="film &amp; video/animation"/>
    <n v="3.307692307692308E-2"/>
    <n v="53.75"/>
    <x v="4"/>
    <x v="28"/>
  </r>
  <r>
    <n v="1338"/>
    <x v="2937"/>
    <x v="2938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0"/>
    <x v="3"/>
  </r>
  <r>
    <n v="448"/>
    <x v="2938"/>
    <x v="2939"/>
    <n v="2500"/>
    <n v="82.01"/>
    <x v="3"/>
    <x v="0"/>
    <s v="USD"/>
    <n v="1400091095"/>
    <n v="1398363095"/>
    <b v="0"/>
    <n v="4"/>
    <b v="0"/>
    <s v="film &amp; video/animation"/>
    <n v="3.2804E-2"/>
    <n v="20.502500000000001"/>
    <x v="4"/>
    <x v="28"/>
  </r>
  <r>
    <n v="2372"/>
    <x v="2939"/>
    <x v="2940"/>
    <n v="5500"/>
    <n v="180"/>
    <x v="1"/>
    <x v="6"/>
    <s v="AUD"/>
    <n v="1429839571"/>
    <n v="1427247571"/>
    <b v="0"/>
    <n v="6"/>
    <b v="0"/>
    <s v="technology/web"/>
    <n v="3.272727272727273E-2"/>
    <n v="30"/>
    <x v="0"/>
    <x v="38"/>
  </r>
  <r>
    <n v="3789"/>
    <x v="2940"/>
    <x v="2941"/>
    <n v="3550"/>
    <n v="116"/>
    <x v="3"/>
    <x v="1"/>
    <s v="GBP"/>
    <n v="1434395418"/>
    <n v="1431630618"/>
    <b v="0"/>
    <n v="4"/>
    <b v="0"/>
    <s v="theater/musical"/>
    <n v="3.267605633802817E-2"/>
    <n v="29"/>
    <x v="3"/>
    <x v="20"/>
  </r>
  <r>
    <n v="170"/>
    <x v="2941"/>
    <x v="2942"/>
    <n v="10000"/>
    <n v="325"/>
    <x v="3"/>
    <x v="0"/>
    <s v="USD"/>
    <n v="1440912480"/>
    <n v="1438385283"/>
    <b v="0"/>
    <n v="10"/>
    <b v="0"/>
    <s v="film &amp; video/drama"/>
    <n v="3.2500000000000001E-2"/>
    <n v="32.5"/>
    <x v="4"/>
    <x v="30"/>
  </r>
  <r>
    <n v="891"/>
    <x v="2942"/>
    <x v="2943"/>
    <n v="8000"/>
    <n v="260"/>
    <x v="3"/>
    <x v="0"/>
    <s v="USD"/>
    <n v="1408581930"/>
    <n v="1405989930"/>
    <b v="0"/>
    <n v="9"/>
    <b v="0"/>
    <s v="music/indie rock"/>
    <n v="3.2500000000000001E-2"/>
    <n v="28.888888888888889"/>
    <x v="2"/>
    <x v="13"/>
  </r>
  <r>
    <n v="909"/>
    <x v="2943"/>
    <x v="2944"/>
    <n v="16000"/>
    <n v="520"/>
    <x v="3"/>
    <x v="0"/>
    <s v="USD"/>
    <n v="1343016000"/>
    <n v="1340296440"/>
    <b v="0"/>
    <n v="8"/>
    <b v="0"/>
    <s v="music/jazz"/>
    <n v="3.2500000000000001E-2"/>
    <n v="65"/>
    <x v="2"/>
    <x v="27"/>
  </r>
  <r>
    <n v="3946"/>
    <x v="2944"/>
    <x v="2945"/>
    <n v="6000"/>
    <n v="195"/>
    <x v="3"/>
    <x v="0"/>
    <s v="USD"/>
    <n v="1425110400"/>
    <n v="1422388822"/>
    <b v="0"/>
    <n v="5"/>
    <b v="0"/>
    <s v="theater/plays"/>
    <n v="3.2500000000000001E-2"/>
    <n v="39"/>
    <x v="3"/>
    <x v="4"/>
  </r>
  <r>
    <n v="3962"/>
    <x v="2945"/>
    <x v="2946"/>
    <n v="1400"/>
    <n v="45"/>
    <x v="3"/>
    <x v="1"/>
    <s v="GBP"/>
    <n v="1448722494"/>
    <n v="1446562494"/>
    <b v="0"/>
    <n v="3"/>
    <b v="0"/>
    <s v="theater/plays"/>
    <n v="3.214285714285714E-2"/>
    <n v="15"/>
    <x v="3"/>
    <x v="4"/>
  </r>
  <r>
    <n v="507"/>
    <x v="2946"/>
    <x v="2947"/>
    <n v="20000"/>
    <n v="640"/>
    <x v="3"/>
    <x v="0"/>
    <s v="USD"/>
    <n v="1350687657"/>
    <n v="1346799657"/>
    <b v="0"/>
    <n v="10"/>
    <b v="0"/>
    <s v="film &amp; video/animation"/>
    <n v="3.2000000000000001E-2"/>
    <n v="64"/>
    <x v="4"/>
    <x v="28"/>
  </r>
  <r>
    <n v="903"/>
    <x v="2947"/>
    <x v="2948"/>
    <n v="5000"/>
    <n v="160"/>
    <x v="3"/>
    <x v="0"/>
    <s v="USD"/>
    <n v="1348367100"/>
    <n v="1346180780"/>
    <b v="0"/>
    <n v="4"/>
    <b v="0"/>
    <s v="music/jazz"/>
    <n v="3.2000000000000001E-2"/>
    <n v="40"/>
    <x v="2"/>
    <x v="27"/>
  </r>
  <r>
    <n v="4090"/>
    <x v="2948"/>
    <x v="2949"/>
    <n v="1000"/>
    <n v="32"/>
    <x v="3"/>
    <x v="0"/>
    <s v="USD"/>
    <n v="1438959600"/>
    <n v="1437754137"/>
    <b v="0"/>
    <n v="3"/>
    <b v="0"/>
    <s v="theater/plays"/>
    <n v="3.2000000000000001E-2"/>
    <n v="10.666666666666666"/>
    <x v="3"/>
    <x v="4"/>
  </r>
  <r>
    <n v="1985"/>
    <x v="2949"/>
    <x v="2950"/>
    <n v="1600"/>
    <n v="51"/>
    <x v="3"/>
    <x v="1"/>
    <s v="GBP"/>
    <n v="1470178800"/>
    <n v="1467650771"/>
    <b v="0"/>
    <n v="4"/>
    <b v="0"/>
    <s v="photography/people"/>
    <n v="3.1875000000000001E-2"/>
    <n v="12.75"/>
    <x v="6"/>
    <x v="35"/>
  </r>
  <r>
    <n v="2322"/>
    <x v="2950"/>
    <x v="2951"/>
    <n v="2700"/>
    <n v="85"/>
    <x v="2"/>
    <x v="0"/>
    <s v="USD"/>
    <n v="1491769769"/>
    <n v="1489181369"/>
    <b v="0"/>
    <n v="4"/>
    <b v="0"/>
    <s v="food/small batch"/>
    <n v="3.1481481481481478E-2"/>
    <n v="21.25"/>
    <x v="7"/>
    <x v="11"/>
  </r>
  <r>
    <n v="138"/>
    <x v="2951"/>
    <x v="2952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4"/>
    <x v="22"/>
  </r>
  <r>
    <n v="4111"/>
    <x v="2952"/>
    <x v="2953"/>
    <n v="3000"/>
    <n v="94"/>
    <x v="3"/>
    <x v="0"/>
    <s v="USD"/>
    <n v="1424747740"/>
    <n v="1422155740"/>
    <b v="0"/>
    <n v="6"/>
    <b v="0"/>
    <s v="theater/plays"/>
    <n v="3.1333333333333331E-2"/>
    <n v="15.666666666666666"/>
    <x v="3"/>
    <x v="4"/>
  </r>
  <r>
    <n v="1018"/>
    <x v="2953"/>
    <x v="2954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0"/>
    <x v="3"/>
  </r>
  <r>
    <n v="3910"/>
    <x v="2954"/>
    <x v="2955"/>
    <n v="6000"/>
    <n v="185"/>
    <x v="3"/>
    <x v="0"/>
    <s v="USD"/>
    <n v="1441649397"/>
    <n v="1439057397"/>
    <b v="0"/>
    <n v="3"/>
    <b v="0"/>
    <s v="theater/plays"/>
    <n v="3.0833333333333334E-2"/>
    <n v="61.666666666666664"/>
    <x v="3"/>
    <x v="4"/>
  </r>
  <r>
    <n v="2414"/>
    <x v="2955"/>
    <x v="2956"/>
    <n v="15000"/>
    <n v="460"/>
    <x v="3"/>
    <x v="0"/>
    <s v="USD"/>
    <n v="1440215940"/>
    <n v="1436805660"/>
    <b v="0"/>
    <n v="13"/>
    <b v="0"/>
    <s v="food/food trucks"/>
    <n v="3.0666666666666665E-2"/>
    <n v="35.384615384615387"/>
    <x v="7"/>
    <x v="37"/>
  </r>
  <r>
    <n v="660"/>
    <x v="2956"/>
    <x v="2957"/>
    <n v="50000"/>
    <n v="1529"/>
    <x v="3"/>
    <x v="0"/>
    <s v="USD"/>
    <n v="1415558879"/>
    <n v="1412963279"/>
    <b v="0"/>
    <n v="18"/>
    <b v="0"/>
    <s v="technology/wearables"/>
    <n v="3.058E-2"/>
    <n v="84.944444444444443"/>
    <x v="0"/>
    <x v="3"/>
  </r>
  <r>
    <n v="905"/>
    <x v="2957"/>
    <x v="2958"/>
    <n v="6500"/>
    <n v="196"/>
    <x v="3"/>
    <x v="0"/>
    <s v="USD"/>
    <n v="1295847926"/>
    <n v="1290663926"/>
    <b v="0"/>
    <n v="6"/>
    <b v="0"/>
    <s v="music/jazz"/>
    <n v="3.0153846153846153E-2"/>
    <n v="32.666666666666664"/>
    <x v="2"/>
    <x v="27"/>
  </r>
  <r>
    <n v="1240"/>
    <x v="2958"/>
    <x v="2959"/>
    <n v="8000"/>
    <n v="241"/>
    <x v="1"/>
    <x v="0"/>
    <s v="USD"/>
    <n v="1373665860"/>
    <n v="1368579457"/>
    <b v="0"/>
    <n v="8"/>
    <b v="0"/>
    <s v="music/world music"/>
    <n v="3.0124999999999999E-2"/>
    <n v="30.125"/>
    <x v="2"/>
    <x v="33"/>
  </r>
  <r>
    <n v="3059"/>
    <x v="2959"/>
    <x v="2960"/>
    <n v="15000"/>
    <n v="451"/>
    <x v="3"/>
    <x v="0"/>
    <s v="USD"/>
    <n v="1407536846"/>
    <n v="1404944846"/>
    <b v="0"/>
    <n v="11"/>
    <b v="0"/>
    <s v="theater/spaces"/>
    <n v="3.0066666666666665E-2"/>
    <n v="41"/>
    <x v="3"/>
    <x v="12"/>
  </r>
  <r>
    <n v="511"/>
    <x v="2960"/>
    <x v="2961"/>
    <n v="5000"/>
    <n v="150"/>
    <x v="3"/>
    <x v="0"/>
    <s v="USD"/>
    <n v="1365228982"/>
    <n v="1362640582"/>
    <b v="0"/>
    <n v="5"/>
    <b v="0"/>
    <s v="film &amp; video/animation"/>
    <n v="0.03"/>
    <n v="30"/>
    <x v="4"/>
    <x v="28"/>
  </r>
  <r>
    <n v="617"/>
    <x v="2961"/>
    <x v="2962"/>
    <n v="2000"/>
    <n v="60"/>
    <x v="1"/>
    <x v="1"/>
    <s v="GBP"/>
    <n v="1431072843"/>
    <n v="1427184843"/>
    <b v="0"/>
    <n v="3"/>
    <b v="0"/>
    <s v="technology/web"/>
    <n v="0.03"/>
    <n v="20"/>
    <x v="0"/>
    <x v="38"/>
  </r>
  <r>
    <n v="1438"/>
    <x v="2962"/>
    <x v="2963"/>
    <n v="20000"/>
    <n v="600"/>
    <x v="3"/>
    <x v="15"/>
    <s v="DKK"/>
    <n v="1461765300"/>
    <n v="1459198499"/>
    <b v="0"/>
    <n v="8"/>
    <b v="0"/>
    <s v="publishing/translations"/>
    <n v="0.03"/>
    <n v="75"/>
    <x v="5"/>
    <x v="39"/>
  </r>
  <r>
    <n v="2343"/>
    <x v="2963"/>
    <x v="2964"/>
    <n v="10000"/>
    <n v="300"/>
    <x v="1"/>
    <x v="0"/>
    <s v="USD"/>
    <n v="1452282420"/>
    <n v="1447962505"/>
    <b v="0"/>
    <n v="1"/>
    <b v="0"/>
    <s v="technology/web"/>
    <n v="0.03"/>
    <n v="300"/>
    <x v="0"/>
    <x v="38"/>
  </r>
  <r>
    <n v="2775"/>
    <x v="2964"/>
    <x v="2965"/>
    <n v="5000"/>
    <n v="150"/>
    <x v="3"/>
    <x v="0"/>
    <s v="USD"/>
    <n v="1323994754"/>
    <n v="1321402754"/>
    <b v="0"/>
    <n v="2"/>
    <b v="0"/>
    <s v="publishing/children's books"/>
    <n v="0.03"/>
    <n v="75"/>
    <x v="5"/>
    <x v="32"/>
  </r>
  <r>
    <n v="3115"/>
    <x v="2965"/>
    <x v="2966"/>
    <n v="10000"/>
    <n v="300"/>
    <x v="3"/>
    <x v="10"/>
    <s v="SEK"/>
    <n v="1465123427"/>
    <n v="1462531427"/>
    <b v="0"/>
    <n v="1"/>
    <b v="0"/>
    <s v="theater/spaces"/>
    <n v="0.03"/>
    <n v="300"/>
    <x v="3"/>
    <x v="12"/>
  </r>
  <r>
    <n v="880"/>
    <x v="2966"/>
    <x v="2967"/>
    <n v="3780"/>
    <n v="113"/>
    <x v="3"/>
    <x v="0"/>
    <s v="USD"/>
    <n v="1351582938"/>
    <n v="1348731738"/>
    <b v="0"/>
    <n v="8"/>
    <b v="0"/>
    <s v="music/indie rock"/>
    <n v="2.9894179894179893E-2"/>
    <n v="14.125"/>
    <x v="2"/>
    <x v="13"/>
  </r>
  <r>
    <n v="1806"/>
    <x v="2967"/>
    <x v="2968"/>
    <n v="20000"/>
    <n v="591"/>
    <x v="3"/>
    <x v="1"/>
    <s v="GBP"/>
    <n v="1412090349"/>
    <n v="1409066349"/>
    <b v="1"/>
    <n v="8"/>
    <b v="0"/>
    <s v="photography/photobooks"/>
    <n v="2.955E-2"/>
    <n v="73.875"/>
    <x v="6"/>
    <x v="9"/>
  </r>
  <r>
    <n v="1108"/>
    <x v="2968"/>
    <x v="2969"/>
    <n v="25000"/>
    <n v="732.5"/>
    <x v="3"/>
    <x v="0"/>
    <s v="USD"/>
    <n v="1334326635"/>
    <n v="1329146235"/>
    <b v="0"/>
    <n v="21"/>
    <b v="0"/>
    <s v="games/video games"/>
    <n v="2.93E-2"/>
    <n v="34.88095238095238"/>
    <x v="1"/>
    <x v="29"/>
  </r>
  <r>
    <n v="1175"/>
    <x v="2969"/>
    <x v="2970"/>
    <n v="20000"/>
    <n v="585"/>
    <x v="3"/>
    <x v="0"/>
    <s v="USD"/>
    <n v="1436981339"/>
    <n v="1434389339"/>
    <b v="0"/>
    <n v="9"/>
    <b v="0"/>
    <s v="food/food trucks"/>
    <n v="2.9250000000000002E-2"/>
    <n v="65"/>
    <x v="7"/>
    <x v="37"/>
  </r>
  <r>
    <n v="1456"/>
    <x v="2970"/>
    <x v="2971"/>
    <n v="5000"/>
    <n v="145"/>
    <x v="1"/>
    <x v="4"/>
    <s v="EUR"/>
    <n v="1483459365"/>
    <n v="1480867365"/>
    <b v="0"/>
    <n v="3"/>
    <b v="0"/>
    <s v="publishing/translations"/>
    <n v="2.9000000000000001E-2"/>
    <n v="48.333333333333336"/>
    <x v="5"/>
    <x v="39"/>
  </r>
  <r>
    <n v="473"/>
    <x v="2971"/>
    <x v="2972"/>
    <n v="30000"/>
    <n v="861"/>
    <x v="3"/>
    <x v="0"/>
    <s v="USD"/>
    <n v="1410972319"/>
    <n v="1408380319"/>
    <b v="0"/>
    <n v="14"/>
    <b v="0"/>
    <s v="film &amp; video/animation"/>
    <n v="2.87E-2"/>
    <n v="61.5"/>
    <x v="4"/>
    <x v="28"/>
  </r>
  <r>
    <n v="4060"/>
    <x v="2972"/>
    <x v="2973"/>
    <n v="10000"/>
    <n v="285"/>
    <x v="3"/>
    <x v="7"/>
    <s v="CAD"/>
    <n v="1403539200"/>
    <n v="1400604056"/>
    <b v="0"/>
    <n v="5"/>
    <b v="0"/>
    <s v="theater/plays"/>
    <n v="2.8500000000000001E-2"/>
    <n v="57"/>
    <x v="3"/>
    <x v="4"/>
  </r>
  <r>
    <n v="1016"/>
    <x v="2973"/>
    <x v="2974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0"/>
    <x v="3"/>
  </r>
  <r>
    <n v="898"/>
    <x v="2974"/>
    <x v="2975"/>
    <n v="2500"/>
    <n v="70"/>
    <x v="3"/>
    <x v="0"/>
    <s v="USD"/>
    <n v="1326651110"/>
    <n v="1322763110"/>
    <b v="0"/>
    <n v="2"/>
    <b v="0"/>
    <s v="music/indie rock"/>
    <n v="2.8000000000000001E-2"/>
    <n v="35"/>
    <x v="2"/>
    <x v="13"/>
  </r>
  <r>
    <n v="1235"/>
    <x v="2975"/>
    <x v="2976"/>
    <n v="7534"/>
    <n v="210"/>
    <x v="1"/>
    <x v="0"/>
    <s v="USD"/>
    <n v="1387077299"/>
    <n v="1383621299"/>
    <b v="0"/>
    <n v="6"/>
    <b v="0"/>
    <s v="music/world music"/>
    <n v="2.787363950092912E-2"/>
    <n v="35"/>
    <x v="2"/>
    <x v="33"/>
  </r>
  <r>
    <n v="232"/>
    <x v="2976"/>
    <x v="2977"/>
    <n v="4000"/>
    <n v="110"/>
    <x v="3"/>
    <x v="1"/>
    <s v="GBP"/>
    <n v="1425066546"/>
    <n v="1422474546"/>
    <b v="0"/>
    <n v="7"/>
    <b v="0"/>
    <s v="film &amp; video/drama"/>
    <n v="2.75E-2"/>
    <n v="15.714285714285714"/>
    <x v="4"/>
    <x v="30"/>
  </r>
  <r>
    <n v="2908"/>
    <x v="2977"/>
    <x v="2978"/>
    <n v="9600"/>
    <n v="264"/>
    <x v="3"/>
    <x v="0"/>
    <s v="USD"/>
    <n v="1465407219"/>
    <n v="1462815219"/>
    <b v="0"/>
    <n v="5"/>
    <b v="0"/>
    <s v="theater/plays"/>
    <n v="2.75E-2"/>
    <n v="52.8"/>
    <x v="3"/>
    <x v="4"/>
  </r>
  <r>
    <n v="2891"/>
    <x v="2978"/>
    <x v="2979"/>
    <n v="10000"/>
    <n v="273"/>
    <x v="3"/>
    <x v="0"/>
    <s v="USD"/>
    <n v="1460751128"/>
    <n v="1455570728"/>
    <b v="0"/>
    <n v="10"/>
    <b v="0"/>
    <s v="theater/plays"/>
    <n v="2.7300000000000001E-2"/>
    <n v="27.3"/>
    <x v="3"/>
    <x v="4"/>
  </r>
  <r>
    <n v="1420"/>
    <x v="2979"/>
    <x v="2980"/>
    <n v="110"/>
    <n v="3"/>
    <x v="3"/>
    <x v="0"/>
    <s v="USD"/>
    <n v="1467129686"/>
    <n v="1464969686"/>
    <b v="0"/>
    <n v="3"/>
    <b v="0"/>
    <s v="publishing/translations"/>
    <n v="2.7272727272727271E-2"/>
    <n v="1"/>
    <x v="5"/>
    <x v="39"/>
  </r>
  <r>
    <n v="2659"/>
    <x v="2980"/>
    <x v="2981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0"/>
    <x v="5"/>
  </r>
  <r>
    <n v="549"/>
    <x v="2981"/>
    <x v="2982"/>
    <n v="2500"/>
    <n v="68"/>
    <x v="3"/>
    <x v="1"/>
    <s v="GBP"/>
    <n v="1436368622"/>
    <n v="1433776622"/>
    <b v="0"/>
    <n v="8"/>
    <b v="0"/>
    <s v="technology/web"/>
    <n v="2.7199999999999998E-2"/>
    <n v="8.5"/>
    <x v="0"/>
    <x v="38"/>
  </r>
  <r>
    <n v="1769"/>
    <x v="2982"/>
    <x v="2983"/>
    <n v="40000"/>
    <n v="1081"/>
    <x v="3"/>
    <x v="0"/>
    <s v="USD"/>
    <n v="1421177959"/>
    <n v="1418585959"/>
    <b v="1"/>
    <n v="22"/>
    <b v="0"/>
    <s v="photography/photobooks"/>
    <n v="2.7025E-2"/>
    <n v="49.136363636363633"/>
    <x v="6"/>
    <x v="9"/>
  </r>
  <r>
    <n v="1065"/>
    <x v="2983"/>
    <x v="2984"/>
    <n v="3000"/>
    <n v="81"/>
    <x v="3"/>
    <x v="6"/>
    <s v="AUD"/>
    <n v="1392800922"/>
    <n v="1390381722"/>
    <b v="0"/>
    <n v="5"/>
    <b v="0"/>
    <s v="games/video games"/>
    <n v="2.7E-2"/>
    <n v="16.2"/>
    <x v="1"/>
    <x v="29"/>
  </r>
  <r>
    <n v="3846"/>
    <x v="2984"/>
    <x v="2985"/>
    <n v="7000"/>
    <n v="189"/>
    <x v="3"/>
    <x v="0"/>
    <s v="USD"/>
    <n v="1412405940"/>
    <n v="1409721542"/>
    <b v="1"/>
    <n v="8"/>
    <b v="0"/>
    <s v="theater/plays"/>
    <n v="2.7E-2"/>
    <n v="23.625"/>
    <x v="3"/>
    <x v="4"/>
  </r>
  <r>
    <n v="1901"/>
    <x v="2985"/>
    <x v="2986"/>
    <n v="99000"/>
    <n v="2670"/>
    <x v="3"/>
    <x v="1"/>
    <s v="GBP"/>
    <n v="1432299600"/>
    <n v="1429707729"/>
    <b v="0"/>
    <n v="25"/>
    <b v="0"/>
    <s v="technology/gadgets"/>
    <n v="2.696969696969697E-2"/>
    <n v="106.8"/>
    <x v="0"/>
    <x v="31"/>
  </r>
  <r>
    <n v="700"/>
    <x v="2986"/>
    <x v="2987"/>
    <n v="15000"/>
    <n v="403"/>
    <x v="3"/>
    <x v="8"/>
    <s v="EUR"/>
    <n v="1484065881"/>
    <n v="1481473881"/>
    <b v="0"/>
    <n v="31"/>
    <b v="0"/>
    <s v="technology/wearables"/>
    <n v="2.6866666666666667E-2"/>
    <n v="13"/>
    <x v="0"/>
    <x v="3"/>
  </r>
  <r>
    <n v="154"/>
    <x v="2987"/>
    <x v="2988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4"/>
    <x v="22"/>
  </r>
  <r>
    <n v="779"/>
    <x v="2988"/>
    <x v="2989"/>
    <n v="15000"/>
    <n v="400"/>
    <x v="3"/>
    <x v="0"/>
    <s v="USD"/>
    <n v="1287115200"/>
    <n v="1284567905"/>
    <b v="0"/>
    <n v="6"/>
    <b v="0"/>
    <s v="publishing/fiction"/>
    <n v="2.6666666666666668E-2"/>
    <n v="66.666666666666671"/>
    <x v="5"/>
    <x v="26"/>
  </r>
  <r>
    <n v="925"/>
    <x v="2989"/>
    <x v="2990"/>
    <n v="6000"/>
    <n v="160"/>
    <x v="3"/>
    <x v="0"/>
    <s v="USD"/>
    <n v="1385590111"/>
    <n v="1382994511"/>
    <b v="0"/>
    <n v="5"/>
    <b v="0"/>
    <s v="music/jazz"/>
    <n v="2.6666666666666668E-2"/>
    <n v="32"/>
    <x v="2"/>
    <x v="27"/>
  </r>
  <r>
    <n v="1015"/>
    <x v="2990"/>
    <x v="2991"/>
    <n v="9000"/>
    <n v="240"/>
    <x v="1"/>
    <x v="17"/>
    <s v="CHF"/>
    <n v="1448489095"/>
    <n v="1445893495"/>
    <b v="0"/>
    <n v="6"/>
    <b v="0"/>
    <s v="technology/wearables"/>
    <n v="2.6666666666666668E-2"/>
    <n v="40"/>
    <x v="0"/>
    <x v="3"/>
  </r>
  <r>
    <n v="3871"/>
    <x v="2991"/>
    <x v="2992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3"/>
    <x v="20"/>
  </r>
  <r>
    <n v="4095"/>
    <x v="2992"/>
    <x v="2993"/>
    <n v="30000"/>
    <n v="800"/>
    <x v="3"/>
    <x v="18"/>
    <s v="MXN"/>
    <n v="1482108350"/>
    <n v="1479516350"/>
    <b v="0"/>
    <n v="1"/>
    <b v="0"/>
    <s v="theater/plays"/>
    <n v="2.6666666666666668E-2"/>
    <n v="800"/>
    <x v="3"/>
    <x v="4"/>
  </r>
  <r>
    <n v="2156"/>
    <x v="2993"/>
    <x v="2994"/>
    <n v="56000"/>
    <n v="1493"/>
    <x v="3"/>
    <x v="0"/>
    <s v="USD"/>
    <n v="1379363406"/>
    <n v="1375475406"/>
    <b v="0"/>
    <n v="83"/>
    <b v="0"/>
    <s v="games/video games"/>
    <n v="2.6660714285714284E-2"/>
    <n v="17.987951807228917"/>
    <x v="1"/>
    <x v="29"/>
  </r>
  <r>
    <n v="1045"/>
    <x v="2994"/>
    <x v="2995"/>
    <n v="10000"/>
    <n v="266"/>
    <x v="1"/>
    <x v="0"/>
    <s v="USD"/>
    <n v="1408827550"/>
    <n v="1406235550"/>
    <b v="0"/>
    <n v="8"/>
    <b v="0"/>
    <s v="journalism/audio"/>
    <n v="2.6599999999999999E-2"/>
    <n v="33.25"/>
    <x v="8"/>
    <x v="23"/>
  </r>
  <r>
    <n v="605"/>
    <x v="2995"/>
    <x v="2996"/>
    <n v="5000"/>
    <n v="131"/>
    <x v="1"/>
    <x v="0"/>
    <s v="USD"/>
    <n v="1440318908"/>
    <n v="1436430908"/>
    <b v="0"/>
    <n v="8"/>
    <b v="0"/>
    <s v="technology/web"/>
    <n v="2.6200000000000001E-2"/>
    <n v="16.375"/>
    <x v="0"/>
    <x v="38"/>
  </r>
  <r>
    <n v="1079"/>
    <x v="2996"/>
    <x v="2997"/>
    <n v="26000"/>
    <n v="678"/>
    <x v="3"/>
    <x v="2"/>
    <s v="EUR"/>
    <n v="1463232936"/>
    <n v="1461072936"/>
    <b v="0"/>
    <n v="18"/>
    <b v="0"/>
    <s v="games/video games"/>
    <n v="2.6076923076923077E-2"/>
    <n v="37.666666666666664"/>
    <x v="1"/>
    <x v="29"/>
  </r>
  <r>
    <n v="975"/>
    <x v="2997"/>
    <x v="2998"/>
    <n v="100000"/>
    <n v="2607"/>
    <x v="3"/>
    <x v="0"/>
    <s v="USD"/>
    <n v="1467132185"/>
    <n v="1461948185"/>
    <b v="0"/>
    <n v="24"/>
    <b v="0"/>
    <s v="technology/wearables"/>
    <n v="2.6069999999999999E-2"/>
    <n v="108.625"/>
    <x v="0"/>
    <x v="3"/>
  </r>
  <r>
    <n v="2501"/>
    <x v="2998"/>
    <x v="2999"/>
    <n v="11000"/>
    <n v="281"/>
    <x v="3"/>
    <x v="7"/>
    <s v="CAD"/>
    <n v="1443379104"/>
    <n v="1440787104"/>
    <b v="0"/>
    <n v="7"/>
    <b v="0"/>
    <s v="food/restaurants"/>
    <n v="2.5545454545454545E-2"/>
    <n v="40.142857142857146"/>
    <x v="7"/>
    <x v="40"/>
  </r>
  <r>
    <n v="4058"/>
    <x v="2999"/>
    <x v="3000"/>
    <n v="3750"/>
    <n v="95"/>
    <x v="3"/>
    <x v="0"/>
    <s v="USD"/>
    <n v="1459483140"/>
    <n v="1458178044"/>
    <b v="0"/>
    <n v="4"/>
    <b v="0"/>
    <s v="theater/plays"/>
    <n v="2.5333333333333333E-2"/>
    <n v="23.75"/>
    <x v="3"/>
    <x v="4"/>
  </r>
  <r>
    <n v="556"/>
    <x v="3000"/>
    <x v="3001"/>
    <n v="8000"/>
    <n v="200"/>
    <x v="3"/>
    <x v="0"/>
    <s v="USD"/>
    <n v="1452112717"/>
    <n v="1449520717"/>
    <b v="0"/>
    <n v="1"/>
    <b v="0"/>
    <s v="technology/web"/>
    <n v="2.5000000000000001E-2"/>
    <n v="200"/>
    <x v="0"/>
    <x v="38"/>
  </r>
  <r>
    <n v="1100"/>
    <x v="3001"/>
    <x v="3002"/>
    <n v="4000"/>
    <n v="100"/>
    <x v="3"/>
    <x v="2"/>
    <s v="EUR"/>
    <n v="1455417571"/>
    <n v="1452825571"/>
    <b v="0"/>
    <n v="10"/>
    <b v="0"/>
    <s v="games/video games"/>
    <n v="2.5000000000000001E-2"/>
    <n v="10"/>
    <x v="1"/>
    <x v="29"/>
  </r>
  <r>
    <n v="1565"/>
    <x v="3002"/>
    <x v="3003"/>
    <n v="4000"/>
    <n v="100"/>
    <x v="1"/>
    <x v="0"/>
    <s v="USD"/>
    <n v="1307554261"/>
    <n v="1304962261"/>
    <b v="0"/>
    <n v="1"/>
    <b v="0"/>
    <s v="publishing/art books"/>
    <n v="2.5000000000000001E-2"/>
    <n v="100"/>
    <x v="5"/>
    <x v="36"/>
  </r>
  <r>
    <n v="2382"/>
    <x v="3003"/>
    <x v="3004"/>
    <n v="3000"/>
    <n v="75"/>
    <x v="1"/>
    <x v="0"/>
    <s v="USD"/>
    <n v="1438662603"/>
    <n v="1436502603"/>
    <b v="0"/>
    <n v="2"/>
    <b v="0"/>
    <s v="technology/web"/>
    <n v="2.5000000000000001E-2"/>
    <n v="37.5"/>
    <x v="0"/>
    <x v="38"/>
  </r>
  <r>
    <n v="2949"/>
    <x v="3004"/>
    <x v="3005"/>
    <n v="1000"/>
    <n v="25"/>
    <x v="3"/>
    <x v="0"/>
    <s v="USD"/>
    <n v="1447965917"/>
    <n v="1445370317"/>
    <b v="0"/>
    <n v="2"/>
    <b v="0"/>
    <s v="theater/spaces"/>
    <n v="2.5000000000000001E-2"/>
    <n v="12.5"/>
    <x v="3"/>
    <x v="12"/>
  </r>
  <r>
    <n v="3067"/>
    <x v="3005"/>
    <x v="3006"/>
    <n v="8000"/>
    <n v="200"/>
    <x v="3"/>
    <x v="11"/>
    <s v="NZD"/>
    <n v="1441837879"/>
    <n v="1439245879"/>
    <b v="0"/>
    <n v="1"/>
    <b v="0"/>
    <s v="theater/spaces"/>
    <n v="2.5000000000000001E-2"/>
    <n v="200"/>
    <x v="3"/>
    <x v="12"/>
  </r>
  <r>
    <n v="3855"/>
    <x v="3006"/>
    <x v="3007"/>
    <n v="1000"/>
    <n v="25"/>
    <x v="3"/>
    <x v="0"/>
    <s v="USD"/>
    <n v="1427408271"/>
    <n v="1424819871"/>
    <b v="0"/>
    <n v="1"/>
    <b v="0"/>
    <s v="theater/plays"/>
    <n v="2.5000000000000001E-2"/>
    <n v="25"/>
    <x v="3"/>
    <x v="4"/>
  </r>
  <r>
    <n v="4059"/>
    <x v="3007"/>
    <x v="3008"/>
    <n v="10000"/>
    <n v="250"/>
    <x v="3"/>
    <x v="7"/>
    <s v="CAD"/>
    <n v="1410836400"/>
    <n v="1408116152"/>
    <b v="0"/>
    <n v="7"/>
    <b v="0"/>
    <s v="theater/plays"/>
    <n v="2.5000000000000001E-2"/>
    <n v="35.714285714285715"/>
    <x v="3"/>
    <x v="4"/>
  </r>
  <r>
    <n v="945"/>
    <x v="3008"/>
    <x v="3009"/>
    <n v="100000"/>
    <n v="2484"/>
    <x v="3"/>
    <x v="3"/>
    <s v="EUR"/>
    <n v="1487462340"/>
    <n v="1482958626"/>
    <b v="0"/>
    <n v="16"/>
    <b v="0"/>
    <s v="technology/wearables"/>
    <n v="2.4840000000000001E-2"/>
    <n v="155.25"/>
    <x v="0"/>
    <x v="3"/>
  </r>
  <r>
    <n v="1573"/>
    <x v="3009"/>
    <x v="3010"/>
    <n v="9000"/>
    <n v="223"/>
    <x v="1"/>
    <x v="7"/>
    <s v="CAD"/>
    <n v="1491019140"/>
    <n v="1487548802"/>
    <b v="0"/>
    <n v="3"/>
    <b v="0"/>
    <s v="publishing/art books"/>
    <n v="2.4777777777777777E-2"/>
    <n v="74.333333333333329"/>
    <x v="5"/>
    <x v="36"/>
  </r>
  <r>
    <n v="4062"/>
    <x v="3010"/>
    <x v="3011"/>
    <n v="20000"/>
    <n v="490"/>
    <x v="3"/>
    <x v="0"/>
    <s v="USD"/>
    <n v="1467481468"/>
    <n v="1464889468"/>
    <b v="0"/>
    <n v="3"/>
    <b v="0"/>
    <s v="theater/plays"/>
    <n v="2.4500000000000001E-2"/>
    <n v="163.33333333333334"/>
    <x v="3"/>
    <x v="4"/>
  </r>
  <r>
    <n v="3085"/>
    <x v="3011"/>
    <x v="3012"/>
    <n v="25000"/>
    <n v="610"/>
    <x v="3"/>
    <x v="0"/>
    <s v="USD"/>
    <n v="1443561159"/>
    <n v="1440969159"/>
    <b v="0"/>
    <n v="9"/>
    <b v="0"/>
    <s v="theater/spaces"/>
    <n v="2.4400000000000002E-2"/>
    <n v="67.777777777777771"/>
    <x v="3"/>
    <x v="12"/>
  </r>
  <r>
    <n v="895"/>
    <x v="3012"/>
    <x v="3013"/>
    <n v="8000"/>
    <n v="195"/>
    <x v="3"/>
    <x v="0"/>
    <s v="USD"/>
    <n v="1287975829"/>
    <n v="1284087829"/>
    <b v="0"/>
    <n v="7"/>
    <b v="0"/>
    <s v="music/indie rock"/>
    <n v="2.4375000000000001E-2"/>
    <n v="27.857142857142858"/>
    <x v="2"/>
    <x v="13"/>
  </r>
  <r>
    <n v="2587"/>
    <x v="3013"/>
    <x v="3014"/>
    <n v="50000"/>
    <n v="1217"/>
    <x v="3"/>
    <x v="0"/>
    <s v="USD"/>
    <n v="1451491953"/>
    <n v="1448899953"/>
    <b v="0"/>
    <n v="6"/>
    <b v="0"/>
    <s v="food/food trucks"/>
    <n v="2.4340000000000001E-2"/>
    <n v="202.83333333333334"/>
    <x v="7"/>
    <x v="37"/>
  </r>
  <r>
    <n v="1325"/>
    <x v="3014"/>
    <x v="3015"/>
    <n v="20000"/>
    <n v="486"/>
    <x v="1"/>
    <x v="0"/>
    <s v="USD"/>
    <n v="1483063435"/>
    <n v="1480471435"/>
    <b v="0"/>
    <n v="8"/>
    <b v="0"/>
    <s v="technology/wearables"/>
    <n v="2.4299999999999999E-2"/>
    <n v="60.75"/>
    <x v="0"/>
    <x v="3"/>
  </r>
  <r>
    <n v="1118"/>
    <x v="3015"/>
    <x v="3016"/>
    <n v="4500"/>
    <n v="109"/>
    <x v="3"/>
    <x v="6"/>
    <s v="AUD"/>
    <n v="1396666779"/>
    <n v="1394078379"/>
    <b v="0"/>
    <n v="3"/>
    <b v="0"/>
    <s v="games/video games"/>
    <n v="2.4222222222222221E-2"/>
    <n v="36.333333333333336"/>
    <x v="1"/>
    <x v="29"/>
  </r>
  <r>
    <n v="430"/>
    <x v="3016"/>
    <x v="3017"/>
    <n v="1000"/>
    <n v="24"/>
    <x v="3"/>
    <x v="0"/>
    <s v="USD"/>
    <n v="1378866867"/>
    <n v="1377570867"/>
    <b v="0"/>
    <n v="5"/>
    <b v="0"/>
    <s v="film &amp; video/animation"/>
    <n v="2.4E-2"/>
    <n v="4.8"/>
    <x v="4"/>
    <x v="28"/>
  </r>
  <r>
    <n v="1488"/>
    <x v="3017"/>
    <x v="3018"/>
    <n v="15000"/>
    <n v="360"/>
    <x v="3"/>
    <x v="6"/>
    <s v="AUD"/>
    <n v="1388928660"/>
    <n v="1386336660"/>
    <b v="0"/>
    <n v="6"/>
    <b v="0"/>
    <s v="publishing/fiction"/>
    <n v="2.4E-2"/>
    <n v="60"/>
    <x v="5"/>
    <x v="26"/>
  </r>
  <r>
    <n v="4093"/>
    <x v="3018"/>
    <x v="3019"/>
    <n v="2500"/>
    <n v="60"/>
    <x v="3"/>
    <x v="1"/>
    <s v="GBP"/>
    <n v="1440272093"/>
    <n v="1435088093"/>
    <b v="0"/>
    <n v="4"/>
    <b v="0"/>
    <s v="theater/plays"/>
    <n v="2.4E-2"/>
    <n v="15"/>
    <x v="3"/>
    <x v="4"/>
  </r>
  <r>
    <n v="3746"/>
    <x v="3019"/>
    <x v="3020"/>
    <n v="8500"/>
    <n v="202"/>
    <x v="3"/>
    <x v="0"/>
    <s v="USD"/>
    <n v="1475918439"/>
    <n v="1473326439"/>
    <b v="0"/>
    <n v="1"/>
    <b v="0"/>
    <s v="theater/plays"/>
    <n v="2.3764705882352941E-2"/>
    <n v="202"/>
    <x v="3"/>
    <x v="4"/>
  </r>
  <r>
    <n v="127"/>
    <x v="3020"/>
    <x v="3021"/>
    <n v="8000"/>
    <n v="190"/>
    <x v="1"/>
    <x v="0"/>
    <s v="USD"/>
    <n v="1428069541"/>
    <n v="1425481141"/>
    <b v="0"/>
    <n v="4"/>
    <b v="0"/>
    <s v="film &amp; video/science fiction"/>
    <n v="2.375E-2"/>
    <n v="47.5"/>
    <x v="4"/>
    <x v="22"/>
  </r>
  <r>
    <n v="994"/>
    <x v="3021"/>
    <x v="3022"/>
    <n v="200000"/>
    <n v="4669"/>
    <x v="3"/>
    <x v="0"/>
    <s v="USD"/>
    <n v="1417388340"/>
    <n v="1412835530"/>
    <b v="0"/>
    <n v="11"/>
    <b v="0"/>
    <s v="technology/wearables"/>
    <n v="2.3345000000000001E-2"/>
    <n v="424.45454545454544"/>
    <x v="0"/>
    <x v="3"/>
  </r>
  <r>
    <n v="1328"/>
    <x v="3022"/>
    <x v="3023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0"/>
    <x v="3"/>
  </r>
  <r>
    <n v="941"/>
    <x v="3023"/>
    <x v="3024"/>
    <n v="50000"/>
    <n v="1161"/>
    <x v="3"/>
    <x v="0"/>
    <s v="USD"/>
    <n v="1486693145"/>
    <n v="1484101145"/>
    <b v="0"/>
    <n v="31"/>
    <b v="0"/>
    <s v="technology/wearables"/>
    <n v="2.3220000000000001E-2"/>
    <n v="37.451612903225808"/>
    <x v="0"/>
    <x v="3"/>
  </r>
  <r>
    <n v="1596"/>
    <x v="3024"/>
    <x v="3025"/>
    <n v="3250"/>
    <n v="75"/>
    <x v="3"/>
    <x v="1"/>
    <s v="GBP"/>
    <n v="1418469569"/>
    <n v="1414577969"/>
    <b v="0"/>
    <n v="3"/>
    <b v="0"/>
    <s v="photography/places"/>
    <n v="2.3076923076923078E-2"/>
    <n v="25"/>
    <x v="6"/>
    <x v="24"/>
  </r>
  <r>
    <n v="2155"/>
    <x v="3025"/>
    <x v="3026"/>
    <n v="5000"/>
    <n v="115"/>
    <x v="3"/>
    <x v="1"/>
    <s v="GBP"/>
    <n v="1459443385"/>
    <n v="1456854985"/>
    <b v="0"/>
    <n v="5"/>
    <b v="0"/>
    <s v="games/video games"/>
    <n v="2.3E-2"/>
    <n v="23"/>
    <x v="1"/>
    <x v="29"/>
  </r>
  <r>
    <n v="463"/>
    <x v="3026"/>
    <x v="3027"/>
    <n v="55000"/>
    <n v="1250"/>
    <x v="3"/>
    <x v="0"/>
    <s v="USD"/>
    <n v="1316883753"/>
    <n v="1311699753"/>
    <b v="0"/>
    <n v="11"/>
    <b v="0"/>
    <s v="film &amp; video/animation"/>
    <n v="2.2727272727272728E-2"/>
    <n v="113.63636363636364"/>
    <x v="4"/>
    <x v="28"/>
  </r>
  <r>
    <n v="3929"/>
    <x v="3027"/>
    <x v="3028"/>
    <n v="20000"/>
    <n v="453"/>
    <x v="3"/>
    <x v="0"/>
    <s v="USD"/>
    <n v="1474228265"/>
    <n v="1471636265"/>
    <b v="0"/>
    <n v="14"/>
    <b v="0"/>
    <s v="theater/plays"/>
    <n v="2.265E-2"/>
    <n v="32.357142857142854"/>
    <x v="3"/>
    <x v="4"/>
  </r>
  <r>
    <n v="449"/>
    <x v="3028"/>
    <x v="3029"/>
    <n v="2000"/>
    <n v="45"/>
    <x v="3"/>
    <x v="1"/>
    <s v="GBP"/>
    <n v="1382017085"/>
    <n v="1379425085"/>
    <b v="0"/>
    <n v="5"/>
    <b v="0"/>
    <s v="film &amp; video/animation"/>
    <n v="2.2499999999999999E-2"/>
    <n v="9"/>
    <x v="4"/>
    <x v="28"/>
  </r>
  <r>
    <n v="861"/>
    <x v="3029"/>
    <x v="3030"/>
    <n v="4500"/>
    <n v="101"/>
    <x v="3"/>
    <x v="0"/>
    <s v="USD"/>
    <n v="1474067404"/>
    <n v="1471475404"/>
    <b v="0"/>
    <n v="2"/>
    <b v="0"/>
    <s v="music/jazz"/>
    <n v="2.2444444444444444E-2"/>
    <n v="50.5"/>
    <x v="2"/>
    <x v="27"/>
  </r>
  <r>
    <n v="1485"/>
    <x v="3030"/>
    <x v="3031"/>
    <n v="6700"/>
    <n v="150"/>
    <x v="3"/>
    <x v="0"/>
    <s v="USD"/>
    <n v="1434827173"/>
    <n v="1430939173"/>
    <b v="0"/>
    <n v="3"/>
    <b v="0"/>
    <s v="publishing/fiction"/>
    <n v="2.2388059701492536E-2"/>
    <n v="50"/>
    <x v="5"/>
    <x v="26"/>
  </r>
  <r>
    <n v="2569"/>
    <x v="3031"/>
    <x v="3032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37"/>
  </r>
  <r>
    <n v="476"/>
    <x v="3032"/>
    <x v="3033"/>
    <n v="220000"/>
    <n v="4906.59"/>
    <x v="3"/>
    <x v="0"/>
    <s v="USD"/>
    <n v="1401767940"/>
    <n v="1398727441"/>
    <b v="0"/>
    <n v="124"/>
    <b v="0"/>
    <s v="film &amp; video/animation"/>
    <n v="2.2302681818181819E-2"/>
    <n v="39.569274193548388"/>
    <x v="4"/>
    <x v="28"/>
  </r>
  <r>
    <n v="1000"/>
    <x v="3033"/>
    <x v="3034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0"/>
    <x v="3"/>
  </r>
  <r>
    <n v="923"/>
    <x v="3034"/>
    <x v="3035"/>
    <n v="15000"/>
    <n v="330"/>
    <x v="3"/>
    <x v="0"/>
    <s v="USD"/>
    <n v="1416614523"/>
    <n v="1414018923"/>
    <b v="0"/>
    <n v="6"/>
    <b v="0"/>
    <s v="music/jazz"/>
    <n v="2.1999999999999999E-2"/>
    <n v="55"/>
    <x v="2"/>
    <x v="27"/>
  </r>
  <r>
    <n v="4047"/>
    <x v="3035"/>
    <x v="3036"/>
    <n v="5000"/>
    <n v="110"/>
    <x v="3"/>
    <x v="0"/>
    <s v="USD"/>
    <n v="1420938000"/>
    <n v="1418862743"/>
    <b v="0"/>
    <n v="4"/>
    <b v="0"/>
    <s v="theater/plays"/>
    <n v="2.1999999999999999E-2"/>
    <n v="27.5"/>
    <x v="3"/>
    <x v="4"/>
  </r>
  <r>
    <n v="2951"/>
    <x v="3036"/>
    <x v="3037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3"/>
    <x v="12"/>
  </r>
  <r>
    <n v="3642"/>
    <x v="3037"/>
    <x v="3038"/>
    <n v="700"/>
    <n v="15"/>
    <x v="3"/>
    <x v="2"/>
    <s v="EUR"/>
    <n v="1448902800"/>
    <n v="1445369727"/>
    <b v="0"/>
    <n v="2"/>
    <b v="0"/>
    <s v="theater/musical"/>
    <n v="2.1428571428571429E-2"/>
    <n v="7.5"/>
    <x v="3"/>
    <x v="20"/>
  </r>
  <r>
    <n v="3988"/>
    <x v="3038"/>
    <x v="3039"/>
    <n v="1500"/>
    <n v="32"/>
    <x v="3"/>
    <x v="0"/>
    <s v="USD"/>
    <n v="1440813413"/>
    <n v="1439517413"/>
    <b v="0"/>
    <n v="4"/>
    <b v="0"/>
    <s v="theater/plays"/>
    <n v="2.1333333333333333E-2"/>
    <n v="8"/>
    <x v="3"/>
    <x v="4"/>
  </r>
  <r>
    <n v="2779"/>
    <x v="3039"/>
    <x v="3040"/>
    <n v="2500"/>
    <n v="53"/>
    <x v="3"/>
    <x v="0"/>
    <s v="USD"/>
    <n v="1448204621"/>
    <n v="1445609021"/>
    <b v="0"/>
    <n v="1"/>
    <b v="0"/>
    <s v="publishing/children's books"/>
    <n v="2.12E-2"/>
    <n v="53"/>
    <x v="5"/>
    <x v="32"/>
  </r>
  <r>
    <n v="2132"/>
    <x v="3040"/>
    <x v="3041"/>
    <n v="100000"/>
    <n v="2112.9899999999998"/>
    <x v="3"/>
    <x v="0"/>
    <s v="USD"/>
    <n v="1391427692"/>
    <n v="1388835692"/>
    <b v="0"/>
    <n v="99"/>
    <b v="0"/>
    <s v="games/video games"/>
    <n v="2.1129899999999997E-2"/>
    <n v="21.34333333333333"/>
    <x v="1"/>
    <x v="29"/>
  </r>
  <r>
    <n v="3845"/>
    <x v="3041"/>
    <x v="3042"/>
    <n v="40000"/>
    <n v="842"/>
    <x v="3"/>
    <x v="0"/>
    <s v="USD"/>
    <n v="1443711774"/>
    <n v="1441119774"/>
    <b v="1"/>
    <n v="12"/>
    <b v="0"/>
    <s v="theater/plays"/>
    <n v="2.1049999999999999E-2"/>
    <n v="70.166666666666671"/>
    <x v="3"/>
    <x v="4"/>
  </r>
  <r>
    <n v="1481"/>
    <x v="3042"/>
    <x v="3043"/>
    <n v="5000"/>
    <n v="105"/>
    <x v="3"/>
    <x v="7"/>
    <s v="CAD"/>
    <n v="1383430145"/>
    <n v="1380838145"/>
    <b v="0"/>
    <n v="6"/>
    <b v="0"/>
    <s v="publishing/fiction"/>
    <n v="2.1000000000000001E-2"/>
    <n v="17.5"/>
    <x v="5"/>
    <x v="26"/>
  </r>
  <r>
    <n v="2878"/>
    <x v="3043"/>
    <x v="3044"/>
    <n v="3000"/>
    <n v="63"/>
    <x v="3"/>
    <x v="1"/>
    <s v="GBP"/>
    <n v="1435934795"/>
    <n v="1430750795"/>
    <b v="0"/>
    <n v="4"/>
    <b v="0"/>
    <s v="theater/plays"/>
    <n v="2.1000000000000001E-2"/>
    <n v="15.75"/>
    <x v="3"/>
    <x v="4"/>
  </r>
  <r>
    <n v="1819"/>
    <x v="3044"/>
    <x v="3045"/>
    <n v="1200"/>
    <n v="25"/>
    <x v="3"/>
    <x v="0"/>
    <s v="USD"/>
    <n v="1406743396"/>
    <n v="1404151396"/>
    <b v="0"/>
    <n v="4"/>
    <b v="0"/>
    <s v="photography/photobooks"/>
    <n v="2.0833333333333332E-2"/>
    <n v="6.25"/>
    <x v="6"/>
    <x v="9"/>
  </r>
  <r>
    <n v="973"/>
    <x v="3045"/>
    <x v="3046"/>
    <n v="20000"/>
    <n v="411"/>
    <x v="3"/>
    <x v="0"/>
    <s v="USD"/>
    <n v="1447032093"/>
    <n v="1441844493"/>
    <b v="0"/>
    <n v="8"/>
    <b v="0"/>
    <s v="technology/wearables"/>
    <n v="2.0549999999999999E-2"/>
    <n v="51.375"/>
    <x v="0"/>
    <x v="3"/>
  </r>
  <r>
    <n v="2644"/>
    <x v="3046"/>
    <x v="3047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0"/>
    <x v="5"/>
  </r>
  <r>
    <n v="4107"/>
    <x v="3047"/>
    <x v="3048"/>
    <n v="2000"/>
    <n v="41"/>
    <x v="3"/>
    <x v="0"/>
    <s v="USD"/>
    <n v="1411596001"/>
    <n v="1409608801"/>
    <b v="0"/>
    <n v="4"/>
    <b v="0"/>
    <s v="theater/plays"/>
    <n v="2.0500000000000001E-2"/>
    <n v="10.25"/>
    <x v="3"/>
    <x v="4"/>
  </r>
  <r>
    <n v="865"/>
    <x v="3048"/>
    <x v="3049"/>
    <n v="2200"/>
    <n v="45"/>
    <x v="3"/>
    <x v="0"/>
    <s v="USD"/>
    <n v="1358361197"/>
    <n v="1353177197"/>
    <b v="0"/>
    <n v="2"/>
    <b v="0"/>
    <s v="music/jazz"/>
    <n v="2.0454545454545454E-2"/>
    <n v="22.5"/>
    <x v="2"/>
    <x v="27"/>
  </r>
  <r>
    <n v="1816"/>
    <x v="3049"/>
    <x v="3050"/>
    <n v="25000"/>
    <n v="509"/>
    <x v="3"/>
    <x v="17"/>
    <s v="CHF"/>
    <n v="1469473200"/>
    <n v="1467061303"/>
    <b v="0"/>
    <n v="6"/>
    <b v="0"/>
    <s v="photography/photobooks"/>
    <n v="2.036E-2"/>
    <n v="84.833333333333329"/>
    <x v="6"/>
    <x v="9"/>
  </r>
  <r>
    <n v="421"/>
    <x v="3050"/>
    <x v="3051"/>
    <n v="15000"/>
    <n v="301"/>
    <x v="3"/>
    <x v="0"/>
    <s v="USD"/>
    <n v="1440157656"/>
    <n v="1434973656"/>
    <b v="0"/>
    <n v="6"/>
    <b v="0"/>
    <s v="film &amp; video/animation"/>
    <n v="2.0066666666666667E-2"/>
    <n v="50.166666666666664"/>
    <x v="4"/>
    <x v="28"/>
  </r>
  <r>
    <n v="218"/>
    <x v="3051"/>
    <x v="3052"/>
    <n v="5000"/>
    <n v="100"/>
    <x v="3"/>
    <x v="0"/>
    <s v="USD"/>
    <n v="1431702289"/>
    <n v="1426518289"/>
    <b v="0"/>
    <n v="1"/>
    <b v="0"/>
    <s v="film &amp; video/drama"/>
    <n v="0.02"/>
    <n v="100"/>
    <x v="4"/>
    <x v="30"/>
  </r>
  <r>
    <n v="600"/>
    <x v="3052"/>
    <x v="3053"/>
    <n v="5000"/>
    <n v="100"/>
    <x v="1"/>
    <x v="0"/>
    <s v="USD"/>
    <n v="1431198562"/>
    <n v="1426014562"/>
    <b v="0"/>
    <n v="1"/>
    <b v="0"/>
    <s v="technology/web"/>
    <n v="0.02"/>
    <n v="100"/>
    <x v="0"/>
    <x v="38"/>
  </r>
  <r>
    <n v="2148"/>
    <x v="3053"/>
    <x v="3054"/>
    <n v="100"/>
    <n v="2"/>
    <x v="3"/>
    <x v="1"/>
    <s v="GBP"/>
    <n v="1427992582"/>
    <n v="1425404182"/>
    <b v="0"/>
    <n v="2"/>
    <b v="0"/>
    <s v="games/video games"/>
    <n v="0.02"/>
    <n v="1"/>
    <x v="1"/>
    <x v="29"/>
  </r>
  <r>
    <n v="2766"/>
    <x v="3054"/>
    <x v="3055"/>
    <n v="5000"/>
    <n v="100"/>
    <x v="3"/>
    <x v="0"/>
    <s v="USD"/>
    <n v="1313078518"/>
    <n v="1310486518"/>
    <b v="0"/>
    <n v="4"/>
    <b v="0"/>
    <s v="publishing/children's books"/>
    <n v="0.02"/>
    <n v="25"/>
    <x v="5"/>
    <x v="32"/>
  </r>
  <r>
    <n v="3742"/>
    <x v="3055"/>
    <x v="3056"/>
    <n v="5000"/>
    <n v="100"/>
    <x v="3"/>
    <x v="0"/>
    <s v="USD"/>
    <n v="1409980144"/>
    <n v="1407388144"/>
    <b v="0"/>
    <n v="4"/>
    <b v="0"/>
    <s v="theater/plays"/>
    <n v="0.02"/>
    <n v="25"/>
    <x v="3"/>
    <x v="4"/>
  </r>
  <r>
    <n v="3858"/>
    <x v="3056"/>
    <x v="3057"/>
    <n v="500"/>
    <n v="10"/>
    <x v="3"/>
    <x v="1"/>
    <s v="GBP"/>
    <n v="1432328400"/>
    <n v="1430734844"/>
    <b v="0"/>
    <n v="1"/>
    <b v="0"/>
    <s v="theater/plays"/>
    <n v="0.02"/>
    <n v="10"/>
    <x v="3"/>
    <x v="4"/>
  </r>
  <r>
    <n v="4082"/>
    <x v="3057"/>
    <x v="3058"/>
    <n v="150"/>
    <n v="3"/>
    <x v="3"/>
    <x v="0"/>
    <s v="USD"/>
    <n v="1447542000"/>
    <n v="1446179553"/>
    <b v="0"/>
    <n v="2"/>
    <b v="0"/>
    <s v="theater/plays"/>
    <n v="0.02"/>
    <n v="1.5"/>
    <x v="3"/>
    <x v="4"/>
  </r>
  <r>
    <n v="1778"/>
    <x v="3058"/>
    <x v="3059"/>
    <n v="50000"/>
    <n v="995"/>
    <x v="3"/>
    <x v="0"/>
    <s v="USD"/>
    <n v="1427485395"/>
    <n v="1423600995"/>
    <b v="1"/>
    <n v="15"/>
    <b v="0"/>
    <s v="photography/photobooks"/>
    <n v="1.9900000000000001E-2"/>
    <n v="66.333333333333329"/>
    <x v="6"/>
    <x v="9"/>
  </r>
  <r>
    <n v="4108"/>
    <x v="3059"/>
    <x v="3060"/>
    <n v="3000"/>
    <n v="59"/>
    <x v="3"/>
    <x v="0"/>
    <s v="USD"/>
    <n v="1488517200"/>
    <n v="1485909937"/>
    <b v="0"/>
    <n v="1"/>
    <b v="0"/>
    <s v="theater/plays"/>
    <n v="1.9666666666666666E-2"/>
    <n v="59"/>
    <x v="3"/>
    <x v="4"/>
  </r>
  <r>
    <n v="957"/>
    <x v="3060"/>
    <x v="3061"/>
    <n v="12000"/>
    <n v="233"/>
    <x v="3"/>
    <x v="0"/>
    <s v="USD"/>
    <n v="1479392133"/>
    <n v="1476710133"/>
    <b v="0"/>
    <n v="7"/>
    <b v="0"/>
    <s v="technology/wearables"/>
    <n v="1.9416666666666665E-2"/>
    <n v="33.285714285714285"/>
    <x v="0"/>
    <x v="3"/>
  </r>
  <r>
    <n v="976"/>
    <x v="3061"/>
    <x v="3062"/>
    <n v="150000"/>
    <n v="2889"/>
    <x v="3"/>
    <x v="6"/>
    <s v="AUD"/>
    <n v="1439515497"/>
    <n v="1435627497"/>
    <b v="0"/>
    <n v="18"/>
    <b v="0"/>
    <s v="technology/wearables"/>
    <n v="1.9259999999999999E-2"/>
    <n v="160.5"/>
    <x v="0"/>
    <x v="3"/>
  </r>
  <r>
    <n v="946"/>
    <x v="3062"/>
    <x v="3063"/>
    <n v="15000"/>
    <n v="286"/>
    <x v="3"/>
    <x v="0"/>
    <s v="USD"/>
    <n v="1473444048"/>
    <n v="1470852048"/>
    <b v="0"/>
    <n v="5"/>
    <b v="0"/>
    <s v="technology/wearables"/>
    <n v="1.9066666666666666E-2"/>
    <n v="57.2"/>
    <x v="0"/>
    <x v="3"/>
  </r>
  <r>
    <n v="1498"/>
    <x v="3063"/>
    <x v="3064"/>
    <n v="3000"/>
    <n v="57"/>
    <x v="3"/>
    <x v="0"/>
    <s v="USD"/>
    <n v="1409787378"/>
    <n v="1405899378"/>
    <b v="0"/>
    <n v="3"/>
    <b v="0"/>
    <s v="publishing/fiction"/>
    <n v="1.9E-2"/>
    <n v="19"/>
    <x v="5"/>
    <x v="26"/>
  </r>
  <r>
    <n v="2852"/>
    <x v="3064"/>
    <x v="3065"/>
    <n v="5000"/>
    <n v="95"/>
    <x v="3"/>
    <x v="0"/>
    <s v="USD"/>
    <n v="1403312703"/>
    <n v="1400720703"/>
    <b v="0"/>
    <n v="6"/>
    <b v="0"/>
    <s v="theater/plays"/>
    <n v="1.9E-2"/>
    <n v="15.833333333333334"/>
    <x v="3"/>
    <x v="4"/>
  </r>
  <r>
    <n v="2651"/>
    <x v="3065"/>
    <x v="3066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0"/>
    <x v="5"/>
  </r>
  <r>
    <n v="128"/>
    <x v="3066"/>
    <x v="3067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4"/>
    <x v="22"/>
  </r>
  <r>
    <n v="2957"/>
    <x v="3067"/>
    <x v="3068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3"/>
    <x v="12"/>
  </r>
  <r>
    <n v="2409"/>
    <x v="3068"/>
    <x v="3069"/>
    <n v="25000"/>
    <n v="460"/>
    <x v="3"/>
    <x v="0"/>
    <s v="USD"/>
    <n v="1439931675"/>
    <n v="1437339675"/>
    <b v="0"/>
    <n v="6"/>
    <b v="0"/>
    <s v="food/food trucks"/>
    <n v="1.84E-2"/>
    <n v="76.666666666666671"/>
    <x v="7"/>
    <x v="37"/>
  </r>
  <r>
    <n v="4002"/>
    <x v="3069"/>
    <x v="3070"/>
    <n v="1250"/>
    <n v="23"/>
    <x v="3"/>
    <x v="0"/>
    <s v="USD"/>
    <n v="1411779761"/>
    <n v="1409187761"/>
    <b v="0"/>
    <n v="4"/>
    <b v="0"/>
    <s v="theater/plays"/>
    <n v="1.84E-2"/>
    <n v="5.75"/>
    <x v="3"/>
    <x v="4"/>
  </r>
  <r>
    <n v="3979"/>
    <x v="3070"/>
    <x v="3071"/>
    <n v="6000"/>
    <n v="110"/>
    <x v="3"/>
    <x v="1"/>
    <s v="GBP"/>
    <n v="1427659200"/>
    <n v="1425678057"/>
    <b v="0"/>
    <n v="6"/>
    <b v="0"/>
    <s v="theater/plays"/>
    <n v="1.8333333333333333E-2"/>
    <n v="18.333333333333332"/>
    <x v="3"/>
    <x v="4"/>
  </r>
  <r>
    <n v="2381"/>
    <x v="3071"/>
    <x v="3072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0"/>
    <x v="38"/>
  </r>
  <r>
    <n v="3919"/>
    <x v="3072"/>
    <x v="3073"/>
    <n v="5000"/>
    <n v="90"/>
    <x v="3"/>
    <x v="1"/>
    <s v="GBP"/>
    <n v="1453075200"/>
    <n v="1450628773"/>
    <b v="0"/>
    <n v="3"/>
    <b v="0"/>
    <s v="theater/plays"/>
    <n v="1.7999999999999999E-2"/>
    <n v="30"/>
    <x v="3"/>
    <x v="4"/>
  </r>
  <r>
    <n v="503"/>
    <x v="3073"/>
    <x v="3074"/>
    <n v="6500"/>
    <n v="114"/>
    <x v="3"/>
    <x v="1"/>
    <s v="GBP"/>
    <n v="1421498303"/>
    <n v="1418906303"/>
    <b v="0"/>
    <n v="9"/>
    <b v="0"/>
    <s v="film &amp; video/animation"/>
    <n v="1.7538461538461537E-2"/>
    <n v="12.666666666666666"/>
    <x v="4"/>
    <x v="28"/>
  </r>
  <r>
    <n v="2514"/>
    <x v="3074"/>
    <x v="3075"/>
    <n v="12000"/>
    <n v="210"/>
    <x v="3"/>
    <x v="0"/>
    <s v="USD"/>
    <n v="1408526477"/>
    <n v="1407057677"/>
    <b v="0"/>
    <n v="4"/>
    <b v="0"/>
    <s v="food/restaurants"/>
    <n v="1.7500000000000002E-2"/>
    <n v="52.5"/>
    <x v="7"/>
    <x v="40"/>
  </r>
  <r>
    <n v="2859"/>
    <x v="3075"/>
    <x v="3076"/>
    <n v="2000"/>
    <n v="35"/>
    <x v="3"/>
    <x v="6"/>
    <s v="AUD"/>
    <n v="1444984904"/>
    <n v="1439800904"/>
    <b v="0"/>
    <n v="1"/>
    <b v="0"/>
    <s v="theater/plays"/>
    <n v="1.7500000000000002E-2"/>
    <n v="35"/>
    <x v="3"/>
    <x v="4"/>
  </r>
  <r>
    <n v="3887"/>
    <x v="3076"/>
    <x v="3077"/>
    <n v="2000"/>
    <n v="35"/>
    <x v="1"/>
    <x v="0"/>
    <s v="USD"/>
    <n v="1430517600"/>
    <n v="1426538129"/>
    <b v="0"/>
    <n v="2"/>
    <b v="0"/>
    <s v="theater/musical"/>
    <n v="1.7500000000000002E-2"/>
    <n v="17.5"/>
    <x v="3"/>
    <x v="20"/>
  </r>
  <r>
    <n v="1799"/>
    <x v="3077"/>
    <x v="3078"/>
    <n v="4000"/>
    <n v="69.83"/>
    <x v="3"/>
    <x v="1"/>
    <s v="GBP"/>
    <n v="1415740408"/>
    <n v="1414008808"/>
    <b v="1"/>
    <n v="6"/>
    <b v="0"/>
    <s v="photography/photobooks"/>
    <n v="1.7457500000000001E-2"/>
    <n v="11.638333333333334"/>
    <x v="6"/>
    <x v="9"/>
  </r>
  <r>
    <n v="2134"/>
    <x v="3078"/>
    <x v="3079"/>
    <n v="6000"/>
    <n v="104"/>
    <x v="3"/>
    <x v="0"/>
    <s v="USD"/>
    <n v="1367097391"/>
    <n v="1364505391"/>
    <b v="0"/>
    <n v="3"/>
    <b v="0"/>
    <s v="games/video games"/>
    <n v="1.7333333333333333E-2"/>
    <n v="34.666666666666664"/>
    <x v="1"/>
    <x v="29"/>
  </r>
  <r>
    <n v="2591"/>
    <x v="3079"/>
    <x v="3080"/>
    <n v="1500"/>
    <n v="26"/>
    <x v="3"/>
    <x v="0"/>
    <s v="USD"/>
    <n v="1457901924"/>
    <n v="1452721524"/>
    <b v="0"/>
    <n v="2"/>
    <b v="0"/>
    <s v="food/food trucks"/>
    <n v="1.7333333333333333E-2"/>
    <n v="13"/>
    <x v="7"/>
    <x v="37"/>
  </r>
  <r>
    <n v="1908"/>
    <x v="3080"/>
    <x v="3081"/>
    <n v="25000"/>
    <n v="433"/>
    <x v="3"/>
    <x v="0"/>
    <s v="USD"/>
    <n v="1483048900"/>
    <n v="1480456900"/>
    <b v="0"/>
    <n v="4"/>
    <b v="0"/>
    <s v="technology/gadgets"/>
    <n v="1.7319999999999999E-2"/>
    <n v="108.25"/>
    <x v="0"/>
    <x v="31"/>
  </r>
  <r>
    <n v="956"/>
    <x v="3081"/>
    <x v="3082"/>
    <n v="50000"/>
    <n v="861"/>
    <x v="3"/>
    <x v="0"/>
    <s v="USD"/>
    <n v="1430081759"/>
    <n v="1424901359"/>
    <b v="0"/>
    <n v="17"/>
    <b v="0"/>
    <s v="technology/wearables"/>
    <n v="1.7219999999999999E-2"/>
    <n v="50.647058823529413"/>
    <x v="0"/>
    <x v="3"/>
  </r>
  <r>
    <n v="2144"/>
    <x v="3082"/>
    <x v="3083"/>
    <n v="35500"/>
    <n v="607"/>
    <x v="3"/>
    <x v="0"/>
    <s v="USD"/>
    <n v="1379164040"/>
    <n v="1376399240"/>
    <b v="0"/>
    <n v="24"/>
    <b v="0"/>
    <s v="games/video games"/>
    <n v="1.7098591549295775E-2"/>
    <n v="25.291666666666668"/>
    <x v="1"/>
    <x v="29"/>
  </r>
  <r>
    <n v="775"/>
    <x v="3083"/>
    <x v="3084"/>
    <n v="10000"/>
    <n v="170"/>
    <x v="3"/>
    <x v="0"/>
    <s v="USD"/>
    <n v="1323998795"/>
    <n v="1321406795"/>
    <b v="0"/>
    <n v="5"/>
    <b v="0"/>
    <s v="publishing/fiction"/>
    <n v="1.7000000000000001E-2"/>
    <n v="34"/>
    <x v="5"/>
    <x v="26"/>
  </r>
  <r>
    <n v="1590"/>
    <x v="3084"/>
    <x v="3085"/>
    <n v="60000"/>
    <n v="1020"/>
    <x v="3"/>
    <x v="4"/>
    <s v="EUR"/>
    <n v="1443040464"/>
    <n v="1440448464"/>
    <b v="0"/>
    <n v="2"/>
    <b v="0"/>
    <s v="photography/places"/>
    <n v="1.7000000000000001E-2"/>
    <n v="510"/>
    <x v="6"/>
    <x v="24"/>
  </r>
  <r>
    <n v="1127"/>
    <x v="3085"/>
    <x v="3086"/>
    <n v="35000"/>
    <n v="585"/>
    <x v="3"/>
    <x v="0"/>
    <s v="USD"/>
    <n v="1416000600"/>
    <n v="1413318600"/>
    <b v="0"/>
    <n v="23"/>
    <b v="0"/>
    <s v="games/mobile games"/>
    <n v="1.6714285714285713E-2"/>
    <n v="25.434782608695652"/>
    <x v="1"/>
    <x v="25"/>
  </r>
  <r>
    <n v="1713"/>
    <x v="3086"/>
    <x v="3087"/>
    <n v="3000"/>
    <n v="50"/>
    <x v="3"/>
    <x v="0"/>
    <s v="USD"/>
    <n v="1412536412"/>
    <n v="1409944412"/>
    <b v="0"/>
    <n v="1"/>
    <b v="0"/>
    <s v="music/faith"/>
    <n v="1.6666666666666666E-2"/>
    <n v="50"/>
    <x v="2"/>
    <x v="21"/>
  </r>
  <r>
    <n v="3795"/>
    <x v="3087"/>
    <x v="3088"/>
    <n v="600"/>
    <n v="10"/>
    <x v="3"/>
    <x v="1"/>
    <s v="GBP"/>
    <n v="1440801000"/>
    <n v="1437042490"/>
    <b v="0"/>
    <n v="2"/>
    <b v="0"/>
    <s v="theater/musical"/>
    <n v="1.6666666666666666E-2"/>
    <n v="5"/>
    <x v="3"/>
    <x v="20"/>
  </r>
  <r>
    <n v="1404"/>
    <x v="3088"/>
    <x v="3089"/>
    <n v="14500"/>
    <n v="241"/>
    <x v="3"/>
    <x v="1"/>
    <s v="GBP"/>
    <n v="1424607285"/>
    <n v="1422447285"/>
    <b v="1"/>
    <n v="5"/>
    <b v="0"/>
    <s v="publishing/translations"/>
    <n v="1.6620689655172414E-2"/>
    <n v="48.2"/>
    <x v="5"/>
    <x v="39"/>
  </r>
  <r>
    <n v="3142"/>
    <x v="3089"/>
    <x v="3090"/>
    <n v="2750"/>
    <n v="45"/>
    <x v="2"/>
    <x v="1"/>
    <s v="GBP"/>
    <n v="1489922339"/>
    <n v="1487333939"/>
    <b v="0"/>
    <n v="3"/>
    <b v="0"/>
    <s v="theater/plays"/>
    <n v="1.6363636363636365E-2"/>
    <n v="15"/>
    <x v="3"/>
    <x v="4"/>
  </r>
  <r>
    <n v="1167"/>
    <x v="3090"/>
    <x v="3091"/>
    <n v="60000"/>
    <n v="979"/>
    <x v="3"/>
    <x v="0"/>
    <s v="USD"/>
    <n v="1410543495"/>
    <n v="1407865095"/>
    <b v="0"/>
    <n v="16"/>
    <b v="0"/>
    <s v="food/food trucks"/>
    <n v="1.6316666666666667E-2"/>
    <n v="61.1875"/>
    <x v="7"/>
    <x v="37"/>
  </r>
  <r>
    <n v="996"/>
    <x v="3091"/>
    <x v="3092"/>
    <n v="4000"/>
    <n v="65"/>
    <x v="3"/>
    <x v="0"/>
    <s v="USD"/>
    <n v="1406474820"/>
    <n v="1403902060"/>
    <b v="0"/>
    <n v="5"/>
    <b v="0"/>
    <s v="technology/wearables"/>
    <n v="1.6250000000000001E-2"/>
    <n v="13"/>
    <x v="0"/>
    <x v="3"/>
  </r>
  <r>
    <n v="1103"/>
    <x v="3092"/>
    <x v="3093"/>
    <n v="15000"/>
    <n v="243"/>
    <x v="3"/>
    <x v="0"/>
    <s v="USD"/>
    <n v="1466227190"/>
    <n v="1461043190"/>
    <b v="0"/>
    <n v="15"/>
    <b v="0"/>
    <s v="games/video games"/>
    <n v="1.6199999999999999E-2"/>
    <n v="16.2"/>
    <x v="1"/>
    <x v="29"/>
  </r>
  <r>
    <n v="1915"/>
    <x v="3093"/>
    <x v="3094"/>
    <n v="500"/>
    <n v="8"/>
    <x v="3"/>
    <x v="0"/>
    <s v="USD"/>
    <n v="1409620222"/>
    <n v="1407892222"/>
    <b v="0"/>
    <n v="4"/>
    <b v="0"/>
    <s v="technology/gadgets"/>
    <n v="1.6E-2"/>
    <n v="2"/>
    <x v="0"/>
    <x v="31"/>
  </r>
  <r>
    <n v="2133"/>
    <x v="3094"/>
    <x v="3095"/>
    <n v="1000"/>
    <n v="16"/>
    <x v="3"/>
    <x v="0"/>
    <s v="USD"/>
    <n v="1303628340"/>
    <n v="1300328399"/>
    <b v="0"/>
    <n v="3"/>
    <b v="0"/>
    <s v="games/video games"/>
    <n v="1.6E-2"/>
    <n v="5.333333333333333"/>
    <x v="1"/>
    <x v="29"/>
  </r>
  <r>
    <n v="2864"/>
    <x v="3095"/>
    <x v="3096"/>
    <n v="2500"/>
    <n v="40"/>
    <x v="3"/>
    <x v="1"/>
    <s v="GBP"/>
    <n v="1437139080"/>
    <n v="1434552207"/>
    <b v="0"/>
    <n v="3"/>
    <b v="0"/>
    <s v="theater/plays"/>
    <n v="1.6E-2"/>
    <n v="13.333333333333334"/>
    <x v="3"/>
    <x v="4"/>
  </r>
  <r>
    <n v="1042"/>
    <x v="3096"/>
    <x v="3097"/>
    <n v="650"/>
    <n v="10"/>
    <x v="1"/>
    <x v="0"/>
    <s v="USD"/>
    <n v="1410516000"/>
    <n v="1406824948"/>
    <b v="0"/>
    <n v="1"/>
    <b v="0"/>
    <s v="journalism/audio"/>
    <n v="1.5384615384615385E-2"/>
    <n v="10"/>
    <x v="8"/>
    <x v="23"/>
  </r>
  <r>
    <n v="1157"/>
    <x v="3097"/>
    <x v="3098"/>
    <n v="10000"/>
    <n v="151"/>
    <x v="3"/>
    <x v="0"/>
    <s v="USD"/>
    <n v="1417795480"/>
    <n v="1412607880"/>
    <b v="0"/>
    <n v="3"/>
    <b v="0"/>
    <s v="food/food trucks"/>
    <n v="1.5100000000000001E-2"/>
    <n v="50.333333333333336"/>
    <x v="7"/>
    <x v="37"/>
  </r>
  <r>
    <n v="2347"/>
    <x v="3098"/>
    <x v="3099"/>
    <n v="1000"/>
    <n v="15"/>
    <x v="1"/>
    <x v="0"/>
    <s v="USD"/>
    <n v="1472135676"/>
    <n v="1469543676"/>
    <b v="0"/>
    <n v="1"/>
    <b v="0"/>
    <s v="technology/web"/>
    <n v="1.4999999999999999E-2"/>
    <n v="15"/>
    <x v="0"/>
    <x v="38"/>
  </r>
  <r>
    <n v="3960"/>
    <x v="3099"/>
    <x v="3100"/>
    <n v="3000"/>
    <n v="45"/>
    <x v="3"/>
    <x v="0"/>
    <s v="USD"/>
    <n v="1451852256"/>
    <n v="1449260256"/>
    <b v="0"/>
    <n v="4"/>
    <b v="0"/>
    <s v="theater/plays"/>
    <n v="1.4999999999999999E-2"/>
    <n v="11.25"/>
    <x v="3"/>
    <x v="4"/>
  </r>
  <r>
    <n v="4034"/>
    <x v="3100"/>
    <x v="3101"/>
    <n v="13500"/>
    <n v="200"/>
    <x v="3"/>
    <x v="0"/>
    <s v="USD"/>
    <n v="1428097450"/>
    <n v="1425509050"/>
    <b v="0"/>
    <n v="2"/>
    <b v="0"/>
    <s v="theater/plays"/>
    <n v="1.4814814814814815E-2"/>
    <n v="100"/>
    <x v="3"/>
    <x v="4"/>
  </r>
  <r>
    <n v="3889"/>
    <x v="3101"/>
    <x v="3102"/>
    <n v="8000"/>
    <n v="118"/>
    <x v="3"/>
    <x v="0"/>
    <s v="USD"/>
    <n v="1420413960"/>
    <n v="1417651630"/>
    <b v="0"/>
    <n v="9"/>
    <b v="0"/>
    <s v="theater/plays"/>
    <n v="1.4749999999999999E-2"/>
    <n v="13.111111111111111"/>
    <x v="3"/>
    <x v="4"/>
  </r>
  <r>
    <n v="676"/>
    <x v="3102"/>
    <x v="3103"/>
    <n v="100000"/>
    <n v="1471"/>
    <x v="3"/>
    <x v="7"/>
    <s v="CAD"/>
    <n v="1423333581"/>
    <n v="1420741581"/>
    <b v="0"/>
    <n v="24"/>
    <b v="0"/>
    <s v="technology/wearables"/>
    <n v="1.4710000000000001E-2"/>
    <n v="61.291666666666664"/>
    <x v="0"/>
    <x v="3"/>
  </r>
  <r>
    <n v="3798"/>
    <x v="3103"/>
    <x v="3104"/>
    <n v="70000"/>
    <n v="1025"/>
    <x v="3"/>
    <x v="0"/>
    <s v="USD"/>
    <n v="1407691248"/>
    <n v="1405099248"/>
    <b v="0"/>
    <n v="5"/>
    <b v="0"/>
    <s v="theater/musical"/>
    <n v="1.4642857142857143E-2"/>
    <n v="205"/>
    <x v="3"/>
    <x v="20"/>
  </r>
  <r>
    <n v="579"/>
    <x v="3104"/>
    <x v="3105"/>
    <n v="12000"/>
    <n v="175"/>
    <x v="3"/>
    <x v="0"/>
    <s v="USD"/>
    <n v="1419539223"/>
    <n v="1416947223"/>
    <b v="0"/>
    <n v="5"/>
    <b v="0"/>
    <s v="technology/web"/>
    <n v="1.4583333333333334E-2"/>
    <n v="35"/>
    <x v="0"/>
    <x v="38"/>
  </r>
  <r>
    <n v="939"/>
    <x v="3105"/>
    <x v="3106"/>
    <n v="2750"/>
    <n v="40"/>
    <x v="3"/>
    <x v="0"/>
    <s v="USD"/>
    <n v="1372622280"/>
    <n v="1369246738"/>
    <b v="0"/>
    <n v="2"/>
    <b v="0"/>
    <s v="music/jazz"/>
    <n v="1.4545454545454545E-2"/>
    <n v="20"/>
    <x v="2"/>
    <x v="27"/>
  </r>
  <r>
    <n v="3977"/>
    <x v="3106"/>
    <x v="3107"/>
    <n v="90000"/>
    <n v="1305"/>
    <x v="3"/>
    <x v="0"/>
    <s v="USD"/>
    <n v="1469213732"/>
    <n v="1466621732"/>
    <b v="0"/>
    <n v="6"/>
    <b v="0"/>
    <s v="theater/plays"/>
    <n v="1.4500000000000001E-2"/>
    <n v="217.5"/>
    <x v="3"/>
    <x v="4"/>
  </r>
  <r>
    <n v="2647"/>
    <x v="3107"/>
    <x v="3108"/>
    <n v="2500"/>
    <n v="36"/>
    <x v="1"/>
    <x v="7"/>
    <s v="CAD"/>
    <n v="1439533019"/>
    <n v="1436941019"/>
    <b v="0"/>
    <n v="3"/>
    <b v="0"/>
    <s v="technology/space exploration"/>
    <n v="1.44E-2"/>
    <n v="12"/>
    <x v="0"/>
    <x v="5"/>
  </r>
  <r>
    <n v="2429"/>
    <x v="3108"/>
    <x v="3109"/>
    <n v="140000"/>
    <n v="2005"/>
    <x v="3"/>
    <x v="12"/>
    <s v="NOK"/>
    <n v="1486313040"/>
    <n v="1483131966"/>
    <b v="0"/>
    <n v="4"/>
    <b v="0"/>
    <s v="food/food trucks"/>
    <n v="1.4321428571428572E-2"/>
    <n v="501.25"/>
    <x v="7"/>
    <x v="37"/>
  </r>
  <r>
    <n v="935"/>
    <x v="3109"/>
    <x v="3110"/>
    <n v="3500"/>
    <n v="50"/>
    <x v="3"/>
    <x v="0"/>
    <s v="USD"/>
    <n v="1454054429"/>
    <n v="1451462429"/>
    <b v="0"/>
    <n v="2"/>
    <b v="0"/>
    <s v="music/jazz"/>
    <n v="1.4285714285714285E-2"/>
    <n v="25"/>
    <x v="2"/>
    <x v="27"/>
  </r>
  <r>
    <n v="4063"/>
    <x v="3110"/>
    <x v="3111"/>
    <n v="9500"/>
    <n v="135"/>
    <x v="3"/>
    <x v="1"/>
    <s v="GBP"/>
    <n v="1403886084"/>
    <n v="1401294084"/>
    <b v="0"/>
    <n v="9"/>
    <b v="0"/>
    <s v="theater/plays"/>
    <n v="1.4210526315789474E-2"/>
    <n v="15"/>
    <x v="3"/>
    <x v="4"/>
  </r>
  <r>
    <n v="2125"/>
    <x v="3111"/>
    <x v="3112"/>
    <n v="60000"/>
    <n v="852"/>
    <x v="3"/>
    <x v="0"/>
    <s v="USD"/>
    <n v="1438734833"/>
    <n v="1436142833"/>
    <b v="0"/>
    <n v="27"/>
    <b v="0"/>
    <s v="games/video games"/>
    <n v="1.4200000000000001E-2"/>
    <n v="31.555555555555557"/>
    <x v="1"/>
    <x v="29"/>
  </r>
  <r>
    <n v="1563"/>
    <x v="3112"/>
    <x v="3113"/>
    <n v="6000"/>
    <n v="85"/>
    <x v="1"/>
    <x v="1"/>
    <s v="GBP"/>
    <n v="1394815751"/>
    <n v="1389635351"/>
    <b v="0"/>
    <n v="2"/>
    <b v="0"/>
    <s v="publishing/art books"/>
    <n v="1.4166666666666666E-2"/>
    <n v="42.5"/>
    <x v="5"/>
    <x v="36"/>
  </r>
  <r>
    <n v="1048"/>
    <x v="3113"/>
    <x v="3114"/>
    <n v="15000"/>
    <n v="212"/>
    <x v="1"/>
    <x v="0"/>
    <s v="USD"/>
    <n v="1474766189"/>
    <n v="1471310189"/>
    <b v="0"/>
    <n v="4"/>
    <b v="0"/>
    <s v="journalism/audio"/>
    <n v="1.4133333333333333E-2"/>
    <n v="53"/>
    <x v="8"/>
    <x v="23"/>
  </r>
  <r>
    <n v="601"/>
    <x v="3114"/>
    <x v="3115"/>
    <n v="10000"/>
    <n v="140"/>
    <x v="1"/>
    <x v="7"/>
    <s v="CAD"/>
    <n v="1419626139"/>
    <n v="1417034139"/>
    <b v="0"/>
    <n v="6"/>
    <b v="0"/>
    <s v="technology/web"/>
    <n v="1.4E-2"/>
    <n v="23.333333333333332"/>
    <x v="0"/>
    <x v="38"/>
  </r>
  <r>
    <n v="1788"/>
    <x v="3115"/>
    <x v="3116"/>
    <n v="5500"/>
    <n v="76"/>
    <x v="3"/>
    <x v="1"/>
    <s v="GBP"/>
    <n v="1414795542"/>
    <n v="1412203542"/>
    <b v="1"/>
    <n v="4"/>
    <b v="0"/>
    <s v="photography/photobooks"/>
    <n v="1.3818181818181818E-2"/>
    <n v="19"/>
    <x v="6"/>
    <x v="9"/>
  </r>
  <r>
    <n v="631"/>
    <x v="3116"/>
    <x v="3117"/>
    <n v="50000"/>
    <n v="690"/>
    <x v="1"/>
    <x v="7"/>
    <s v="CAD"/>
    <n v="1464460329"/>
    <n v="1461954729"/>
    <b v="0"/>
    <n v="9"/>
    <b v="0"/>
    <s v="technology/web"/>
    <n v="1.38E-2"/>
    <n v="76.666666666666671"/>
    <x v="0"/>
    <x v="38"/>
  </r>
  <r>
    <n v="504"/>
    <x v="3117"/>
    <x v="3118"/>
    <n v="24500"/>
    <n v="335"/>
    <x v="3"/>
    <x v="0"/>
    <s v="USD"/>
    <n v="1334097387"/>
    <n v="1328916987"/>
    <b v="0"/>
    <n v="5"/>
    <b v="0"/>
    <s v="film &amp; video/animation"/>
    <n v="1.3673469387755101E-2"/>
    <n v="67"/>
    <x v="4"/>
    <x v="28"/>
  </r>
  <r>
    <n v="1331"/>
    <x v="3118"/>
    <x v="3119"/>
    <n v="250000"/>
    <n v="3417"/>
    <x v="1"/>
    <x v="0"/>
    <s v="USD"/>
    <n v="1471435554"/>
    <n v="1468843554"/>
    <b v="0"/>
    <n v="34"/>
    <b v="0"/>
    <s v="technology/wearables"/>
    <n v="1.3668E-2"/>
    <n v="100.5"/>
    <x v="0"/>
    <x v="3"/>
  </r>
  <r>
    <n v="517"/>
    <x v="3119"/>
    <x v="3120"/>
    <n v="15000"/>
    <n v="205"/>
    <x v="3"/>
    <x v="0"/>
    <s v="USD"/>
    <n v="1486046761"/>
    <n v="1483454761"/>
    <b v="0"/>
    <n v="3"/>
    <b v="0"/>
    <s v="film &amp; video/animation"/>
    <n v="1.3666666666666667E-2"/>
    <n v="68.333333333333329"/>
    <x v="4"/>
    <x v="28"/>
  </r>
  <r>
    <n v="949"/>
    <x v="3120"/>
    <x v="3121"/>
    <n v="20000"/>
    <n v="273"/>
    <x v="3"/>
    <x v="2"/>
    <s v="EUR"/>
    <n v="1456016576"/>
    <n v="1450832576"/>
    <b v="0"/>
    <n v="7"/>
    <b v="0"/>
    <s v="technology/wearables"/>
    <n v="1.3650000000000001E-2"/>
    <n v="39"/>
    <x v="0"/>
    <x v="3"/>
  </r>
  <r>
    <n v="2367"/>
    <x v="3121"/>
    <x v="3122"/>
    <n v="50000"/>
    <n v="670"/>
    <x v="1"/>
    <x v="0"/>
    <s v="USD"/>
    <n v="1461622616"/>
    <n v="1456442216"/>
    <b v="0"/>
    <n v="14"/>
    <b v="0"/>
    <s v="technology/web"/>
    <n v="1.34E-2"/>
    <n v="47.857142857142854"/>
    <x v="0"/>
    <x v="38"/>
  </r>
  <r>
    <n v="1073"/>
    <x v="3122"/>
    <x v="3123"/>
    <n v="750"/>
    <n v="10"/>
    <x v="3"/>
    <x v="0"/>
    <s v="USD"/>
    <n v="1318806541"/>
    <n v="1316214541"/>
    <b v="0"/>
    <n v="1"/>
    <b v="0"/>
    <s v="games/video games"/>
    <n v="1.3333333333333334E-2"/>
    <n v="10"/>
    <x v="1"/>
    <x v="29"/>
  </r>
  <r>
    <n v="1793"/>
    <x v="3123"/>
    <x v="3124"/>
    <n v="3000"/>
    <n v="40"/>
    <x v="3"/>
    <x v="6"/>
    <s v="AUD"/>
    <n v="1417127040"/>
    <n v="1414531440"/>
    <b v="1"/>
    <n v="2"/>
    <b v="0"/>
    <s v="photography/photobooks"/>
    <n v="1.3333333333333334E-2"/>
    <n v="20"/>
    <x v="6"/>
    <x v="9"/>
  </r>
  <r>
    <n v="4005"/>
    <x v="3124"/>
    <x v="3125"/>
    <n v="3000"/>
    <n v="40"/>
    <x v="3"/>
    <x v="0"/>
    <s v="USD"/>
    <n v="1413832985"/>
    <n v="1408648985"/>
    <b v="0"/>
    <n v="2"/>
    <b v="0"/>
    <s v="theater/plays"/>
    <n v="1.3333333333333334E-2"/>
    <n v="20"/>
    <x v="3"/>
    <x v="4"/>
  </r>
  <r>
    <n v="426"/>
    <x v="3125"/>
    <x v="3126"/>
    <n v="10000"/>
    <n v="133"/>
    <x v="3"/>
    <x v="0"/>
    <s v="USD"/>
    <n v="1456851914"/>
    <n v="1454259914"/>
    <b v="0"/>
    <n v="8"/>
    <b v="0"/>
    <s v="film &amp; video/animation"/>
    <n v="1.3299999999999999E-2"/>
    <n v="16.625"/>
    <x v="4"/>
    <x v="28"/>
  </r>
  <r>
    <n v="1913"/>
    <x v="3126"/>
    <x v="3127"/>
    <n v="48000"/>
    <n v="637"/>
    <x v="3"/>
    <x v="1"/>
    <s v="GBP"/>
    <n v="1412770578"/>
    <n v="1410178578"/>
    <b v="0"/>
    <n v="26"/>
    <b v="0"/>
    <s v="technology/gadgets"/>
    <n v="1.3270833333333334E-2"/>
    <n v="24.5"/>
    <x v="0"/>
    <x v="31"/>
  </r>
  <r>
    <n v="968"/>
    <x v="3127"/>
    <x v="3128"/>
    <n v="8000"/>
    <n v="106"/>
    <x v="3"/>
    <x v="0"/>
    <s v="USD"/>
    <n v="1408134034"/>
    <n v="1405542034"/>
    <b v="0"/>
    <n v="4"/>
    <b v="0"/>
    <s v="technology/wearables"/>
    <n v="1.325E-2"/>
    <n v="26.5"/>
    <x v="0"/>
    <x v="3"/>
  </r>
  <r>
    <n v="1321"/>
    <x v="3128"/>
    <x v="3129"/>
    <n v="462000"/>
    <n v="6019"/>
    <x v="1"/>
    <x v="10"/>
    <s v="SEK"/>
    <n v="1482515937"/>
    <n v="1479923937"/>
    <b v="0"/>
    <n v="7"/>
    <b v="0"/>
    <s v="technology/wearables"/>
    <n v="1.3028138528138528E-2"/>
    <n v="859.85714285714289"/>
    <x v="0"/>
    <x v="3"/>
  </r>
  <r>
    <n v="878"/>
    <x v="3129"/>
    <x v="3130"/>
    <n v="5000"/>
    <n v="65"/>
    <x v="3"/>
    <x v="0"/>
    <s v="USD"/>
    <n v="1293082524"/>
    <n v="1290490524"/>
    <b v="0"/>
    <n v="2"/>
    <b v="0"/>
    <s v="music/jazz"/>
    <n v="1.2999999999999999E-2"/>
    <n v="32.5"/>
    <x v="2"/>
    <x v="27"/>
  </r>
  <r>
    <n v="997"/>
    <x v="3130"/>
    <x v="3131"/>
    <n v="5000"/>
    <n v="65"/>
    <x v="3"/>
    <x v="0"/>
    <s v="USD"/>
    <n v="1417145297"/>
    <n v="1414549697"/>
    <b v="0"/>
    <n v="8"/>
    <b v="0"/>
    <s v="technology/wearables"/>
    <n v="1.2999999999999999E-2"/>
    <n v="8.125"/>
    <x v="0"/>
    <x v="3"/>
  </r>
  <r>
    <n v="4013"/>
    <x v="3131"/>
    <x v="3132"/>
    <n v="2000"/>
    <n v="26"/>
    <x v="3"/>
    <x v="0"/>
    <s v="USD"/>
    <n v="1424070823"/>
    <n v="1421478823"/>
    <b v="0"/>
    <n v="2"/>
    <b v="0"/>
    <s v="theater/plays"/>
    <n v="1.2999999999999999E-2"/>
    <n v="13"/>
    <x v="3"/>
    <x v="4"/>
  </r>
  <r>
    <n v="719"/>
    <x v="3132"/>
    <x v="3133"/>
    <n v="15000"/>
    <n v="194"/>
    <x v="3"/>
    <x v="0"/>
    <s v="USD"/>
    <n v="1456189076"/>
    <n v="1454979476"/>
    <b v="0"/>
    <n v="10"/>
    <b v="0"/>
    <s v="technology/wearables"/>
    <n v="1.2933333333333333E-2"/>
    <n v="19.399999999999999"/>
    <x v="0"/>
    <x v="3"/>
  </r>
  <r>
    <n v="873"/>
    <x v="3133"/>
    <x v="3134"/>
    <n v="3500"/>
    <n v="45"/>
    <x v="3"/>
    <x v="0"/>
    <s v="USD"/>
    <n v="1352610040"/>
    <n v="1349150440"/>
    <b v="0"/>
    <n v="5"/>
    <b v="0"/>
    <s v="music/jazz"/>
    <n v="1.2857142857142857E-2"/>
    <n v="9"/>
    <x v="2"/>
    <x v="27"/>
  </r>
  <r>
    <n v="2388"/>
    <x v="3134"/>
    <x v="3135"/>
    <n v="37000"/>
    <n v="463"/>
    <x v="1"/>
    <x v="0"/>
    <s v="USD"/>
    <n v="1421350140"/>
    <n v="1418761759"/>
    <b v="0"/>
    <n v="8"/>
    <b v="0"/>
    <s v="technology/web"/>
    <n v="1.2513513513513513E-2"/>
    <n v="57.875"/>
    <x v="0"/>
    <x v="38"/>
  </r>
  <r>
    <n v="3201"/>
    <x v="3135"/>
    <x v="3136"/>
    <n v="2000"/>
    <n v="25"/>
    <x v="3"/>
    <x v="1"/>
    <s v="GBP"/>
    <n v="1409509477"/>
    <n v="1407695077"/>
    <b v="0"/>
    <n v="2"/>
    <b v="0"/>
    <s v="theater/musical"/>
    <n v="1.2500000000000001E-2"/>
    <n v="12.5"/>
    <x v="3"/>
    <x v="20"/>
  </r>
  <r>
    <n v="3899"/>
    <x v="3136"/>
    <x v="3137"/>
    <n v="10000"/>
    <n v="125"/>
    <x v="3"/>
    <x v="0"/>
    <s v="USD"/>
    <n v="1407868561"/>
    <n v="1406140561"/>
    <b v="0"/>
    <n v="2"/>
    <b v="0"/>
    <s v="theater/plays"/>
    <n v="1.2500000000000001E-2"/>
    <n v="62.5"/>
    <x v="3"/>
    <x v="4"/>
  </r>
  <r>
    <n v="4024"/>
    <x v="3137"/>
    <x v="3138"/>
    <n v="800"/>
    <n v="10"/>
    <x v="3"/>
    <x v="0"/>
    <s v="USD"/>
    <n v="1441037097"/>
    <n v="1438445097"/>
    <b v="0"/>
    <n v="1"/>
    <b v="0"/>
    <s v="theater/plays"/>
    <n v="1.2500000000000001E-2"/>
    <n v="10"/>
    <x v="3"/>
    <x v="4"/>
  </r>
  <r>
    <n v="2424"/>
    <x v="3138"/>
    <x v="3139"/>
    <n v="25000"/>
    <n v="310"/>
    <x v="3"/>
    <x v="0"/>
    <s v="USD"/>
    <n v="1414445108"/>
    <n v="1411853108"/>
    <b v="0"/>
    <n v="9"/>
    <b v="0"/>
    <s v="food/food trucks"/>
    <n v="1.24E-2"/>
    <n v="34.444444444444443"/>
    <x v="7"/>
    <x v="37"/>
  </r>
  <r>
    <n v="1417"/>
    <x v="3139"/>
    <x v="3140"/>
    <n v="4500"/>
    <n v="55"/>
    <x v="3"/>
    <x v="0"/>
    <s v="USD"/>
    <n v="1442315460"/>
    <n v="1439696174"/>
    <b v="0"/>
    <n v="2"/>
    <b v="0"/>
    <s v="publishing/translations"/>
    <n v="1.2222222222222223E-2"/>
    <n v="27.5"/>
    <x v="5"/>
    <x v="39"/>
  </r>
  <r>
    <n v="2385"/>
    <x v="3140"/>
    <x v="3141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0"/>
    <x v="38"/>
  </r>
  <r>
    <n v="544"/>
    <x v="3141"/>
    <x v="3142"/>
    <n v="500"/>
    <n v="6"/>
    <x v="3"/>
    <x v="0"/>
    <s v="USD"/>
    <n v="1467647160"/>
    <n v="1465055160"/>
    <b v="0"/>
    <n v="2"/>
    <b v="0"/>
    <s v="technology/web"/>
    <n v="1.2E-2"/>
    <n v="3"/>
    <x v="0"/>
    <x v="38"/>
  </r>
  <r>
    <n v="1902"/>
    <x v="3142"/>
    <x v="3143"/>
    <n v="1000"/>
    <n v="12"/>
    <x v="3"/>
    <x v="14"/>
    <s v="EUR"/>
    <n v="1425495447"/>
    <n v="1422903447"/>
    <b v="0"/>
    <n v="3"/>
    <b v="0"/>
    <s v="technology/gadgets"/>
    <n v="1.2E-2"/>
    <n v="4"/>
    <x v="0"/>
    <x v="31"/>
  </r>
  <r>
    <n v="3864"/>
    <x v="3143"/>
    <x v="3144"/>
    <n v="5000"/>
    <n v="60"/>
    <x v="3"/>
    <x v="0"/>
    <s v="USD"/>
    <n v="1447799054"/>
    <n v="1445203454"/>
    <b v="0"/>
    <n v="3"/>
    <b v="0"/>
    <s v="theater/plays"/>
    <n v="1.2E-2"/>
    <n v="20"/>
    <x v="3"/>
    <x v="4"/>
  </r>
  <r>
    <n v="965"/>
    <x v="3144"/>
    <x v="3145"/>
    <n v="25000"/>
    <n v="298"/>
    <x v="3"/>
    <x v="0"/>
    <s v="USD"/>
    <n v="1477454340"/>
    <n v="1474676646"/>
    <b v="0"/>
    <n v="6"/>
    <b v="0"/>
    <s v="technology/wearables"/>
    <n v="1.192E-2"/>
    <n v="49.666666666666664"/>
    <x v="0"/>
    <x v="3"/>
  </r>
  <r>
    <n v="3092"/>
    <x v="3145"/>
    <x v="3146"/>
    <n v="100000"/>
    <n v="1183.19"/>
    <x v="3"/>
    <x v="0"/>
    <s v="USD"/>
    <n v="1444946400"/>
    <n v="1441723912"/>
    <b v="0"/>
    <n v="21"/>
    <b v="0"/>
    <s v="theater/spaces"/>
    <n v="1.1831900000000001E-2"/>
    <n v="56.342380952380957"/>
    <x v="3"/>
    <x v="12"/>
  </r>
  <r>
    <n v="502"/>
    <x v="3146"/>
    <x v="3147"/>
    <n v="20000"/>
    <n v="230"/>
    <x v="3"/>
    <x v="0"/>
    <s v="USD"/>
    <n v="1332073025"/>
    <n v="1329484625"/>
    <b v="0"/>
    <n v="4"/>
    <b v="0"/>
    <s v="film &amp; video/animation"/>
    <n v="1.15E-2"/>
    <n v="57.5"/>
    <x v="4"/>
    <x v="28"/>
  </r>
  <r>
    <n v="937"/>
    <x v="3147"/>
    <x v="3148"/>
    <n v="3500"/>
    <n v="40"/>
    <x v="3"/>
    <x v="0"/>
    <s v="USD"/>
    <n v="1383509357"/>
    <n v="1380913757"/>
    <b v="0"/>
    <n v="2"/>
    <b v="0"/>
    <s v="music/jazz"/>
    <n v="1.1428571428571429E-2"/>
    <n v="20"/>
    <x v="2"/>
    <x v="27"/>
  </r>
  <r>
    <n v="2684"/>
    <x v="3148"/>
    <x v="3149"/>
    <n v="70000"/>
    <n v="800"/>
    <x v="3"/>
    <x v="0"/>
    <s v="USD"/>
    <n v="1407621425"/>
    <n v="1404165425"/>
    <b v="0"/>
    <n v="4"/>
    <b v="0"/>
    <s v="food/food trucks"/>
    <n v="1.1428571428571429E-2"/>
    <n v="200"/>
    <x v="7"/>
    <x v="37"/>
  </r>
  <r>
    <n v="1326"/>
    <x v="3149"/>
    <x v="3150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0"/>
    <x v="3"/>
  </r>
  <r>
    <n v="1314"/>
    <x v="3150"/>
    <x v="2532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0"/>
    <x v="3"/>
  </r>
  <r>
    <n v="2764"/>
    <x v="3151"/>
    <x v="3151"/>
    <n v="4000"/>
    <n v="45"/>
    <x v="3"/>
    <x v="0"/>
    <s v="USD"/>
    <n v="1338404400"/>
    <n v="1335855631"/>
    <b v="0"/>
    <n v="4"/>
    <b v="0"/>
    <s v="publishing/children's books"/>
    <n v="1.125E-2"/>
    <n v="11.25"/>
    <x v="5"/>
    <x v="32"/>
  </r>
  <r>
    <n v="1441"/>
    <x v="3152"/>
    <x v="3152"/>
    <n v="180000"/>
    <n v="2020"/>
    <x v="3"/>
    <x v="1"/>
    <s v="GBP"/>
    <n v="1441995769"/>
    <n v="1436811769"/>
    <b v="0"/>
    <n v="3"/>
    <b v="0"/>
    <s v="publishing/translations"/>
    <n v="1.1222222222222222E-2"/>
    <n v="673.33333333333337"/>
    <x v="5"/>
    <x v="39"/>
  </r>
  <r>
    <n v="198"/>
    <x v="3153"/>
    <x v="3153"/>
    <n v="25000"/>
    <n v="279"/>
    <x v="3"/>
    <x v="0"/>
    <s v="USD"/>
    <n v="1412500322"/>
    <n v="1409908322"/>
    <b v="0"/>
    <n v="6"/>
    <b v="0"/>
    <s v="film &amp; video/drama"/>
    <n v="1.116E-2"/>
    <n v="46.5"/>
    <x v="4"/>
    <x v="30"/>
  </r>
  <r>
    <n v="4099"/>
    <x v="3154"/>
    <x v="3154"/>
    <n v="4500"/>
    <n v="50"/>
    <x v="3"/>
    <x v="0"/>
    <s v="USD"/>
    <n v="1472847873"/>
    <n v="1468959873"/>
    <b v="0"/>
    <n v="1"/>
    <b v="0"/>
    <s v="theater/plays"/>
    <n v="1.1111111111111112E-2"/>
    <n v="50"/>
    <x v="3"/>
    <x v="4"/>
  </r>
  <r>
    <n v="2749"/>
    <x v="3155"/>
    <x v="3155"/>
    <n v="10000"/>
    <n v="110"/>
    <x v="3"/>
    <x v="0"/>
    <s v="USD"/>
    <n v="1428171037"/>
    <n v="1425582637"/>
    <b v="0"/>
    <n v="2"/>
    <b v="0"/>
    <s v="publishing/children's books"/>
    <n v="1.0999999999999999E-2"/>
    <n v="55"/>
    <x v="5"/>
    <x v="32"/>
  </r>
  <r>
    <n v="963"/>
    <x v="3156"/>
    <x v="3156"/>
    <n v="35000"/>
    <n v="377"/>
    <x v="3"/>
    <x v="0"/>
    <s v="USD"/>
    <n v="1476717319"/>
    <n v="1473693319"/>
    <b v="0"/>
    <n v="9"/>
    <b v="0"/>
    <s v="technology/wearables"/>
    <n v="1.0771428571428571E-2"/>
    <n v="41.888888888888886"/>
    <x v="0"/>
    <x v="3"/>
  </r>
  <r>
    <n v="422"/>
    <x v="3157"/>
    <x v="3157"/>
    <n v="40000"/>
    <n v="430"/>
    <x v="3"/>
    <x v="0"/>
    <s v="USD"/>
    <n v="1410416097"/>
    <n v="1407824097"/>
    <b v="0"/>
    <n v="12"/>
    <b v="0"/>
    <s v="film &amp; video/animation"/>
    <n v="1.0749999999999999E-2"/>
    <n v="35.833333333333336"/>
    <x v="4"/>
    <x v="28"/>
  </r>
  <r>
    <n v="695"/>
    <x v="3158"/>
    <x v="3158"/>
    <n v="60000"/>
    <n v="636"/>
    <x v="3"/>
    <x v="0"/>
    <s v="USD"/>
    <n v="1414758620"/>
    <n v="1412166620"/>
    <b v="0"/>
    <n v="7"/>
    <b v="0"/>
    <s v="technology/wearables"/>
    <n v="1.06E-2"/>
    <n v="90.857142857142861"/>
    <x v="0"/>
    <x v="3"/>
  </r>
  <r>
    <n v="984"/>
    <x v="3159"/>
    <x v="3159"/>
    <n v="10000"/>
    <n v="106"/>
    <x v="3"/>
    <x v="0"/>
    <s v="USD"/>
    <n v="1427507208"/>
    <n v="1424918808"/>
    <b v="0"/>
    <n v="3"/>
    <b v="0"/>
    <s v="technology/wearables"/>
    <n v="1.06E-2"/>
    <n v="35.333333333333336"/>
    <x v="0"/>
    <x v="3"/>
  </r>
  <r>
    <n v="1872"/>
    <x v="3160"/>
    <x v="3160"/>
    <n v="20000"/>
    <n v="212"/>
    <x v="3"/>
    <x v="0"/>
    <s v="USD"/>
    <n v="1435633602"/>
    <n v="1433041602"/>
    <b v="0"/>
    <n v="13"/>
    <b v="0"/>
    <s v="games/mobile games"/>
    <n v="1.06E-2"/>
    <n v="16.307692307692307"/>
    <x v="1"/>
    <x v="25"/>
  </r>
  <r>
    <n v="2748"/>
    <x v="3161"/>
    <x v="3161"/>
    <n v="5000"/>
    <n v="53"/>
    <x v="3"/>
    <x v="0"/>
    <s v="USD"/>
    <n v="1472835802"/>
    <n v="1470243802"/>
    <b v="0"/>
    <n v="4"/>
    <b v="0"/>
    <s v="publishing/children's books"/>
    <n v="1.06E-2"/>
    <n v="13.25"/>
    <x v="5"/>
    <x v="32"/>
  </r>
  <r>
    <n v="4073"/>
    <x v="3162"/>
    <x v="3162"/>
    <n v="3500"/>
    <n v="37"/>
    <x v="3"/>
    <x v="0"/>
    <s v="USD"/>
    <n v="1431144000"/>
    <n v="1426407426"/>
    <b v="0"/>
    <n v="2"/>
    <b v="0"/>
    <s v="theater/plays"/>
    <n v="1.0571428571428572E-2"/>
    <n v="18.5"/>
    <x v="3"/>
    <x v="4"/>
  </r>
  <r>
    <n v="2509"/>
    <x v="3163"/>
    <x v="3163"/>
    <n v="95000"/>
    <n v="1000"/>
    <x v="3"/>
    <x v="1"/>
    <s v="GBP"/>
    <n v="1429554349"/>
    <n v="1424719549"/>
    <b v="0"/>
    <n v="28"/>
    <b v="0"/>
    <s v="food/restaurants"/>
    <n v="1.0526315789473684E-2"/>
    <n v="35.714285714285715"/>
    <x v="7"/>
    <x v="40"/>
  </r>
  <r>
    <n v="1092"/>
    <x v="3164"/>
    <x v="3164"/>
    <n v="2000"/>
    <n v="21"/>
    <x v="3"/>
    <x v="0"/>
    <s v="USD"/>
    <n v="1357432638"/>
    <n v="1354840638"/>
    <b v="0"/>
    <n v="7"/>
    <b v="0"/>
    <s v="games/video games"/>
    <n v="1.0500000000000001E-2"/>
    <n v="3"/>
    <x v="1"/>
    <x v="29"/>
  </r>
  <r>
    <n v="2890"/>
    <x v="3165"/>
    <x v="3165"/>
    <n v="2000"/>
    <n v="21"/>
    <x v="3"/>
    <x v="0"/>
    <s v="USD"/>
    <n v="1407553200"/>
    <n v="1405100992"/>
    <b v="0"/>
    <n v="3"/>
    <b v="0"/>
    <s v="theater/plays"/>
    <n v="1.0500000000000001E-2"/>
    <n v="7"/>
    <x v="3"/>
    <x v="4"/>
  </r>
  <r>
    <n v="4017"/>
    <x v="3166"/>
    <x v="3166"/>
    <n v="10000"/>
    <n v="105"/>
    <x v="3"/>
    <x v="0"/>
    <s v="USD"/>
    <n v="1409846874"/>
    <n v="1407254874"/>
    <b v="0"/>
    <n v="2"/>
    <b v="0"/>
    <s v="theater/plays"/>
    <n v="1.0500000000000001E-2"/>
    <n v="52.5"/>
    <x v="3"/>
    <x v="4"/>
  </r>
  <r>
    <n v="621"/>
    <x v="3167"/>
    <x v="3167"/>
    <n v="25000"/>
    <n v="261"/>
    <x v="1"/>
    <x v="0"/>
    <s v="USD"/>
    <n v="1467934937"/>
    <n v="1465342937"/>
    <b v="0"/>
    <n v="3"/>
    <b v="0"/>
    <s v="technology/web"/>
    <n v="1.044E-2"/>
    <n v="87"/>
    <x v="0"/>
    <x v="38"/>
  </r>
  <r>
    <n v="1918"/>
    <x v="3168"/>
    <x v="3168"/>
    <n v="25000"/>
    <n v="260"/>
    <x v="3"/>
    <x v="0"/>
    <s v="USD"/>
    <n v="1407869851"/>
    <n v="1404845851"/>
    <b v="0"/>
    <n v="9"/>
    <b v="0"/>
    <s v="technology/gadgets"/>
    <n v="1.04E-2"/>
    <n v="28.888888888888889"/>
    <x v="0"/>
    <x v="31"/>
  </r>
  <r>
    <n v="470"/>
    <x v="3169"/>
    <x v="3169"/>
    <n v="5000"/>
    <n v="51"/>
    <x v="3"/>
    <x v="0"/>
    <s v="USD"/>
    <n v="1389844800"/>
    <n v="1385524889"/>
    <b v="0"/>
    <n v="2"/>
    <b v="0"/>
    <s v="film &amp; video/animation"/>
    <n v="1.0200000000000001E-2"/>
    <n v="25.5"/>
    <x v="4"/>
    <x v="28"/>
  </r>
  <r>
    <n v="1703"/>
    <x v="3170"/>
    <x v="3170"/>
    <n v="5000"/>
    <n v="51"/>
    <x v="3"/>
    <x v="0"/>
    <s v="USD"/>
    <n v="1441003537"/>
    <n v="1435819537"/>
    <b v="0"/>
    <n v="2"/>
    <b v="0"/>
    <s v="music/faith"/>
    <n v="1.0200000000000001E-2"/>
    <n v="25.5"/>
    <x v="2"/>
    <x v="21"/>
  </r>
  <r>
    <n v="3192"/>
    <x v="3171"/>
    <x v="3171"/>
    <n v="10000"/>
    <n v="102"/>
    <x v="3"/>
    <x v="1"/>
    <s v="GBP"/>
    <n v="1425160800"/>
    <n v="1421274859"/>
    <b v="0"/>
    <n v="8"/>
    <b v="0"/>
    <s v="theater/musical"/>
    <n v="1.0200000000000001E-2"/>
    <n v="12.75"/>
    <x v="3"/>
    <x v="20"/>
  </r>
  <r>
    <n v="568"/>
    <x v="3172"/>
    <x v="3172"/>
    <n v="24500"/>
    <n v="245"/>
    <x v="3"/>
    <x v="11"/>
    <s v="NZD"/>
    <n v="1452942000"/>
    <n v="1449785223"/>
    <b v="0"/>
    <n v="5"/>
    <b v="0"/>
    <s v="technology/web"/>
    <n v="0.01"/>
    <n v="49"/>
    <x v="0"/>
    <x v="38"/>
  </r>
  <r>
    <n v="584"/>
    <x v="3173"/>
    <x v="3173"/>
    <n v="1000"/>
    <n v="10"/>
    <x v="3"/>
    <x v="0"/>
    <s v="USD"/>
    <n v="1426522316"/>
    <n v="1423933916"/>
    <b v="0"/>
    <n v="2"/>
    <b v="0"/>
    <s v="technology/web"/>
    <n v="0.01"/>
    <n v="5"/>
    <x v="0"/>
    <x v="38"/>
  </r>
  <r>
    <n v="620"/>
    <x v="3174"/>
    <x v="3174"/>
    <n v="30000"/>
    <n v="300"/>
    <x v="1"/>
    <x v="7"/>
    <s v="CAD"/>
    <n v="1408986738"/>
    <n v="1405098738"/>
    <b v="0"/>
    <n v="1"/>
    <b v="0"/>
    <s v="technology/web"/>
    <n v="0.01"/>
    <n v="300"/>
    <x v="0"/>
    <x v="38"/>
  </r>
  <r>
    <n v="884"/>
    <x v="3175"/>
    <x v="3175"/>
    <n v="2000"/>
    <n v="20"/>
    <x v="3"/>
    <x v="0"/>
    <s v="USD"/>
    <n v="1336789860"/>
    <n v="1331666146"/>
    <b v="0"/>
    <n v="2"/>
    <b v="0"/>
    <s v="music/indie rock"/>
    <n v="0.01"/>
    <n v="10"/>
    <x v="2"/>
    <x v="13"/>
  </r>
  <r>
    <n v="1053"/>
    <x v="3176"/>
    <x v="3176"/>
    <n v="1500"/>
    <n v="15"/>
    <x v="1"/>
    <x v="0"/>
    <s v="USD"/>
    <n v="1488773332"/>
    <n v="1486613332"/>
    <b v="0"/>
    <n v="1"/>
    <b v="0"/>
    <s v="journalism/audio"/>
    <n v="0.01"/>
    <n v="15"/>
    <x v="8"/>
    <x v="23"/>
  </r>
  <r>
    <n v="1060"/>
    <x v="3177"/>
    <x v="3177"/>
    <n v="5000"/>
    <n v="50"/>
    <x v="1"/>
    <x v="0"/>
    <s v="USD"/>
    <n v="1429134893"/>
    <n v="1426542893"/>
    <b v="0"/>
    <n v="1"/>
    <b v="0"/>
    <s v="journalism/audio"/>
    <n v="0.01"/>
    <n v="50"/>
    <x v="8"/>
    <x v="23"/>
  </r>
  <r>
    <n v="1989"/>
    <x v="3178"/>
    <x v="3178"/>
    <n v="5000"/>
    <n v="50"/>
    <x v="3"/>
    <x v="0"/>
    <s v="USD"/>
    <n v="1481473208"/>
    <n v="1478881208"/>
    <b v="0"/>
    <n v="1"/>
    <b v="0"/>
    <s v="photography/people"/>
    <n v="0.01"/>
    <n v="50"/>
    <x v="6"/>
    <x v="35"/>
  </r>
  <r>
    <n v="2565"/>
    <x v="3179"/>
    <x v="3179"/>
    <n v="10000"/>
    <n v="100"/>
    <x v="1"/>
    <x v="0"/>
    <s v="USD"/>
    <n v="1462827000"/>
    <n v="1457710589"/>
    <b v="0"/>
    <n v="1"/>
    <b v="0"/>
    <s v="food/food trucks"/>
    <n v="0.01"/>
    <n v="100"/>
    <x v="7"/>
    <x v="37"/>
  </r>
  <r>
    <n v="2641"/>
    <x v="3180"/>
    <x v="3180"/>
    <n v="1500"/>
    <n v="15"/>
    <x v="3"/>
    <x v="0"/>
    <s v="USD"/>
    <n v="1410811740"/>
    <n v="1409341863"/>
    <b v="0"/>
    <n v="1"/>
    <b v="0"/>
    <s v="technology/space exploration"/>
    <n v="0.01"/>
    <n v="15"/>
    <x v="0"/>
    <x v="5"/>
  </r>
  <r>
    <n v="2841"/>
    <x v="3181"/>
    <x v="3181"/>
    <n v="1000"/>
    <n v="10"/>
    <x v="3"/>
    <x v="1"/>
    <s v="GBP"/>
    <n v="1450032297"/>
    <n v="1444844697"/>
    <b v="0"/>
    <n v="1"/>
    <b v="0"/>
    <s v="theater/plays"/>
    <n v="0.01"/>
    <n v="10"/>
    <x v="3"/>
    <x v="4"/>
  </r>
  <r>
    <n v="2849"/>
    <x v="3182"/>
    <x v="3182"/>
    <n v="500"/>
    <n v="5"/>
    <x v="3"/>
    <x v="1"/>
    <s v="GBP"/>
    <n v="1461406600"/>
    <n v="1458814600"/>
    <b v="0"/>
    <n v="1"/>
    <b v="0"/>
    <s v="theater/plays"/>
    <n v="0.01"/>
    <n v="5"/>
    <x v="3"/>
    <x v="4"/>
  </r>
  <r>
    <n v="2944"/>
    <x v="3183"/>
    <x v="3183"/>
    <n v="10000"/>
    <n v="100"/>
    <x v="3"/>
    <x v="0"/>
    <s v="USD"/>
    <n v="1433714198"/>
    <n v="1431122198"/>
    <b v="0"/>
    <n v="1"/>
    <b v="0"/>
    <s v="theater/spaces"/>
    <n v="0.01"/>
    <n v="100"/>
    <x v="3"/>
    <x v="12"/>
  </r>
  <r>
    <n v="3747"/>
    <x v="3184"/>
    <x v="3184"/>
    <n v="2500"/>
    <n v="25"/>
    <x v="3"/>
    <x v="1"/>
    <s v="GBP"/>
    <n v="1436137140"/>
    <n v="1433833896"/>
    <b v="0"/>
    <n v="1"/>
    <b v="0"/>
    <s v="theater/plays"/>
    <n v="0.01"/>
    <n v="25"/>
    <x v="3"/>
    <x v="4"/>
  </r>
  <r>
    <n v="3794"/>
    <x v="3185"/>
    <x v="3185"/>
    <n v="5000"/>
    <n v="50"/>
    <x v="3"/>
    <x v="1"/>
    <s v="GBP"/>
    <n v="1433685354"/>
    <n v="1431093354"/>
    <b v="0"/>
    <n v="1"/>
    <b v="0"/>
    <s v="theater/musical"/>
    <n v="0.01"/>
    <n v="50"/>
    <x v="3"/>
    <x v="20"/>
  </r>
  <r>
    <n v="3927"/>
    <x v="3186"/>
    <x v="3186"/>
    <n v="2500"/>
    <n v="25"/>
    <x v="3"/>
    <x v="1"/>
    <s v="GBP"/>
    <n v="1407565504"/>
    <n v="1404973504"/>
    <b v="0"/>
    <n v="2"/>
    <b v="0"/>
    <s v="theater/plays"/>
    <n v="0.01"/>
    <n v="12.5"/>
    <x v="3"/>
    <x v="4"/>
  </r>
  <r>
    <n v="4068"/>
    <x v="3187"/>
    <x v="3187"/>
    <n v="3495"/>
    <n v="34.950000000000003"/>
    <x v="3"/>
    <x v="0"/>
    <s v="USD"/>
    <n v="1484348700"/>
    <n v="1481756855"/>
    <b v="0"/>
    <n v="1"/>
    <b v="0"/>
    <s v="theater/plays"/>
    <n v="0.01"/>
    <n v="34.950000000000003"/>
    <x v="3"/>
    <x v="4"/>
  </r>
  <r>
    <n v="2599"/>
    <x v="3188"/>
    <x v="3188"/>
    <n v="9041"/>
    <n v="90"/>
    <x v="3"/>
    <x v="0"/>
    <s v="USD"/>
    <n v="1407089147"/>
    <n v="1403201147"/>
    <b v="0"/>
    <n v="5"/>
    <b v="0"/>
    <s v="food/food trucks"/>
    <n v="9.9546510341776348E-3"/>
    <n v="18"/>
    <x v="7"/>
    <x v="37"/>
  </r>
  <r>
    <n v="705"/>
    <x v="3189"/>
    <x v="3189"/>
    <n v="100000"/>
    <n v="977"/>
    <x v="3"/>
    <x v="14"/>
    <s v="EUR"/>
    <n v="1484999278"/>
    <n v="1482407278"/>
    <b v="0"/>
    <n v="5"/>
    <b v="0"/>
    <s v="technology/wearables"/>
    <n v="9.7699999999999992E-3"/>
    <n v="195.4"/>
    <x v="0"/>
    <x v="3"/>
  </r>
  <r>
    <n v="608"/>
    <x v="3190"/>
    <x v="3190"/>
    <n v="150000"/>
    <n v="1461"/>
    <x v="1"/>
    <x v="0"/>
    <s v="USD"/>
    <n v="1434405980"/>
    <n v="1431813980"/>
    <b v="0"/>
    <n v="5"/>
    <b v="0"/>
    <s v="technology/web"/>
    <n v="9.7400000000000004E-3"/>
    <n v="292.2"/>
    <x v="0"/>
    <x v="38"/>
  </r>
  <r>
    <n v="3971"/>
    <x v="3191"/>
    <x v="3191"/>
    <n v="14000"/>
    <n v="136"/>
    <x v="3"/>
    <x v="0"/>
    <s v="USD"/>
    <n v="1405947126"/>
    <n v="1403355126"/>
    <b v="0"/>
    <n v="6"/>
    <b v="0"/>
    <s v="theater/plays"/>
    <n v="9.7142857142857135E-3"/>
    <n v="22.666666666666668"/>
    <x v="3"/>
    <x v="4"/>
  </r>
  <r>
    <n v="3140"/>
    <x v="3192"/>
    <x v="3192"/>
    <n v="10000"/>
    <n v="96"/>
    <x v="2"/>
    <x v="3"/>
    <s v="EUR"/>
    <n v="1491581703"/>
    <n v="1488993303"/>
    <b v="0"/>
    <n v="4"/>
    <b v="0"/>
    <s v="theater/plays"/>
    <n v="9.5999999999999992E-3"/>
    <n v="24"/>
    <x v="3"/>
    <x v="4"/>
  </r>
  <r>
    <n v="661"/>
    <x v="3193"/>
    <x v="3193"/>
    <n v="10000"/>
    <n v="95"/>
    <x v="3"/>
    <x v="0"/>
    <s v="USD"/>
    <n v="1477236559"/>
    <n v="1474644559"/>
    <b v="0"/>
    <n v="9"/>
    <b v="0"/>
    <s v="technology/wearables"/>
    <n v="9.4999999999999998E-3"/>
    <n v="10.555555555555555"/>
    <x v="0"/>
    <x v="3"/>
  </r>
  <r>
    <n v="149"/>
    <x v="3194"/>
    <x v="3194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4"/>
    <x v="22"/>
  </r>
  <r>
    <n v="557"/>
    <x v="3195"/>
    <x v="3195"/>
    <n v="150000"/>
    <n v="1366"/>
    <x v="3"/>
    <x v="2"/>
    <s v="EUR"/>
    <n v="1480721803"/>
    <n v="1478126203"/>
    <b v="0"/>
    <n v="20"/>
    <b v="0"/>
    <s v="technology/web"/>
    <n v="9.1066666666666674E-3"/>
    <n v="68.3"/>
    <x v="0"/>
    <x v="38"/>
  </r>
  <r>
    <n v="1229"/>
    <x v="3196"/>
    <x v="3196"/>
    <n v="2750"/>
    <n v="25"/>
    <x v="1"/>
    <x v="0"/>
    <s v="USD"/>
    <n v="1334592000"/>
    <n v="1331982127"/>
    <b v="0"/>
    <n v="1"/>
    <b v="0"/>
    <s v="music/world music"/>
    <n v="9.0909090909090905E-3"/>
    <n v="25"/>
    <x v="2"/>
    <x v="33"/>
  </r>
  <r>
    <n v="3941"/>
    <x v="3197"/>
    <x v="3197"/>
    <n v="5500"/>
    <n v="50"/>
    <x v="3"/>
    <x v="0"/>
    <s v="USD"/>
    <n v="1416877200"/>
    <n v="1414505137"/>
    <b v="0"/>
    <n v="2"/>
    <b v="0"/>
    <s v="theater/plays"/>
    <n v="9.0909090909090905E-3"/>
    <n v="25"/>
    <x v="3"/>
    <x v="4"/>
  </r>
  <r>
    <n v="2866"/>
    <x v="3198"/>
    <x v="3198"/>
    <n v="5000"/>
    <n v="45"/>
    <x v="3"/>
    <x v="0"/>
    <s v="USD"/>
    <n v="1476482400"/>
    <n v="1473893721"/>
    <b v="0"/>
    <n v="2"/>
    <b v="0"/>
    <s v="theater/plays"/>
    <n v="8.9999999999999993E-3"/>
    <n v="22.5"/>
    <x v="3"/>
    <x v="4"/>
  </r>
  <r>
    <n v="2652"/>
    <x v="3199"/>
    <x v="3199"/>
    <n v="100000"/>
    <n v="885"/>
    <x v="1"/>
    <x v="6"/>
    <s v="AUD"/>
    <n v="1418183325"/>
    <n v="1415591325"/>
    <b v="0"/>
    <n v="11"/>
    <b v="0"/>
    <s v="technology/space exploration"/>
    <n v="8.8500000000000002E-3"/>
    <n v="80.454545454545453"/>
    <x v="0"/>
    <x v="5"/>
  </r>
  <r>
    <n v="2869"/>
    <x v="3200"/>
    <x v="3200"/>
    <n v="20000"/>
    <n v="177"/>
    <x v="3"/>
    <x v="0"/>
    <s v="USD"/>
    <n v="1468937681"/>
    <n v="1466345681"/>
    <b v="0"/>
    <n v="5"/>
    <b v="0"/>
    <s v="theater/plays"/>
    <n v="8.8500000000000002E-3"/>
    <n v="35.4"/>
    <x v="3"/>
    <x v="4"/>
  </r>
  <r>
    <n v="2648"/>
    <x v="3201"/>
    <x v="3201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0"/>
    <x v="5"/>
  </r>
  <r>
    <n v="1719"/>
    <x v="3202"/>
    <x v="3202"/>
    <n v="4000"/>
    <n v="35"/>
    <x v="3"/>
    <x v="0"/>
    <s v="USD"/>
    <n v="1410958191"/>
    <n v="1408366191"/>
    <b v="0"/>
    <n v="3"/>
    <b v="0"/>
    <s v="music/faith"/>
    <n v="8.7500000000000008E-3"/>
    <n v="11.666666666666666"/>
    <x v="2"/>
    <x v="21"/>
  </r>
  <r>
    <n v="704"/>
    <x v="3203"/>
    <x v="3203"/>
    <n v="55000"/>
    <n v="481"/>
    <x v="3"/>
    <x v="7"/>
    <s v="CAD"/>
    <n v="1487565468"/>
    <n v="1482381468"/>
    <b v="0"/>
    <n v="4"/>
    <b v="0"/>
    <s v="technology/wearables"/>
    <n v="8.7454545454545458E-3"/>
    <n v="120.25"/>
    <x v="0"/>
    <x v="3"/>
  </r>
  <r>
    <n v="2680"/>
    <x v="3204"/>
    <x v="3204"/>
    <n v="32000"/>
    <n v="276"/>
    <x v="3"/>
    <x v="8"/>
    <s v="EUR"/>
    <n v="1459915491"/>
    <n v="1457327091"/>
    <b v="0"/>
    <n v="4"/>
    <b v="0"/>
    <s v="technology/makerspaces"/>
    <n v="8.6250000000000007E-3"/>
    <n v="69"/>
    <x v="0"/>
    <x v="19"/>
  </r>
  <r>
    <n v="226"/>
    <x v="3205"/>
    <x v="3205"/>
    <n v="29000"/>
    <n v="250"/>
    <x v="3"/>
    <x v="1"/>
    <s v="GBP"/>
    <n v="1433064540"/>
    <n v="1428854344"/>
    <b v="0"/>
    <n v="2"/>
    <b v="0"/>
    <s v="film &amp; video/drama"/>
    <n v="8.6206896551724137E-3"/>
    <n v="125"/>
    <x v="4"/>
    <x v="30"/>
  </r>
  <r>
    <n v="912"/>
    <x v="3206"/>
    <x v="3206"/>
    <n v="3500"/>
    <n v="30"/>
    <x v="3"/>
    <x v="0"/>
    <s v="USD"/>
    <n v="1355197047"/>
    <n v="1350009447"/>
    <b v="0"/>
    <n v="2"/>
    <b v="0"/>
    <s v="music/jazz"/>
    <n v="8.5714285714285719E-3"/>
    <n v="15"/>
    <x v="2"/>
    <x v="27"/>
  </r>
  <r>
    <n v="1454"/>
    <x v="3207"/>
    <x v="3207"/>
    <n v="1750"/>
    <n v="15"/>
    <x v="1"/>
    <x v="8"/>
    <s v="EUR"/>
    <n v="1461535140"/>
    <n v="1459716480"/>
    <b v="0"/>
    <n v="1"/>
    <b v="0"/>
    <s v="publishing/translations"/>
    <n v="8.5714285714285719E-3"/>
    <n v="15"/>
    <x v="5"/>
    <x v="39"/>
  </r>
  <r>
    <n v="683"/>
    <x v="3208"/>
    <x v="3208"/>
    <n v="35000"/>
    <n v="298"/>
    <x v="3"/>
    <x v="0"/>
    <s v="USD"/>
    <n v="1477949764"/>
    <n v="1474493764"/>
    <b v="0"/>
    <n v="3"/>
    <b v="0"/>
    <s v="technology/wearables"/>
    <n v="8.5142857142857138E-3"/>
    <n v="99.333333333333329"/>
    <x v="0"/>
    <x v="3"/>
  </r>
  <r>
    <n v="773"/>
    <x v="3209"/>
    <x v="3209"/>
    <n v="3759"/>
    <n v="32"/>
    <x v="3"/>
    <x v="1"/>
    <s v="GBP"/>
    <n v="1431298860"/>
    <n v="1428341985"/>
    <b v="0"/>
    <n v="2"/>
    <b v="0"/>
    <s v="publishing/fiction"/>
    <n v="8.5129023676509714E-3"/>
    <n v="16"/>
    <x v="5"/>
    <x v="26"/>
  </r>
  <r>
    <n v="2160"/>
    <x v="3210"/>
    <x v="3210"/>
    <n v="10000"/>
    <n v="85"/>
    <x v="3"/>
    <x v="0"/>
    <s v="USD"/>
    <n v="1337447105"/>
    <n v="1334855105"/>
    <b v="0"/>
    <n v="16"/>
    <b v="0"/>
    <s v="games/video games"/>
    <n v="8.5000000000000006E-3"/>
    <n v="5.3125"/>
    <x v="1"/>
    <x v="29"/>
  </r>
  <r>
    <n v="2767"/>
    <x v="3211"/>
    <x v="3211"/>
    <n v="4000"/>
    <n v="34"/>
    <x v="3"/>
    <x v="7"/>
    <s v="CAD"/>
    <n v="1439766050"/>
    <n v="1434582050"/>
    <b v="0"/>
    <n v="3"/>
    <b v="0"/>
    <s v="publishing/children's books"/>
    <n v="8.5000000000000006E-3"/>
    <n v="11.333333333333334"/>
    <x v="5"/>
    <x v="32"/>
  </r>
  <r>
    <n v="2570"/>
    <x v="3212"/>
    <x v="3212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37"/>
  </r>
  <r>
    <n v="3079"/>
    <x v="3213"/>
    <x v="3213"/>
    <n v="1333666"/>
    <n v="11226"/>
    <x v="3"/>
    <x v="0"/>
    <s v="USD"/>
    <n v="1427040435"/>
    <n v="1424452035"/>
    <b v="0"/>
    <n v="27"/>
    <b v="0"/>
    <s v="theater/spaces"/>
    <n v="8.4173998587352451E-3"/>
    <n v="415.77777777777777"/>
    <x v="3"/>
    <x v="12"/>
  </r>
  <r>
    <n v="1579"/>
    <x v="3214"/>
    <x v="3214"/>
    <n v="3333"/>
    <n v="28"/>
    <x v="1"/>
    <x v="0"/>
    <s v="USD"/>
    <n v="1377734091"/>
    <n v="1374882891"/>
    <b v="0"/>
    <n v="2"/>
    <b v="0"/>
    <s v="publishing/art books"/>
    <n v="8.4008400840084006E-3"/>
    <n v="14"/>
    <x v="5"/>
    <x v="36"/>
  </r>
  <r>
    <n v="953"/>
    <x v="3215"/>
    <x v="3215"/>
    <n v="15000"/>
    <n v="126"/>
    <x v="3"/>
    <x v="0"/>
    <s v="USD"/>
    <n v="1422158199"/>
    <n v="1419566199"/>
    <b v="0"/>
    <n v="5"/>
    <b v="0"/>
    <s v="technology/wearables"/>
    <n v="8.3999999999999995E-3"/>
    <n v="25.2"/>
    <x v="0"/>
    <x v="3"/>
  </r>
  <r>
    <n v="2413"/>
    <x v="3216"/>
    <x v="3216"/>
    <n v="3000"/>
    <n v="25"/>
    <x v="3"/>
    <x v="0"/>
    <s v="USD"/>
    <n v="1401579000"/>
    <n v="1398911882"/>
    <b v="0"/>
    <n v="3"/>
    <b v="0"/>
    <s v="food/food trucks"/>
    <n v="8.3333333333333332E-3"/>
    <n v="8.3333333333333339"/>
    <x v="7"/>
    <x v="37"/>
  </r>
  <r>
    <n v="3901"/>
    <x v="3217"/>
    <x v="3217"/>
    <n v="3000"/>
    <n v="25"/>
    <x v="3"/>
    <x v="0"/>
    <s v="USD"/>
    <n v="1450554599"/>
    <n v="1447098599"/>
    <b v="0"/>
    <n v="1"/>
    <b v="0"/>
    <s v="theater/plays"/>
    <n v="8.3333333333333332E-3"/>
    <n v="25"/>
    <x v="3"/>
    <x v="4"/>
  </r>
  <r>
    <n v="4021"/>
    <x v="3218"/>
    <x v="3218"/>
    <n v="15000"/>
    <n v="125"/>
    <x v="3"/>
    <x v="0"/>
    <s v="USD"/>
    <n v="1414360358"/>
    <n v="1409176358"/>
    <b v="0"/>
    <n v="2"/>
    <b v="0"/>
    <s v="theater/plays"/>
    <n v="8.3333333333333332E-3"/>
    <n v="62.5"/>
    <x v="3"/>
    <x v="4"/>
  </r>
  <r>
    <n v="4019"/>
    <x v="3219"/>
    <x v="3219"/>
    <n v="3500"/>
    <n v="29"/>
    <x v="3"/>
    <x v="0"/>
    <s v="USD"/>
    <n v="1460737680"/>
    <n v="1455725596"/>
    <b v="0"/>
    <n v="4"/>
    <b v="0"/>
    <s v="theater/plays"/>
    <n v="8.2857142857142851E-3"/>
    <n v="7.25"/>
    <x v="3"/>
    <x v="4"/>
  </r>
  <r>
    <n v="454"/>
    <x v="3220"/>
    <x v="3220"/>
    <n v="10000"/>
    <n v="82"/>
    <x v="3"/>
    <x v="0"/>
    <s v="USD"/>
    <n v="1417007640"/>
    <n v="1414343571"/>
    <b v="0"/>
    <n v="5"/>
    <b v="0"/>
    <s v="film &amp; video/animation"/>
    <n v="8.2000000000000007E-3"/>
    <n v="16.399999999999999"/>
    <x v="4"/>
    <x v="28"/>
  </r>
  <r>
    <n v="1083"/>
    <x v="3221"/>
    <x v="3221"/>
    <n v="50000"/>
    <n v="410"/>
    <x v="3"/>
    <x v="7"/>
    <s v="CAD"/>
    <n v="1406994583"/>
    <n v="1401810583"/>
    <b v="0"/>
    <n v="1"/>
    <b v="0"/>
    <s v="games/video games"/>
    <n v="8.2000000000000007E-3"/>
    <n v="410"/>
    <x v="1"/>
    <x v="29"/>
  </r>
  <r>
    <n v="1329"/>
    <x v="3222"/>
    <x v="3222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0"/>
    <x v="3"/>
  </r>
  <r>
    <n v="872"/>
    <x v="3223"/>
    <x v="3223"/>
    <n v="8000"/>
    <n v="65"/>
    <x v="3"/>
    <x v="0"/>
    <s v="USD"/>
    <n v="1299786527"/>
    <n v="1295898527"/>
    <b v="0"/>
    <n v="2"/>
    <b v="0"/>
    <s v="music/jazz"/>
    <n v="8.1250000000000003E-3"/>
    <n v="32.5"/>
    <x v="2"/>
    <x v="27"/>
  </r>
  <r>
    <n v="2150"/>
    <x v="3224"/>
    <x v="3224"/>
    <n v="50000"/>
    <n v="405"/>
    <x v="3"/>
    <x v="12"/>
    <s v="NOK"/>
    <n v="1468392599"/>
    <n v="1465800599"/>
    <b v="0"/>
    <n v="4"/>
    <b v="0"/>
    <s v="games/video games"/>
    <n v="8.0999999999999996E-3"/>
    <n v="101.25"/>
    <x v="1"/>
    <x v="29"/>
  </r>
  <r>
    <n v="508"/>
    <x v="3225"/>
    <x v="3225"/>
    <n v="50000"/>
    <n v="400"/>
    <x v="3"/>
    <x v="0"/>
    <s v="USD"/>
    <n v="1337955240"/>
    <n v="1332808501"/>
    <b v="0"/>
    <n v="3"/>
    <b v="0"/>
    <s v="film &amp; video/animation"/>
    <n v="8.0000000000000002E-3"/>
    <n v="133.33333333333334"/>
    <x v="4"/>
    <x v="28"/>
  </r>
  <r>
    <n v="569"/>
    <x v="3226"/>
    <x v="3226"/>
    <n v="2500"/>
    <n v="20"/>
    <x v="3"/>
    <x v="7"/>
    <s v="CAD"/>
    <n v="1451679612"/>
    <n v="1449087612"/>
    <b v="0"/>
    <n v="1"/>
    <b v="0"/>
    <s v="technology/web"/>
    <n v="8.0000000000000002E-3"/>
    <n v="20"/>
    <x v="0"/>
    <x v="38"/>
  </r>
  <r>
    <n v="881"/>
    <x v="3227"/>
    <x v="3227"/>
    <n v="3750"/>
    <n v="30"/>
    <x v="3"/>
    <x v="0"/>
    <s v="USD"/>
    <n v="1326520886"/>
    <n v="1322632886"/>
    <b v="0"/>
    <n v="1"/>
    <b v="0"/>
    <s v="music/indie rock"/>
    <n v="8.0000000000000002E-3"/>
    <n v="30"/>
    <x v="2"/>
    <x v="13"/>
  </r>
  <r>
    <n v="1232"/>
    <x v="3228"/>
    <x v="3228"/>
    <n v="5000"/>
    <n v="40"/>
    <x v="1"/>
    <x v="0"/>
    <s v="USD"/>
    <n v="1381090870"/>
    <n v="1377030070"/>
    <b v="0"/>
    <n v="1"/>
    <b v="0"/>
    <s v="music/world music"/>
    <n v="8.0000000000000002E-3"/>
    <n v="40"/>
    <x v="2"/>
    <x v="33"/>
  </r>
  <r>
    <n v="2154"/>
    <x v="3229"/>
    <x v="3229"/>
    <n v="250"/>
    <n v="2"/>
    <x v="3"/>
    <x v="0"/>
    <s v="USD"/>
    <n v="1390921827"/>
    <n v="1389193827"/>
    <b v="0"/>
    <n v="2"/>
    <b v="0"/>
    <s v="games/video games"/>
    <n v="8.0000000000000002E-3"/>
    <n v="1"/>
    <x v="1"/>
    <x v="29"/>
  </r>
  <r>
    <n v="2384"/>
    <x v="3230"/>
    <x v="3230"/>
    <n v="1000"/>
    <n v="8"/>
    <x v="1"/>
    <x v="0"/>
    <s v="USD"/>
    <n v="1415932643"/>
    <n v="1413337043"/>
    <b v="0"/>
    <n v="8"/>
    <b v="0"/>
    <s v="technology/web"/>
    <n v="8.0000000000000002E-3"/>
    <n v="1"/>
    <x v="0"/>
    <x v="38"/>
  </r>
  <r>
    <n v="2693"/>
    <x v="3231"/>
    <x v="3231"/>
    <n v="5000"/>
    <n v="40"/>
    <x v="3"/>
    <x v="0"/>
    <s v="USD"/>
    <n v="1407899966"/>
    <n v="1405307966"/>
    <b v="0"/>
    <n v="3"/>
    <b v="0"/>
    <s v="food/food trucks"/>
    <n v="8.0000000000000002E-3"/>
    <n v="13.333333333333334"/>
    <x v="7"/>
    <x v="37"/>
  </r>
  <r>
    <n v="2901"/>
    <x v="3232"/>
    <x v="3232"/>
    <n v="750"/>
    <n v="6"/>
    <x v="3"/>
    <x v="0"/>
    <s v="USD"/>
    <n v="1423345339"/>
    <n v="1418161339"/>
    <b v="0"/>
    <n v="2"/>
    <b v="0"/>
    <s v="theater/plays"/>
    <n v="8.0000000000000002E-3"/>
    <n v="3"/>
    <x v="3"/>
    <x v="4"/>
  </r>
  <r>
    <n v="3129"/>
    <x v="3233"/>
    <x v="3233"/>
    <n v="1250"/>
    <n v="10"/>
    <x v="2"/>
    <x v="0"/>
    <s v="USD"/>
    <n v="1492542819"/>
    <n v="1489090419"/>
    <b v="0"/>
    <n v="1"/>
    <b v="0"/>
    <s v="theater/plays"/>
    <n v="8.0000000000000002E-3"/>
    <n v="10"/>
    <x v="3"/>
    <x v="4"/>
  </r>
  <r>
    <n v="964"/>
    <x v="3234"/>
    <x v="3234"/>
    <n v="110000"/>
    <n v="879"/>
    <x v="3"/>
    <x v="7"/>
    <s v="CAD"/>
    <n v="1441119919"/>
    <n v="1437663919"/>
    <b v="0"/>
    <n v="29"/>
    <b v="0"/>
    <s v="technology/wearables"/>
    <n v="7.9909090909090902E-3"/>
    <n v="30.310344827586206"/>
    <x v="0"/>
    <x v="3"/>
  </r>
  <r>
    <n v="713"/>
    <x v="3235"/>
    <x v="3235"/>
    <n v="25000"/>
    <n v="199"/>
    <x v="3"/>
    <x v="4"/>
    <s v="EUR"/>
    <n v="1465130532"/>
    <n v="1462538532"/>
    <b v="0"/>
    <n v="1"/>
    <b v="0"/>
    <s v="technology/wearables"/>
    <n v="7.9600000000000001E-3"/>
    <n v="199"/>
    <x v="0"/>
    <x v="3"/>
  </r>
  <r>
    <n v="450"/>
    <x v="3236"/>
    <x v="3236"/>
    <n v="50000"/>
    <n v="396"/>
    <x v="3"/>
    <x v="0"/>
    <s v="USD"/>
    <n v="1392417800"/>
    <n v="1389825800"/>
    <b v="0"/>
    <n v="7"/>
    <b v="0"/>
    <s v="film &amp; video/animation"/>
    <n v="7.92E-3"/>
    <n v="56.571428571428569"/>
    <x v="4"/>
    <x v="28"/>
  </r>
  <r>
    <n v="2903"/>
    <x v="3237"/>
    <x v="3237"/>
    <n v="5000"/>
    <n v="39"/>
    <x v="3"/>
    <x v="0"/>
    <s v="USD"/>
    <n v="1441771218"/>
    <n v="1436587218"/>
    <b v="0"/>
    <n v="4"/>
    <b v="0"/>
    <s v="theater/plays"/>
    <n v="7.7999999999999996E-3"/>
    <n v="9.75"/>
    <x v="3"/>
    <x v="4"/>
  </r>
  <r>
    <n v="1436"/>
    <x v="3238"/>
    <x v="3238"/>
    <n v="10000"/>
    <n v="77"/>
    <x v="3"/>
    <x v="2"/>
    <s v="EUR"/>
    <n v="1456043057"/>
    <n v="1453451057"/>
    <b v="0"/>
    <n v="2"/>
    <b v="0"/>
    <s v="publishing/translations"/>
    <n v="7.7000000000000002E-3"/>
    <n v="38.5"/>
    <x v="5"/>
    <x v="39"/>
  </r>
  <r>
    <n v="2762"/>
    <x v="3239"/>
    <x v="3239"/>
    <n v="3250"/>
    <n v="25"/>
    <x v="3"/>
    <x v="0"/>
    <s v="USD"/>
    <n v="1332114795"/>
    <n v="1326934395"/>
    <b v="0"/>
    <n v="1"/>
    <b v="0"/>
    <s v="publishing/children's books"/>
    <n v="7.6923076923076927E-3"/>
    <n v="25"/>
    <x v="5"/>
    <x v="32"/>
  </r>
  <r>
    <n v="423"/>
    <x v="3240"/>
    <x v="3240"/>
    <n v="20000"/>
    <n v="153"/>
    <x v="3"/>
    <x v="0"/>
    <s v="USD"/>
    <n v="1370470430"/>
    <n v="1367878430"/>
    <b v="0"/>
    <n v="13"/>
    <b v="0"/>
    <s v="film &amp; video/animation"/>
    <n v="7.6499999999999997E-3"/>
    <n v="11.76923076923077"/>
    <x v="4"/>
    <x v="28"/>
  </r>
  <r>
    <n v="1999"/>
    <x v="3241"/>
    <x v="3241"/>
    <n v="31000"/>
    <n v="236"/>
    <x v="3"/>
    <x v="1"/>
    <s v="GBP"/>
    <n v="1415882108"/>
    <n v="1413286508"/>
    <b v="0"/>
    <n v="7"/>
    <b v="0"/>
    <s v="photography/people"/>
    <n v="7.6129032258064515E-3"/>
    <n v="33.714285714285715"/>
    <x v="6"/>
    <x v="35"/>
  </r>
  <r>
    <n v="466"/>
    <x v="3242"/>
    <x v="3242"/>
    <n v="10000"/>
    <n v="76"/>
    <x v="3"/>
    <x v="0"/>
    <s v="USD"/>
    <n v="1347057464"/>
    <n v="1344465464"/>
    <b v="0"/>
    <n v="5"/>
    <b v="0"/>
    <s v="film &amp; video/animation"/>
    <n v="7.6E-3"/>
    <n v="15.2"/>
    <x v="4"/>
    <x v="28"/>
  </r>
  <r>
    <n v="1155"/>
    <x v="3243"/>
    <x v="3243"/>
    <n v="25000"/>
    <n v="188"/>
    <x v="3"/>
    <x v="0"/>
    <s v="USD"/>
    <n v="1408040408"/>
    <n v="1405448408"/>
    <b v="0"/>
    <n v="8"/>
    <b v="0"/>
    <s v="food/food trucks"/>
    <n v="7.5199999999999998E-3"/>
    <n v="23.5"/>
    <x v="7"/>
    <x v="37"/>
  </r>
  <r>
    <n v="718"/>
    <x v="3244"/>
    <x v="3244"/>
    <n v="12000"/>
    <n v="90"/>
    <x v="3"/>
    <x v="0"/>
    <s v="USD"/>
    <n v="1487397540"/>
    <n v="1484684247"/>
    <b v="0"/>
    <n v="4"/>
    <b v="0"/>
    <s v="technology/wearables"/>
    <n v="7.4999999999999997E-3"/>
    <n v="22.5"/>
    <x v="0"/>
    <x v="3"/>
  </r>
  <r>
    <n v="1492"/>
    <x v="3245"/>
    <x v="3245"/>
    <n v="4000"/>
    <n v="30"/>
    <x v="3"/>
    <x v="0"/>
    <s v="USD"/>
    <n v="1308431646"/>
    <n v="1305839646"/>
    <b v="0"/>
    <n v="2"/>
    <b v="0"/>
    <s v="publishing/fiction"/>
    <n v="7.4999999999999997E-3"/>
    <n v="15"/>
    <x v="5"/>
    <x v="26"/>
  </r>
  <r>
    <n v="2562"/>
    <x v="3246"/>
    <x v="3246"/>
    <n v="10000"/>
    <n v="75"/>
    <x v="1"/>
    <x v="2"/>
    <s v="EUR"/>
    <n v="1476189339"/>
    <n v="1471005339"/>
    <b v="0"/>
    <n v="3"/>
    <b v="0"/>
    <s v="food/food trucks"/>
    <n v="7.4999999999999997E-3"/>
    <n v="25"/>
    <x v="7"/>
    <x v="37"/>
  </r>
  <r>
    <n v="1736"/>
    <x v="3247"/>
    <x v="3247"/>
    <n v="3000"/>
    <n v="22"/>
    <x v="3"/>
    <x v="0"/>
    <s v="USD"/>
    <n v="1447018833"/>
    <n v="1444423233"/>
    <b v="0"/>
    <n v="1"/>
    <b v="0"/>
    <s v="music/faith"/>
    <n v="7.3333333333333332E-3"/>
    <n v="22"/>
    <x v="2"/>
    <x v="21"/>
  </r>
  <r>
    <n v="2159"/>
    <x v="3248"/>
    <x v="3248"/>
    <n v="3600"/>
    <n v="26"/>
    <x v="3"/>
    <x v="0"/>
    <s v="USD"/>
    <n v="1310837574"/>
    <n v="1308245574"/>
    <b v="0"/>
    <n v="2"/>
    <b v="0"/>
    <s v="games/video games"/>
    <n v="7.2222222222222219E-3"/>
    <n v="13"/>
    <x v="1"/>
    <x v="29"/>
  </r>
  <r>
    <n v="220"/>
    <x v="3249"/>
    <x v="3249"/>
    <n v="50000"/>
    <n v="360"/>
    <x v="3"/>
    <x v="0"/>
    <s v="USD"/>
    <n v="1440101160"/>
    <n v="1436542030"/>
    <b v="0"/>
    <n v="3"/>
    <b v="0"/>
    <s v="film &amp; video/drama"/>
    <n v="7.1999999999999998E-3"/>
    <n v="120"/>
    <x v="4"/>
    <x v="30"/>
  </r>
  <r>
    <n v="2326"/>
    <x v="3250"/>
    <x v="3250"/>
    <n v="15000"/>
    <n v="108"/>
    <x v="2"/>
    <x v="0"/>
    <s v="USD"/>
    <n v="1493571600"/>
    <n v="1489106948"/>
    <b v="0"/>
    <n v="1"/>
    <b v="0"/>
    <s v="food/small batch"/>
    <n v="7.1999999999999998E-3"/>
    <n v="108"/>
    <x v="7"/>
    <x v="11"/>
  </r>
  <r>
    <n v="2761"/>
    <x v="3251"/>
    <x v="3251"/>
    <n v="5000"/>
    <n v="36"/>
    <x v="3"/>
    <x v="0"/>
    <s v="USD"/>
    <n v="1357176693"/>
    <n v="1354584693"/>
    <b v="0"/>
    <n v="4"/>
    <b v="0"/>
    <s v="publishing/children's books"/>
    <n v="7.1999999999999998E-3"/>
    <n v="9"/>
    <x v="5"/>
    <x v="32"/>
  </r>
  <r>
    <n v="153"/>
    <x v="3252"/>
    <x v="3252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4"/>
    <x v="22"/>
  </r>
  <r>
    <n v="2401"/>
    <x v="3253"/>
    <x v="3253"/>
    <n v="28000"/>
    <n v="201"/>
    <x v="3"/>
    <x v="0"/>
    <s v="USD"/>
    <n v="1457207096"/>
    <n v="1452023096"/>
    <b v="0"/>
    <n v="9"/>
    <b v="0"/>
    <s v="food/food trucks"/>
    <n v="7.1785714285714283E-3"/>
    <n v="22.333333333333332"/>
    <x v="7"/>
    <x v="37"/>
  </r>
  <r>
    <n v="574"/>
    <x v="3254"/>
    <x v="3254"/>
    <n v="11180"/>
    <n v="80"/>
    <x v="3"/>
    <x v="1"/>
    <s v="GBP"/>
    <n v="1476873507"/>
    <n v="1474281507"/>
    <b v="0"/>
    <n v="4"/>
    <b v="0"/>
    <s v="technology/web"/>
    <n v="7.1556350626118068E-3"/>
    <n v="20"/>
    <x v="0"/>
    <x v="38"/>
  </r>
  <r>
    <n v="1483"/>
    <x v="3255"/>
    <x v="3255"/>
    <n v="7000"/>
    <n v="50"/>
    <x v="3"/>
    <x v="0"/>
    <s v="USD"/>
    <n v="1469162275"/>
    <n v="1467002275"/>
    <b v="0"/>
    <n v="2"/>
    <b v="0"/>
    <s v="publishing/fiction"/>
    <n v="7.1428571428571426E-3"/>
    <n v="25"/>
    <x v="5"/>
    <x v="26"/>
  </r>
  <r>
    <n v="2692"/>
    <x v="3256"/>
    <x v="3256"/>
    <n v="3500"/>
    <n v="25"/>
    <x v="3"/>
    <x v="0"/>
    <s v="USD"/>
    <n v="1427266860"/>
    <n v="1424678460"/>
    <b v="0"/>
    <n v="1"/>
    <b v="0"/>
    <s v="food/food trucks"/>
    <n v="7.1428571428571426E-3"/>
    <n v="25"/>
    <x v="7"/>
    <x v="37"/>
  </r>
  <r>
    <n v="2700"/>
    <x v="3257"/>
    <x v="3257"/>
    <n v="9999"/>
    <n v="70"/>
    <x v="3"/>
    <x v="0"/>
    <s v="USD"/>
    <n v="1411073972"/>
    <n v="1408481972"/>
    <b v="0"/>
    <n v="4"/>
    <b v="0"/>
    <s v="food/food trucks"/>
    <n v="7.0007000700070005E-3"/>
    <n v="17.5"/>
    <x v="7"/>
    <x v="37"/>
  </r>
  <r>
    <n v="550"/>
    <x v="3258"/>
    <x v="3258"/>
    <n v="5000"/>
    <n v="35"/>
    <x v="3"/>
    <x v="7"/>
    <s v="CAD"/>
    <n v="1485838800"/>
    <n v="1484756245"/>
    <b v="0"/>
    <n v="4"/>
    <b v="0"/>
    <s v="technology/web"/>
    <n v="7.0000000000000001E-3"/>
    <n v="8.75"/>
    <x v="0"/>
    <x v="38"/>
  </r>
  <r>
    <n v="777"/>
    <x v="3259"/>
    <x v="3259"/>
    <n v="3000"/>
    <n v="21"/>
    <x v="3"/>
    <x v="0"/>
    <s v="USD"/>
    <n v="1375313577"/>
    <n v="1372721577"/>
    <b v="0"/>
    <n v="3"/>
    <b v="0"/>
    <s v="publishing/fiction"/>
    <n v="7.0000000000000001E-3"/>
    <n v="7"/>
    <x v="5"/>
    <x v="26"/>
  </r>
  <r>
    <n v="1070"/>
    <x v="3260"/>
    <x v="3260"/>
    <n v="10000"/>
    <n v="70"/>
    <x v="3"/>
    <x v="0"/>
    <s v="USD"/>
    <n v="1349050622"/>
    <n v="1347322622"/>
    <b v="0"/>
    <n v="2"/>
    <b v="0"/>
    <s v="games/video games"/>
    <n v="7.0000000000000001E-3"/>
    <n v="35"/>
    <x v="1"/>
    <x v="29"/>
  </r>
  <r>
    <n v="2430"/>
    <x v="3261"/>
    <x v="3261"/>
    <n v="3000"/>
    <n v="21"/>
    <x v="3"/>
    <x v="0"/>
    <s v="USD"/>
    <n v="1455246504"/>
    <n v="1452654504"/>
    <b v="0"/>
    <n v="2"/>
    <b v="0"/>
    <s v="food/food trucks"/>
    <n v="7.0000000000000001E-3"/>
    <n v="10.5"/>
    <x v="7"/>
    <x v="37"/>
  </r>
  <r>
    <n v="2147"/>
    <x v="3262"/>
    <x v="3262"/>
    <n v="390000"/>
    <n v="2716"/>
    <x v="3"/>
    <x v="0"/>
    <s v="USD"/>
    <n v="1416125148"/>
    <n v="1413356748"/>
    <b v="0"/>
    <n v="55"/>
    <b v="0"/>
    <s v="games/video games"/>
    <n v="6.9641025641025639E-3"/>
    <n v="49.381818181818183"/>
    <x v="1"/>
    <x v="29"/>
  </r>
  <r>
    <n v="2355"/>
    <x v="3263"/>
    <x v="3263"/>
    <n v="8000"/>
    <n v="55"/>
    <x v="1"/>
    <x v="6"/>
    <s v="AUD"/>
    <n v="1430604136"/>
    <n v="1428012136"/>
    <b v="0"/>
    <n v="2"/>
    <b v="0"/>
    <s v="technology/web"/>
    <n v="6.875E-3"/>
    <n v="27.5"/>
    <x v="0"/>
    <x v="38"/>
  </r>
  <r>
    <n v="2681"/>
    <x v="3264"/>
    <x v="3264"/>
    <n v="8000"/>
    <n v="55"/>
    <x v="3"/>
    <x v="0"/>
    <s v="USD"/>
    <n v="1405027750"/>
    <n v="1402867750"/>
    <b v="0"/>
    <n v="2"/>
    <b v="0"/>
    <s v="food/food trucks"/>
    <n v="6.875E-3"/>
    <n v="27.5"/>
    <x v="7"/>
    <x v="37"/>
  </r>
  <r>
    <n v="456"/>
    <x v="3265"/>
    <x v="3265"/>
    <n v="8888"/>
    <n v="61"/>
    <x v="3"/>
    <x v="0"/>
    <s v="USD"/>
    <n v="1382414340"/>
    <n v="1380559201"/>
    <b v="0"/>
    <n v="3"/>
    <b v="0"/>
    <s v="film &amp; video/animation"/>
    <n v="6.8631863186318634E-3"/>
    <n v="20.333333333333332"/>
    <x v="4"/>
    <x v="28"/>
  </r>
  <r>
    <n v="2387"/>
    <x v="3266"/>
    <x v="3266"/>
    <n v="150000"/>
    <n v="1026"/>
    <x v="1"/>
    <x v="0"/>
    <s v="USD"/>
    <n v="1469199740"/>
    <n v="1465311740"/>
    <b v="0"/>
    <n v="3"/>
    <b v="0"/>
    <s v="technology/web"/>
    <n v="6.8399999999999997E-3"/>
    <n v="342"/>
    <x v="0"/>
    <x v="38"/>
  </r>
  <r>
    <n v="1710"/>
    <x v="3267"/>
    <x v="3267"/>
    <n v="5000"/>
    <n v="34"/>
    <x v="3"/>
    <x v="2"/>
    <s v="EUR"/>
    <n v="1453122000"/>
    <n v="1449151888"/>
    <b v="0"/>
    <n v="1"/>
    <b v="0"/>
    <s v="music/faith"/>
    <n v="6.7999999999999996E-3"/>
    <n v="34"/>
    <x v="2"/>
    <x v="21"/>
  </r>
  <r>
    <n v="4065"/>
    <x v="3268"/>
    <x v="3268"/>
    <n v="4000"/>
    <n v="27"/>
    <x v="3"/>
    <x v="0"/>
    <s v="USD"/>
    <n v="1407883811"/>
    <n v="1405291811"/>
    <b v="0"/>
    <n v="4"/>
    <b v="0"/>
    <s v="theater/plays"/>
    <n v="6.7499999999999999E-3"/>
    <n v="6.75"/>
    <x v="3"/>
    <x v="4"/>
  </r>
  <r>
    <n v="1561"/>
    <x v="3269"/>
    <x v="3269"/>
    <n v="10000"/>
    <n v="67"/>
    <x v="1"/>
    <x v="0"/>
    <s v="USD"/>
    <n v="1383789603"/>
    <n v="1381194003"/>
    <b v="0"/>
    <n v="1"/>
    <b v="0"/>
    <s v="publishing/art books"/>
    <n v="6.7000000000000002E-3"/>
    <n v="67"/>
    <x v="5"/>
    <x v="36"/>
  </r>
  <r>
    <n v="497"/>
    <x v="3270"/>
    <x v="3270"/>
    <n v="4480"/>
    <n v="30"/>
    <x v="3"/>
    <x v="0"/>
    <s v="USD"/>
    <n v="1419483600"/>
    <n v="1414889665"/>
    <b v="0"/>
    <n v="3"/>
    <b v="0"/>
    <s v="film &amp; video/animation"/>
    <n v="6.6964285714285711E-3"/>
    <n v="10"/>
    <x v="4"/>
    <x v="28"/>
  </r>
  <r>
    <n v="1133"/>
    <x v="3271"/>
    <x v="3271"/>
    <n v="3000"/>
    <n v="20"/>
    <x v="3"/>
    <x v="1"/>
    <s v="GBP"/>
    <n v="1406799981"/>
    <n v="1404207981"/>
    <b v="0"/>
    <n v="1"/>
    <b v="0"/>
    <s v="games/mobile games"/>
    <n v="6.6666666666666671E-3"/>
    <n v="20"/>
    <x v="1"/>
    <x v="25"/>
  </r>
  <r>
    <n v="2757"/>
    <x v="3272"/>
    <x v="3272"/>
    <n v="1500"/>
    <n v="10"/>
    <x v="3"/>
    <x v="0"/>
    <s v="USD"/>
    <n v="1470498332"/>
    <n v="1469202332"/>
    <b v="0"/>
    <n v="2"/>
    <b v="0"/>
    <s v="publishing/children's books"/>
    <n v="6.6666666666666671E-3"/>
    <n v="5"/>
    <x v="5"/>
    <x v="32"/>
  </r>
  <r>
    <n v="3121"/>
    <x v="3273"/>
    <x v="3273"/>
    <n v="1500"/>
    <n v="10"/>
    <x v="1"/>
    <x v="7"/>
    <s v="CAD"/>
    <n v="1411748335"/>
    <n v="1406564335"/>
    <b v="0"/>
    <n v="1"/>
    <b v="0"/>
    <s v="theater/spaces"/>
    <n v="6.6666666666666671E-3"/>
    <n v="10"/>
    <x v="3"/>
    <x v="12"/>
  </r>
  <r>
    <n v="3736"/>
    <x v="3274"/>
    <x v="3274"/>
    <n v="1500"/>
    <n v="10"/>
    <x v="3"/>
    <x v="1"/>
    <s v="GBP"/>
    <n v="1427133600"/>
    <n v="1423847093"/>
    <b v="0"/>
    <n v="1"/>
    <b v="0"/>
    <s v="theater/plays"/>
    <n v="6.6666666666666671E-3"/>
    <n v="10"/>
    <x v="3"/>
    <x v="4"/>
  </r>
  <r>
    <n v="3788"/>
    <x v="3275"/>
    <x v="3275"/>
    <n v="75000"/>
    <n v="500"/>
    <x v="3"/>
    <x v="0"/>
    <s v="USD"/>
    <n v="1450887480"/>
    <n v="1448469719"/>
    <b v="0"/>
    <n v="1"/>
    <b v="0"/>
    <s v="theater/musical"/>
    <n v="6.6666666666666671E-3"/>
    <n v="500"/>
    <x v="3"/>
    <x v="20"/>
  </r>
  <r>
    <n v="1571"/>
    <x v="3276"/>
    <x v="3276"/>
    <n v="12100"/>
    <n v="80"/>
    <x v="1"/>
    <x v="1"/>
    <s v="GBP"/>
    <n v="1434738483"/>
    <n v="1432146483"/>
    <b v="0"/>
    <n v="4"/>
    <b v="0"/>
    <s v="publishing/art books"/>
    <n v="6.6115702479338841E-3"/>
    <n v="20"/>
    <x v="5"/>
    <x v="36"/>
  </r>
  <r>
    <n v="609"/>
    <x v="3277"/>
    <x v="3277"/>
    <n v="780"/>
    <n v="5"/>
    <x v="1"/>
    <x v="1"/>
    <s v="GBP"/>
    <n v="1448761744"/>
    <n v="1446166144"/>
    <b v="0"/>
    <n v="1"/>
    <b v="0"/>
    <s v="technology/web"/>
    <n v="6.41025641025641E-3"/>
    <n v="5"/>
    <x v="0"/>
    <x v="38"/>
  </r>
  <r>
    <n v="1153"/>
    <x v="3278"/>
    <x v="3278"/>
    <n v="8000"/>
    <n v="50"/>
    <x v="3"/>
    <x v="0"/>
    <s v="USD"/>
    <n v="1434647305"/>
    <n v="1432055305"/>
    <b v="0"/>
    <n v="1"/>
    <b v="0"/>
    <s v="food/food trucks"/>
    <n v="6.2500000000000003E-3"/>
    <n v="50"/>
    <x v="7"/>
    <x v="37"/>
  </r>
  <r>
    <n v="3087"/>
    <x v="3279"/>
    <x v="3279"/>
    <n v="20000"/>
    <n v="125"/>
    <x v="3"/>
    <x v="0"/>
    <s v="USD"/>
    <n v="1482294990"/>
    <n v="1477107390"/>
    <b v="0"/>
    <n v="2"/>
    <b v="0"/>
    <s v="theater/spaces"/>
    <n v="6.2500000000000003E-3"/>
    <n v="62.5"/>
    <x v="3"/>
    <x v="12"/>
  </r>
  <r>
    <n v="3950"/>
    <x v="3280"/>
    <x v="3280"/>
    <n v="4000"/>
    <n v="25"/>
    <x v="3"/>
    <x v="0"/>
    <s v="USD"/>
    <n v="1460140500"/>
    <n v="1457628680"/>
    <b v="0"/>
    <n v="1"/>
    <b v="0"/>
    <s v="theater/plays"/>
    <n v="6.2500000000000003E-3"/>
    <n v="25"/>
    <x v="3"/>
    <x v="4"/>
  </r>
  <r>
    <n v="1312"/>
    <x v="3281"/>
    <x v="3281"/>
    <n v="4600"/>
    <n v="28"/>
    <x v="1"/>
    <x v="0"/>
    <s v="USD"/>
    <n v="1429375922"/>
    <n v="1426783922"/>
    <b v="0"/>
    <n v="1"/>
    <b v="0"/>
    <s v="technology/wearables"/>
    <n v="6.0869565217391303E-3"/>
    <n v="28"/>
    <x v="0"/>
    <x v="3"/>
  </r>
  <r>
    <n v="2411"/>
    <x v="3282"/>
    <x v="3282"/>
    <n v="25000"/>
    <n v="151"/>
    <x v="3"/>
    <x v="0"/>
    <s v="USD"/>
    <n v="1440524082"/>
    <n v="1437932082"/>
    <b v="0"/>
    <n v="3"/>
    <b v="0"/>
    <s v="food/food trucks"/>
    <n v="6.0400000000000002E-3"/>
    <n v="50.333333333333336"/>
    <x v="7"/>
    <x v="37"/>
  </r>
  <r>
    <n v="917"/>
    <x v="3283"/>
    <x v="3283"/>
    <n v="5000"/>
    <n v="30"/>
    <x v="3"/>
    <x v="0"/>
    <s v="USD"/>
    <n v="1405305000"/>
    <n v="1402612730"/>
    <b v="0"/>
    <n v="1"/>
    <b v="0"/>
    <s v="music/jazz"/>
    <n v="6.0000000000000001E-3"/>
    <n v="30"/>
    <x v="2"/>
    <x v="27"/>
  </r>
  <r>
    <n v="2506"/>
    <x v="3284"/>
    <x v="3284"/>
    <n v="5000"/>
    <n v="30"/>
    <x v="3"/>
    <x v="1"/>
    <s v="GBP"/>
    <n v="1443906000"/>
    <n v="1441955269"/>
    <b v="0"/>
    <n v="2"/>
    <b v="0"/>
    <s v="food/restaurants"/>
    <n v="6.0000000000000001E-3"/>
    <n v="15"/>
    <x v="7"/>
    <x v="40"/>
  </r>
  <r>
    <n v="2580"/>
    <x v="3285"/>
    <x v="3285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37"/>
  </r>
  <r>
    <n v="3966"/>
    <x v="3286"/>
    <x v="3286"/>
    <n v="7500"/>
    <n v="45"/>
    <x v="3"/>
    <x v="0"/>
    <s v="USD"/>
    <n v="1406170740"/>
    <n v="1402506278"/>
    <b v="0"/>
    <n v="2"/>
    <b v="0"/>
    <s v="theater/plays"/>
    <n v="6.0000000000000001E-3"/>
    <n v="22.5"/>
    <x v="3"/>
    <x v="4"/>
  </r>
  <r>
    <n v="2650"/>
    <x v="3287"/>
    <x v="3287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0"/>
    <x v="5"/>
  </r>
  <r>
    <n v="1724"/>
    <x v="3288"/>
    <x v="3288"/>
    <n v="6000"/>
    <n v="35"/>
    <x v="3"/>
    <x v="0"/>
    <s v="USD"/>
    <n v="1414707762"/>
    <n v="1412115762"/>
    <b v="0"/>
    <n v="4"/>
    <b v="0"/>
    <s v="music/faith"/>
    <n v="5.8333333333333336E-3"/>
    <n v="8.75"/>
    <x v="2"/>
    <x v="21"/>
  </r>
  <r>
    <n v="146"/>
    <x v="3289"/>
    <x v="3289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4"/>
    <x v="22"/>
  </r>
  <r>
    <n v="2351"/>
    <x v="3290"/>
    <x v="3290"/>
    <n v="18900"/>
    <n v="108"/>
    <x v="1"/>
    <x v="11"/>
    <s v="NZD"/>
    <n v="1430360739"/>
    <n v="1427768739"/>
    <b v="0"/>
    <n v="7"/>
    <b v="0"/>
    <s v="technology/web"/>
    <n v="5.7142857142857143E-3"/>
    <n v="15.428571428571429"/>
    <x v="0"/>
    <x v="38"/>
  </r>
  <r>
    <n v="2121"/>
    <x v="3291"/>
    <x v="3291"/>
    <n v="50000"/>
    <n v="284"/>
    <x v="3"/>
    <x v="17"/>
    <s v="CHF"/>
    <n v="1484156948"/>
    <n v="1481564948"/>
    <b v="0"/>
    <n v="10"/>
    <b v="0"/>
    <s v="games/video games"/>
    <n v="5.6800000000000002E-3"/>
    <n v="28.4"/>
    <x v="1"/>
    <x v="29"/>
  </r>
  <r>
    <n v="586"/>
    <x v="3292"/>
    <x v="3292"/>
    <n v="10000"/>
    <n v="56"/>
    <x v="3"/>
    <x v="0"/>
    <s v="USD"/>
    <n v="1424032207"/>
    <n v="1421440207"/>
    <b v="0"/>
    <n v="4"/>
    <b v="0"/>
    <s v="technology/web"/>
    <n v="5.5999999999999999E-3"/>
    <n v="14"/>
    <x v="0"/>
    <x v="38"/>
  </r>
  <r>
    <n v="974"/>
    <x v="3293"/>
    <x v="3293"/>
    <n v="50000"/>
    <n v="280"/>
    <x v="3"/>
    <x v="0"/>
    <s v="USD"/>
    <n v="1458925156"/>
    <n v="1456336756"/>
    <b v="0"/>
    <n v="3"/>
    <b v="0"/>
    <s v="technology/wearables"/>
    <n v="5.5999999999999999E-3"/>
    <n v="93.333333333333329"/>
    <x v="0"/>
    <x v="3"/>
  </r>
  <r>
    <n v="1082"/>
    <x v="3294"/>
    <x v="3294"/>
    <n v="10000"/>
    <n v="56"/>
    <x v="3"/>
    <x v="0"/>
    <s v="USD"/>
    <n v="1344635088"/>
    <n v="1342043088"/>
    <b v="0"/>
    <n v="3"/>
    <b v="0"/>
    <s v="games/video games"/>
    <n v="5.5999999999999999E-3"/>
    <n v="18.666666666666668"/>
    <x v="1"/>
    <x v="29"/>
  </r>
  <r>
    <n v="2415"/>
    <x v="3295"/>
    <x v="3295"/>
    <n v="60000"/>
    <n v="335"/>
    <x v="3"/>
    <x v="0"/>
    <s v="USD"/>
    <n v="1468615346"/>
    <n v="1466023346"/>
    <b v="0"/>
    <n v="6"/>
    <b v="0"/>
    <s v="food/food trucks"/>
    <n v="5.5833333333333334E-3"/>
    <n v="55.833333333333336"/>
    <x v="7"/>
    <x v="37"/>
  </r>
  <r>
    <n v="541"/>
    <x v="3296"/>
    <x v="3296"/>
    <n v="4500"/>
    <n v="25"/>
    <x v="3"/>
    <x v="0"/>
    <s v="USD"/>
    <n v="1446080834"/>
    <n v="1443488834"/>
    <b v="0"/>
    <n v="1"/>
    <b v="0"/>
    <s v="technology/web"/>
    <n v="5.5555555555555558E-3"/>
    <n v="25"/>
    <x v="0"/>
    <x v="38"/>
  </r>
  <r>
    <n v="1577"/>
    <x v="3297"/>
    <x v="3297"/>
    <n v="10000"/>
    <n v="55"/>
    <x v="1"/>
    <x v="0"/>
    <s v="USD"/>
    <n v="1343161248"/>
    <n v="1337977248"/>
    <b v="0"/>
    <n v="2"/>
    <b v="0"/>
    <s v="publishing/art books"/>
    <n v="5.4999999999999997E-3"/>
    <n v="27.5"/>
    <x v="5"/>
    <x v="36"/>
  </r>
  <r>
    <n v="3866"/>
    <x v="3298"/>
    <x v="3298"/>
    <n v="2000"/>
    <n v="11"/>
    <x v="3"/>
    <x v="0"/>
    <s v="USD"/>
    <n v="1458703740"/>
    <n v="1454453021"/>
    <b v="0"/>
    <n v="2"/>
    <b v="0"/>
    <s v="theater/plays"/>
    <n v="5.4999999999999997E-3"/>
    <n v="5.5"/>
    <x v="3"/>
    <x v="4"/>
  </r>
  <r>
    <n v="1242"/>
    <x v="3299"/>
    <x v="3299"/>
    <n v="911"/>
    <n v="5"/>
    <x v="1"/>
    <x v="0"/>
    <s v="USD"/>
    <n v="1315747080"/>
    <n v="1314417502"/>
    <b v="0"/>
    <n v="1"/>
    <b v="0"/>
    <s v="music/world music"/>
    <n v="5.4884742041712408E-3"/>
    <n v="5"/>
    <x v="2"/>
    <x v="33"/>
  </r>
  <r>
    <n v="164"/>
    <x v="3300"/>
    <x v="3300"/>
    <n v="120000"/>
    <n v="640"/>
    <x v="3"/>
    <x v="0"/>
    <s v="USD"/>
    <n v="1411150701"/>
    <n v="1405966701"/>
    <b v="0"/>
    <n v="7"/>
    <b v="0"/>
    <s v="film &amp; video/drama"/>
    <n v="5.3333333333333332E-3"/>
    <n v="91.428571428571431"/>
    <x v="4"/>
    <x v="30"/>
  </r>
  <r>
    <n v="691"/>
    <x v="3301"/>
    <x v="3301"/>
    <n v="50000"/>
    <n v="260"/>
    <x v="3"/>
    <x v="0"/>
    <s v="USD"/>
    <n v="1435711246"/>
    <n v="1433292046"/>
    <b v="0"/>
    <n v="10"/>
    <b v="0"/>
    <s v="technology/wearables"/>
    <n v="5.1999999999999998E-3"/>
    <n v="26"/>
    <x v="0"/>
    <x v="3"/>
  </r>
  <r>
    <n v="1110"/>
    <x v="3302"/>
    <x v="3302"/>
    <n v="50000"/>
    <n v="255"/>
    <x v="3"/>
    <x v="0"/>
    <s v="USD"/>
    <n v="1354919022"/>
    <n v="1352327022"/>
    <b v="0"/>
    <n v="11"/>
    <b v="0"/>
    <s v="games/video games"/>
    <n v="5.1000000000000004E-3"/>
    <n v="23.181818181818183"/>
    <x v="1"/>
    <x v="29"/>
  </r>
  <r>
    <n v="1875"/>
    <x v="3303"/>
    <x v="3303"/>
    <n v="10000"/>
    <n v="51"/>
    <x v="3"/>
    <x v="0"/>
    <s v="USD"/>
    <n v="1470519308"/>
    <n v="1465335308"/>
    <b v="0"/>
    <n v="3"/>
    <b v="0"/>
    <s v="games/mobile games"/>
    <n v="5.1000000000000004E-3"/>
    <n v="17"/>
    <x v="1"/>
    <x v="25"/>
  </r>
  <r>
    <n v="1916"/>
    <x v="3304"/>
    <x v="3304"/>
    <n v="20000"/>
    <n v="102"/>
    <x v="3"/>
    <x v="0"/>
    <s v="USD"/>
    <n v="1478542375"/>
    <n v="1476378775"/>
    <b v="0"/>
    <n v="6"/>
    <b v="0"/>
    <s v="technology/gadgets"/>
    <n v="5.1000000000000004E-3"/>
    <n v="17"/>
    <x v="0"/>
    <x v="31"/>
  </r>
  <r>
    <n v="1320"/>
    <x v="3305"/>
    <x v="3305"/>
    <n v="100000"/>
    <n v="503"/>
    <x v="1"/>
    <x v="14"/>
    <s v="EUR"/>
    <n v="1483138800"/>
    <n v="1480610046"/>
    <b v="0"/>
    <n v="3"/>
    <b v="0"/>
    <s v="technology/wearables"/>
    <n v="5.0299999999999997E-3"/>
    <n v="167.66666666666666"/>
    <x v="0"/>
    <x v="3"/>
  </r>
  <r>
    <n v="919"/>
    <x v="3306"/>
    <x v="3306"/>
    <n v="20000"/>
    <n v="100"/>
    <x v="3"/>
    <x v="0"/>
    <s v="USD"/>
    <n v="1355930645"/>
    <n v="1352906645"/>
    <b v="0"/>
    <n v="1"/>
    <b v="0"/>
    <s v="music/jazz"/>
    <n v="5.0000000000000001E-3"/>
    <n v="100"/>
    <x v="2"/>
    <x v="27"/>
  </r>
  <r>
    <n v="1099"/>
    <x v="3307"/>
    <x v="3307"/>
    <n v="5000"/>
    <n v="25"/>
    <x v="3"/>
    <x v="1"/>
    <s v="GBP"/>
    <n v="1431547468"/>
    <n v="1428955468"/>
    <b v="0"/>
    <n v="1"/>
    <b v="0"/>
    <s v="games/video games"/>
    <n v="5.0000000000000001E-3"/>
    <n v="25"/>
    <x v="1"/>
    <x v="29"/>
  </r>
  <r>
    <n v="1113"/>
    <x v="3308"/>
    <x v="3308"/>
    <n v="1000"/>
    <n v="5"/>
    <x v="3"/>
    <x v="1"/>
    <s v="GBP"/>
    <n v="1408058820"/>
    <n v="1405466820"/>
    <b v="0"/>
    <n v="1"/>
    <b v="0"/>
    <s v="games/video games"/>
    <n v="5.0000000000000001E-3"/>
    <n v="5"/>
    <x v="1"/>
    <x v="29"/>
  </r>
  <r>
    <n v="1126"/>
    <x v="3309"/>
    <x v="3309"/>
    <n v="2000"/>
    <n v="10"/>
    <x v="3"/>
    <x v="0"/>
    <s v="USD"/>
    <n v="1468482694"/>
    <n v="1465890694"/>
    <b v="0"/>
    <n v="2"/>
    <b v="0"/>
    <s v="games/mobile games"/>
    <n v="5.0000000000000001E-3"/>
    <n v="5"/>
    <x v="1"/>
    <x v="25"/>
  </r>
  <r>
    <n v="1407"/>
    <x v="3310"/>
    <x v="3310"/>
    <n v="3000"/>
    <n v="15"/>
    <x v="3"/>
    <x v="0"/>
    <s v="USD"/>
    <n v="1407847978"/>
    <n v="1405687978"/>
    <b v="0"/>
    <n v="2"/>
    <b v="0"/>
    <s v="publishing/translations"/>
    <n v="5.0000000000000001E-3"/>
    <n v="7.5"/>
    <x v="5"/>
    <x v="39"/>
  </r>
  <r>
    <n v="1581"/>
    <x v="3311"/>
    <x v="3311"/>
    <n v="1000"/>
    <n v="5"/>
    <x v="3"/>
    <x v="1"/>
    <s v="GBP"/>
    <n v="1450521990"/>
    <n v="1447757190"/>
    <b v="0"/>
    <n v="1"/>
    <b v="0"/>
    <s v="photography/places"/>
    <n v="5.0000000000000001E-3"/>
    <n v="5"/>
    <x v="6"/>
    <x v="24"/>
  </r>
  <r>
    <n v="1789"/>
    <x v="3312"/>
    <x v="3312"/>
    <n v="8000"/>
    <n v="40"/>
    <x v="3"/>
    <x v="0"/>
    <s v="USD"/>
    <n v="1421042403"/>
    <n v="1415858403"/>
    <b v="1"/>
    <n v="4"/>
    <b v="0"/>
    <s v="photography/photobooks"/>
    <n v="5.0000000000000001E-3"/>
    <n v="10"/>
    <x v="6"/>
    <x v="9"/>
  </r>
  <r>
    <n v="1866"/>
    <x v="3313"/>
    <x v="3313"/>
    <n v="25000"/>
    <n v="125"/>
    <x v="3"/>
    <x v="0"/>
    <s v="USD"/>
    <n v="1488340800"/>
    <n v="1483768497"/>
    <b v="0"/>
    <n v="2"/>
    <b v="0"/>
    <s v="games/mobile games"/>
    <n v="5.0000000000000001E-3"/>
    <n v="62.5"/>
    <x v="1"/>
    <x v="25"/>
  </r>
  <r>
    <n v="2568"/>
    <x v="3314"/>
    <x v="3314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37"/>
  </r>
  <r>
    <n v="2583"/>
    <x v="3315"/>
    <x v="3315"/>
    <n v="1000"/>
    <n v="5"/>
    <x v="3"/>
    <x v="0"/>
    <s v="USD"/>
    <n v="1426526880"/>
    <n v="1421346480"/>
    <b v="0"/>
    <n v="5"/>
    <b v="0"/>
    <s v="food/food trucks"/>
    <n v="5.0000000000000001E-3"/>
    <n v="1"/>
    <x v="7"/>
    <x v="37"/>
  </r>
  <r>
    <n v="2893"/>
    <x v="3316"/>
    <x v="3316"/>
    <n v="5000"/>
    <n v="25"/>
    <x v="3"/>
    <x v="0"/>
    <s v="USD"/>
    <n v="1420768800"/>
    <n v="1415644395"/>
    <b v="0"/>
    <n v="2"/>
    <b v="0"/>
    <s v="theater/plays"/>
    <n v="5.0000000000000001E-3"/>
    <n v="12.5"/>
    <x v="3"/>
    <x v="4"/>
  </r>
  <r>
    <n v="553"/>
    <x v="3317"/>
    <x v="3317"/>
    <n v="25000"/>
    <n v="123"/>
    <x v="3"/>
    <x v="0"/>
    <s v="USD"/>
    <n v="1415988991"/>
    <n v="1413393391"/>
    <b v="0"/>
    <n v="6"/>
    <b v="0"/>
    <s v="technology/web"/>
    <n v="4.9199999999999999E-3"/>
    <n v="20.5"/>
    <x v="0"/>
    <x v="38"/>
  </r>
  <r>
    <n v="2435"/>
    <x v="3318"/>
    <x v="3318"/>
    <n v="250000"/>
    <n v="1224"/>
    <x v="3"/>
    <x v="10"/>
    <s v="SEK"/>
    <n v="1444027186"/>
    <n v="1441435186"/>
    <b v="0"/>
    <n v="4"/>
    <b v="0"/>
    <s v="food/food trucks"/>
    <n v="4.8960000000000002E-3"/>
    <n v="306"/>
    <x v="7"/>
    <x v="37"/>
  </r>
  <r>
    <n v="1148"/>
    <x v="3319"/>
    <x v="3319"/>
    <n v="15000"/>
    <n v="73"/>
    <x v="3"/>
    <x v="0"/>
    <s v="USD"/>
    <n v="1480568781"/>
    <n v="1477973181"/>
    <b v="0"/>
    <n v="3"/>
    <b v="0"/>
    <s v="food/food trucks"/>
    <n v="4.8666666666666667E-3"/>
    <n v="24.333333333333332"/>
    <x v="7"/>
    <x v="37"/>
  </r>
  <r>
    <n v="3077"/>
    <x v="3320"/>
    <x v="3320"/>
    <n v="22000"/>
    <n v="105"/>
    <x v="3"/>
    <x v="7"/>
    <s v="CAD"/>
    <n v="1488495478"/>
    <n v="1485903478"/>
    <b v="0"/>
    <n v="2"/>
    <b v="0"/>
    <s v="theater/spaces"/>
    <n v="4.7727272727272731E-3"/>
    <n v="52.5"/>
    <x v="3"/>
    <x v="12"/>
  </r>
  <r>
    <n v="2695"/>
    <x v="3321"/>
    <x v="3321"/>
    <n v="15000"/>
    <n v="71"/>
    <x v="3"/>
    <x v="0"/>
    <s v="USD"/>
    <n v="1428981718"/>
    <n v="1423801318"/>
    <b v="0"/>
    <n v="3"/>
    <b v="0"/>
    <s v="food/food trucks"/>
    <n v="4.7333333333333333E-3"/>
    <n v="23.666666666666668"/>
    <x v="7"/>
    <x v="37"/>
  </r>
  <r>
    <n v="1124"/>
    <x v="3322"/>
    <x v="3322"/>
    <n v="90000"/>
    <n v="425"/>
    <x v="3"/>
    <x v="0"/>
    <s v="USD"/>
    <n v="1430409651"/>
    <n v="1427817651"/>
    <b v="0"/>
    <n v="7"/>
    <b v="0"/>
    <s v="games/mobile games"/>
    <n v="4.7222222222222223E-3"/>
    <n v="60.714285714285715"/>
    <x v="1"/>
    <x v="25"/>
  </r>
  <r>
    <n v="992"/>
    <x v="3323"/>
    <x v="3323"/>
    <n v="100000"/>
    <n v="467"/>
    <x v="3"/>
    <x v="0"/>
    <s v="USD"/>
    <n v="1462655519"/>
    <n v="1457475119"/>
    <b v="0"/>
    <n v="4"/>
    <b v="0"/>
    <s v="technology/wearables"/>
    <n v="4.6699999999999997E-3"/>
    <n v="116.75"/>
    <x v="0"/>
    <x v="3"/>
  </r>
  <r>
    <n v="1158"/>
    <x v="3324"/>
    <x v="3324"/>
    <n v="7500"/>
    <n v="35"/>
    <x v="3"/>
    <x v="0"/>
    <s v="USD"/>
    <n v="1418091128"/>
    <n v="1415499128"/>
    <b v="0"/>
    <n v="3"/>
    <b v="0"/>
    <s v="food/food trucks"/>
    <n v="4.6666666666666671E-3"/>
    <n v="11.666666666666666"/>
    <x v="7"/>
    <x v="37"/>
  </r>
  <r>
    <n v="1109"/>
    <x v="3325"/>
    <x v="3325"/>
    <n v="10000"/>
    <n v="45"/>
    <x v="3"/>
    <x v="0"/>
    <s v="USD"/>
    <n v="1479495790"/>
    <n v="1476900190"/>
    <b v="0"/>
    <n v="3"/>
    <b v="0"/>
    <s v="games/video games"/>
    <n v="4.4999999999999997E-3"/>
    <n v="15"/>
    <x v="1"/>
    <x v="29"/>
  </r>
  <r>
    <n v="1873"/>
    <x v="3326"/>
    <x v="3326"/>
    <n v="8000"/>
    <n v="36"/>
    <x v="3"/>
    <x v="7"/>
    <s v="CAD"/>
    <n v="1436373900"/>
    <n v="1433861210"/>
    <b v="0"/>
    <n v="2"/>
    <b v="0"/>
    <s v="games/mobile games"/>
    <n v="4.4999999999999997E-3"/>
    <n v="18"/>
    <x v="1"/>
    <x v="25"/>
  </r>
  <r>
    <n v="1543"/>
    <x v="3327"/>
    <x v="3327"/>
    <n v="2250"/>
    <n v="10"/>
    <x v="3"/>
    <x v="0"/>
    <s v="USD"/>
    <n v="1416662034"/>
    <n v="1414066434"/>
    <b v="0"/>
    <n v="1"/>
    <b v="0"/>
    <s v="photography/nature"/>
    <n v="4.4444444444444444E-3"/>
    <n v="10"/>
    <x v="6"/>
    <x v="34"/>
  </r>
  <r>
    <n v="420"/>
    <x v="3328"/>
    <x v="3328"/>
    <n v="3300"/>
    <n v="14.5"/>
    <x v="3"/>
    <x v="0"/>
    <s v="USD"/>
    <n v="1394772031"/>
    <n v="1392183631"/>
    <b v="0"/>
    <n v="3"/>
    <b v="0"/>
    <s v="film &amp; video/animation"/>
    <n v="4.3939393939393936E-3"/>
    <n v="4.833333333333333"/>
    <x v="4"/>
    <x v="28"/>
  </r>
  <r>
    <n v="2741"/>
    <x v="3329"/>
    <x v="3329"/>
    <n v="8000"/>
    <n v="35"/>
    <x v="3"/>
    <x v="0"/>
    <s v="USD"/>
    <n v="1413770820"/>
    <n v="1412005602"/>
    <b v="0"/>
    <n v="4"/>
    <b v="0"/>
    <s v="publishing/children's books"/>
    <n v="4.3750000000000004E-3"/>
    <n v="8.75"/>
    <x v="5"/>
    <x v="32"/>
  </r>
  <r>
    <n v="505"/>
    <x v="3330"/>
    <x v="3330"/>
    <n v="12000"/>
    <n v="52"/>
    <x v="3"/>
    <x v="0"/>
    <s v="USD"/>
    <n v="1451010086"/>
    <n v="1447122086"/>
    <b v="0"/>
    <n v="14"/>
    <b v="0"/>
    <s v="film &amp; video/animation"/>
    <n v="4.3333333333333331E-3"/>
    <n v="3.7142857142857144"/>
    <x v="4"/>
    <x v="28"/>
  </r>
  <r>
    <n v="2402"/>
    <x v="3331"/>
    <x v="3331"/>
    <n v="12000"/>
    <n v="52"/>
    <x v="3"/>
    <x v="0"/>
    <s v="USD"/>
    <n v="1431533931"/>
    <n v="1428941931"/>
    <b v="0"/>
    <n v="1"/>
    <b v="0"/>
    <s v="food/food trucks"/>
    <n v="4.3333333333333331E-3"/>
    <n v="52"/>
    <x v="7"/>
    <x v="37"/>
  </r>
  <r>
    <n v="2862"/>
    <x v="3332"/>
    <x v="3332"/>
    <n v="12700"/>
    <n v="55"/>
    <x v="3"/>
    <x v="0"/>
    <s v="USD"/>
    <n v="1403636229"/>
    <n v="1401044229"/>
    <b v="0"/>
    <n v="3"/>
    <b v="0"/>
    <s v="theater/plays"/>
    <n v="4.3307086614173228E-3"/>
    <n v="18.333333333333332"/>
    <x v="3"/>
    <x v="4"/>
  </r>
  <r>
    <n v="575"/>
    <x v="3333"/>
    <x v="3333"/>
    <n v="60000"/>
    <n v="259"/>
    <x v="3"/>
    <x v="2"/>
    <s v="EUR"/>
    <n v="1434213443"/>
    <n v="1431621443"/>
    <b v="0"/>
    <n v="4"/>
    <b v="0"/>
    <s v="technology/web"/>
    <n v="4.3166666666666666E-3"/>
    <n v="64.75"/>
    <x v="0"/>
    <x v="38"/>
  </r>
  <r>
    <n v="595"/>
    <x v="3334"/>
    <x v="3334"/>
    <n v="100000"/>
    <n v="426"/>
    <x v="3"/>
    <x v="0"/>
    <s v="USD"/>
    <n v="1430703638"/>
    <n v="1426815638"/>
    <b v="0"/>
    <n v="8"/>
    <b v="0"/>
    <s v="technology/web"/>
    <n v="4.2599999999999999E-3"/>
    <n v="53.25"/>
    <x v="0"/>
    <x v="38"/>
  </r>
  <r>
    <n v="571"/>
    <x v="3335"/>
    <x v="3335"/>
    <n v="25000"/>
    <n v="106"/>
    <x v="3"/>
    <x v="0"/>
    <s v="USD"/>
    <n v="1437969540"/>
    <n v="1436297723"/>
    <b v="0"/>
    <n v="2"/>
    <b v="0"/>
    <s v="technology/web"/>
    <n v="4.2399999999999998E-3"/>
    <n v="53"/>
    <x v="0"/>
    <x v="38"/>
  </r>
  <r>
    <n v="900"/>
    <x v="3336"/>
    <x v="3336"/>
    <n v="5000"/>
    <n v="21"/>
    <x v="3"/>
    <x v="0"/>
    <s v="USD"/>
    <n v="1459365802"/>
    <n v="1456777402"/>
    <b v="0"/>
    <n v="2"/>
    <b v="0"/>
    <s v="music/jazz"/>
    <n v="4.1999999999999997E-3"/>
    <n v="10.5"/>
    <x v="2"/>
    <x v="27"/>
  </r>
  <r>
    <n v="1405"/>
    <x v="3337"/>
    <x v="3337"/>
    <n v="25000"/>
    <n v="105"/>
    <x v="3"/>
    <x v="0"/>
    <s v="USD"/>
    <n v="1417195201"/>
    <n v="1414599601"/>
    <b v="1"/>
    <n v="17"/>
    <b v="0"/>
    <s v="publishing/translations"/>
    <n v="4.1999999999999997E-3"/>
    <n v="6.1764705882352944"/>
    <x v="5"/>
    <x v="39"/>
  </r>
  <r>
    <n v="3961"/>
    <x v="3338"/>
    <x v="3338"/>
    <n v="5000"/>
    <n v="21"/>
    <x v="3"/>
    <x v="1"/>
    <s v="GBP"/>
    <n v="1399584210"/>
    <n v="1397683410"/>
    <b v="0"/>
    <n v="2"/>
    <b v="0"/>
    <s v="theater/plays"/>
    <n v="4.1999999999999997E-3"/>
    <n v="10.5"/>
    <x v="3"/>
    <x v="4"/>
  </r>
  <r>
    <n v="4041"/>
    <x v="3339"/>
    <x v="3339"/>
    <n v="5000"/>
    <n v="21"/>
    <x v="3"/>
    <x v="1"/>
    <s v="GBP"/>
    <n v="1473160954"/>
    <n v="1467976954"/>
    <b v="0"/>
    <n v="2"/>
    <b v="0"/>
    <s v="theater/plays"/>
    <n v="4.1999999999999997E-3"/>
    <n v="10.5"/>
    <x v="3"/>
    <x v="4"/>
  </r>
  <r>
    <n v="190"/>
    <x v="3340"/>
    <x v="3340"/>
    <n v="12000"/>
    <n v="50"/>
    <x v="3"/>
    <x v="0"/>
    <s v="USD"/>
    <n v="1466091446"/>
    <n v="1465227446"/>
    <b v="0"/>
    <n v="1"/>
    <b v="0"/>
    <s v="film &amp; video/drama"/>
    <n v="4.1666666666666666E-3"/>
    <n v="50"/>
    <x v="4"/>
    <x v="30"/>
  </r>
  <r>
    <n v="1988"/>
    <x v="3341"/>
    <x v="3341"/>
    <n v="6000"/>
    <n v="25"/>
    <x v="3"/>
    <x v="0"/>
    <s v="USD"/>
    <n v="1440094742"/>
    <n v="1437502742"/>
    <b v="0"/>
    <n v="1"/>
    <b v="0"/>
    <s v="photography/people"/>
    <n v="4.1666666666666666E-3"/>
    <n v="25"/>
    <x v="6"/>
    <x v="35"/>
  </r>
  <r>
    <n v="1143"/>
    <x v="3342"/>
    <x v="3342"/>
    <n v="45000"/>
    <n v="186"/>
    <x v="3"/>
    <x v="0"/>
    <s v="USD"/>
    <n v="1450327126"/>
    <n v="1447735126"/>
    <b v="0"/>
    <n v="8"/>
    <b v="0"/>
    <s v="games/mobile games"/>
    <n v="4.1333333333333335E-3"/>
    <n v="23.25"/>
    <x v="1"/>
    <x v="25"/>
  </r>
  <r>
    <n v="2884"/>
    <x v="3343"/>
    <x v="3343"/>
    <n v="45000"/>
    <n v="185"/>
    <x v="3"/>
    <x v="0"/>
    <s v="USD"/>
    <n v="1417800435"/>
    <n v="1415208435"/>
    <b v="0"/>
    <n v="4"/>
    <b v="0"/>
    <s v="theater/plays"/>
    <n v="4.1111111111111114E-3"/>
    <n v="46.25"/>
    <x v="3"/>
    <x v="4"/>
  </r>
  <r>
    <n v="709"/>
    <x v="3344"/>
    <x v="3344"/>
    <n v="15000"/>
    <n v="61"/>
    <x v="3"/>
    <x v="0"/>
    <s v="USD"/>
    <n v="1417741159"/>
    <n v="1415149159"/>
    <b v="0"/>
    <n v="2"/>
    <b v="0"/>
    <s v="technology/wearables"/>
    <n v="4.0666666666666663E-3"/>
    <n v="30.5"/>
    <x v="0"/>
    <x v="3"/>
  </r>
  <r>
    <n v="230"/>
    <x v="3345"/>
    <x v="3345"/>
    <n v="15000"/>
    <n v="60"/>
    <x v="3"/>
    <x v="0"/>
    <s v="USD"/>
    <n v="1433443151"/>
    <n v="1430851151"/>
    <b v="0"/>
    <n v="2"/>
    <b v="0"/>
    <s v="film &amp; video/drama"/>
    <n v="4.0000000000000001E-3"/>
    <n v="30"/>
    <x v="4"/>
    <x v="30"/>
  </r>
  <r>
    <n v="662"/>
    <x v="3346"/>
    <x v="3346"/>
    <n v="39000"/>
    <n v="156"/>
    <x v="3"/>
    <x v="0"/>
    <s v="USD"/>
    <n v="1421404247"/>
    <n v="1418812247"/>
    <b v="0"/>
    <n v="4"/>
    <b v="0"/>
    <s v="technology/wearables"/>
    <n v="4.0000000000000001E-3"/>
    <n v="39"/>
    <x v="0"/>
    <x v="3"/>
  </r>
  <r>
    <n v="778"/>
    <x v="3347"/>
    <x v="3347"/>
    <n v="500"/>
    <n v="2"/>
    <x v="3"/>
    <x v="0"/>
    <s v="USD"/>
    <n v="1398876680"/>
    <n v="1396284680"/>
    <b v="0"/>
    <n v="1"/>
    <b v="0"/>
    <s v="publishing/fiction"/>
    <n v="4.0000000000000001E-3"/>
    <n v="2"/>
    <x v="5"/>
    <x v="26"/>
  </r>
  <r>
    <n v="1170"/>
    <x v="3348"/>
    <x v="3348"/>
    <n v="25000"/>
    <n v="100"/>
    <x v="3"/>
    <x v="1"/>
    <s v="GBP"/>
    <n v="1433021171"/>
    <n v="1430429171"/>
    <b v="0"/>
    <n v="2"/>
    <b v="0"/>
    <s v="food/food trucks"/>
    <n v="4.0000000000000001E-3"/>
    <n v="50"/>
    <x v="7"/>
    <x v="37"/>
  </r>
  <r>
    <n v="1738"/>
    <x v="3349"/>
    <x v="3349"/>
    <n v="5000"/>
    <n v="20"/>
    <x v="3"/>
    <x v="0"/>
    <s v="USD"/>
    <n v="1412283542"/>
    <n v="1409691542"/>
    <b v="0"/>
    <n v="1"/>
    <b v="0"/>
    <s v="music/faith"/>
    <n v="4.0000000000000001E-3"/>
    <n v="20"/>
    <x v="2"/>
    <x v="21"/>
  </r>
  <r>
    <n v="1863"/>
    <x v="3350"/>
    <x v="3350"/>
    <n v="2500"/>
    <n v="10"/>
    <x v="3"/>
    <x v="0"/>
    <s v="USD"/>
    <n v="1402600085"/>
    <n v="1400008085"/>
    <b v="0"/>
    <n v="2"/>
    <b v="0"/>
    <s v="games/mobile games"/>
    <n v="4.0000000000000001E-3"/>
    <n v="5"/>
    <x v="1"/>
    <x v="25"/>
  </r>
  <r>
    <n v="3053"/>
    <x v="3351"/>
    <x v="3351"/>
    <n v="10000"/>
    <n v="40"/>
    <x v="3"/>
    <x v="0"/>
    <s v="USD"/>
    <n v="1412222340"/>
    <n v="1407781013"/>
    <b v="0"/>
    <n v="3"/>
    <b v="0"/>
    <s v="theater/spaces"/>
    <n v="4.0000000000000001E-3"/>
    <n v="13.333333333333334"/>
    <x v="3"/>
    <x v="12"/>
  </r>
  <r>
    <n v="4072"/>
    <x v="3352"/>
    <x v="3352"/>
    <n v="1000"/>
    <n v="4"/>
    <x v="3"/>
    <x v="1"/>
    <s v="GBP"/>
    <n v="1408646111"/>
    <n v="1403462111"/>
    <b v="0"/>
    <n v="2"/>
    <b v="0"/>
    <s v="theater/plays"/>
    <n v="4.0000000000000001E-3"/>
    <n v="2"/>
    <x v="3"/>
    <x v="4"/>
  </r>
  <r>
    <n v="694"/>
    <x v="3353"/>
    <x v="3353"/>
    <n v="150000"/>
    <n v="590"/>
    <x v="3"/>
    <x v="0"/>
    <s v="USD"/>
    <n v="1485964559"/>
    <n v="1483372559"/>
    <b v="0"/>
    <n v="7"/>
    <b v="0"/>
    <s v="technology/wearables"/>
    <n v="3.933333333333333E-3"/>
    <n v="84.285714285714292"/>
    <x v="0"/>
    <x v="3"/>
  </r>
  <r>
    <n v="573"/>
    <x v="3354"/>
    <x v="3354"/>
    <n v="88888"/>
    <n v="346"/>
    <x v="3"/>
    <x v="0"/>
    <s v="USD"/>
    <n v="1421543520"/>
    <n v="1416445931"/>
    <b v="0"/>
    <n v="9"/>
    <b v="0"/>
    <s v="technology/web"/>
    <n v="3.892538925389254E-3"/>
    <n v="38.444444444444443"/>
    <x v="0"/>
    <x v="38"/>
  </r>
  <r>
    <n v="2122"/>
    <x v="3355"/>
    <x v="3355"/>
    <n v="80000"/>
    <n v="310"/>
    <x v="3"/>
    <x v="18"/>
    <s v="MXN"/>
    <n v="1483773169"/>
    <n v="1481181169"/>
    <b v="0"/>
    <n v="3"/>
    <b v="0"/>
    <s v="games/video games"/>
    <n v="3.875E-3"/>
    <n v="103.33333333333333"/>
    <x v="1"/>
    <x v="29"/>
  </r>
  <r>
    <n v="2348"/>
    <x v="3356"/>
    <x v="3356"/>
    <n v="70000"/>
    <n v="270"/>
    <x v="1"/>
    <x v="0"/>
    <s v="USD"/>
    <n v="1456006938"/>
    <n v="1450822938"/>
    <b v="0"/>
    <n v="5"/>
    <b v="0"/>
    <s v="technology/web"/>
    <n v="3.8571428571428572E-3"/>
    <n v="54"/>
    <x v="0"/>
    <x v="38"/>
  </r>
  <r>
    <n v="1011"/>
    <x v="3357"/>
    <x v="3357"/>
    <n v="20000"/>
    <n v="75"/>
    <x v="1"/>
    <x v="0"/>
    <s v="USD"/>
    <n v="1418938395"/>
    <n v="1415050395"/>
    <b v="0"/>
    <n v="1"/>
    <b v="0"/>
    <s v="technology/wearables"/>
    <n v="3.7499999999999999E-3"/>
    <n v="75"/>
    <x v="0"/>
    <x v="3"/>
  </r>
  <r>
    <n v="561"/>
    <x v="3358"/>
    <x v="3358"/>
    <n v="15000"/>
    <n v="55"/>
    <x v="3"/>
    <x v="0"/>
    <s v="USD"/>
    <n v="1445874513"/>
    <n v="1442850513"/>
    <b v="0"/>
    <n v="2"/>
    <b v="0"/>
    <s v="technology/web"/>
    <n v="3.6666666666666666E-3"/>
    <n v="27.5"/>
    <x v="0"/>
    <x v="38"/>
  </r>
  <r>
    <n v="2380"/>
    <x v="3359"/>
    <x v="3359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0"/>
    <x v="38"/>
  </r>
  <r>
    <n v="3198"/>
    <x v="3360"/>
    <x v="3360"/>
    <n v="30000"/>
    <n v="110"/>
    <x v="3"/>
    <x v="15"/>
    <s v="DKK"/>
    <n v="1424081477"/>
    <n v="1420798277"/>
    <b v="0"/>
    <n v="3"/>
    <b v="0"/>
    <s v="theater/musical"/>
    <n v="3.6666666666666666E-3"/>
    <n v="36.666666666666664"/>
    <x v="3"/>
    <x v="20"/>
  </r>
  <r>
    <n v="1686"/>
    <x v="3361"/>
    <x v="3361"/>
    <n v="5000"/>
    <n v="18"/>
    <x v="2"/>
    <x v="7"/>
    <s v="CAD"/>
    <n v="1493320519"/>
    <n v="1488140119"/>
    <b v="0"/>
    <n v="1"/>
    <b v="0"/>
    <s v="music/faith"/>
    <n v="3.5999999999999999E-3"/>
    <n v="18"/>
    <x v="2"/>
    <x v="21"/>
  </r>
  <r>
    <n v="938"/>
    <x v="3362"/>
    <x v="3362"/>
    <n v="7000"/>
    <n v="25"/>
    <x v="3"/>
    <x v="0"/>
    <s v="USD"/>
    <n v="1346585448"/>
    <n v="1343993448"/>
    <b v="0"/>
    <n v="1"/>
    <b v="0"/>
    <s v="music/jazz"/>
    <n v="3.5714285714285713E-3"/>
    <n v="25"/>
    <x v="2"/>
    <x v="27"/>
  </r>
  <r>
    <n v="1138"/>
    <x v="3363"/>
    <x v="3363"/>
    <n v="35000"/>
    <n v="125"/>
    <x v="3"/>
    <x v="0"/>
    <s v="USD"/>
    <n v="1485035131"/>
    <n v="1483307131"/>
    <b v="0"/>
    <n v="4"/>
    <b v="0"/>
    <s v="games/mobile games"/>
    <n v="3.5714285714285713E-3"/>
    <n v="31.25"/>
    <x v="1"/>
    <x v="25"/>
  </r>
  <r>
    <n v="663"/>
    <x v="3364"/>
    <x v="3364"/>
    <n v="200000"/>
    <n v="700"/>
    <x v="3"/>
    <x v="15"/>
    <s v="DKK"/>
    <n v="1437250456"/>
    <n v="1434658456"/>
    <b v="0"/>
    <n v="7"/>
    <b v="0"/>
    <s v="technology/wearables"/>
    <n v="3.5000000000000001E-3"/>
    <n v="100"/>
    <x v="0"/>
    <x v="3"/>
  </r>
  <r>
    <n v="862"/>
    <x v="3365"/>
    <x v="3365"/>
    <n v="50000"/>
    <n v="170"/>
    <x v="3"/>
    <x v="1"/>
    <s v="GBP"/>
    <n v="1384179548"/>
    <n v="1381583948"/>
    <b v="0"/>
    <n v="4"/>
    <b v="0"/>
    <s v="music/jazz"/>
    <n v="3.3999999999999998E-3"/>
    <n v="42.5"/>
    <x v="2"/>
    <x v="27"/>
  </r>
  <r>
    <n v="3095"/>
    <x v="3366"/>
    <x v="3366"/>
    <n v="14920"/>
    <n v="50"/>
    <x v="3"/>
    <x v="0"/>
    <s v="USD"/>
    <n v="1470011780"/>
    <n v="1464827780"/>
    <b v="0"/>
    <n v="1"/>
    <b v="0"/>
    <s v="theater/spaces"/>
    <n v="3.351206434316354E-3"/>
    <n v="50"/>
    <x v="3"/>
    <x v="12"/>
  </r>
  <r>
    <n v="142"/>
    <x v="3367"/>
    <x v="3367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4"/>
    <x v="22"/>
  </r>
  <r>
    <n v="237"/>
    <x v="3368"/>
    <x v="3368"/>
    <n v="15000"/>
    <n v="50"/>
    <x v="3"/>
    <x v="0"/>
    <s v="USD"/>
    <n v="1457445069"/>
    <n v="1452261069"/>
    <b v="0"/>
    <n v="1"/>
    <b v="0"/>
    <s v="film &amp; video/drama"/>
    <n v="3.3333333333333335E-3"/>
    <n v="50"/>
    <x v="4"/>
    <x v="30"/>
  </r>
  <r>
    <n v="1423"/>
    <x v="3369"/>
    <x v="3369"/>
    <n v="30000"/>
    <n v="100"/>
    <x v="3"/>
    <x v="6"/>
    <s v="AUD"/>
    <n v="1451637531"/>
    <n v="1449045531"/>
    <b v="0"/>
    <n v="1"/>
    <b v="0"/>
    <s v="publishing/translations"/>
    <n v="3.3333333333333335E-3"/>
    <n v="100"/>
    <x v="5"/>
    <x v="39"/>
  </r>
  <r>
    <n v="1559"/>
    <x v="3370"/>
    <x v="3370"/>
    <n v="15000"/>
    <n v="50"/>
    <x v="3"/>
    <x v="0"/>
    <s v="USD"/>
    <n v="1430270199"/>
    <n v="1428974199"/>
    <b v="0"/>
    <n v="1"/>
    <b v="0"/>
    <s v="photography/nature"/>
    <n v="3.3333333333333335E-3"/>
    <n v="50"/>
    <x v="6"/>
    <x v="34"/>
  </r>
  <r>
    <n v="2438"/>
    <x v="3371"/>
    <x v="3371"/>
    <n v="15000"/>
    <n v="50"/>
    <x v="3"/>
    <x v="0"/>
    <s v="USD"/>
    <n v="1449529062"/>
    <n v="1444341462"/>
    <b v="0"/>
    <n v="1"/>
    <b v="0"/>
    <s v="food/food trucks"/>
    <n v="3.3333333333333335E-3"/>
    <n v="50"/>
    <x v="7"/>
    <x v="37"/>
  </r>
  <r>
    <n v="2777"/>
    <x v="3372"/>
    <x v="3372"/>
    <n v="3000"/>
    <n v="10"/>
    <x v="3"/>
    <x v="0"/>
    <s v="USD"/>
    <n v="1437149004"/>
    <n v="1434557004"/>
    <b v="0"/>
    <n v="1"/>
    <b v="0"/>
    <s v="publishing/children's books"/>
    <n v="3.3333333333333335E-3"/>
    <n v="10"/>
    <x v="5"/>
    <x v="32"/>
  </r>
  <r>
    <n v="3915"/>
    <x v="3373"/>
    <x v="3373"/>
    <n v="1500"/>
    <n v="5"/>
    <x v="3"/>
    <x v="1"/>
    <s v="GBP"/>
    <n v="1464824309"/>
    <n v="1462232309"/>
    <b v="0"/>
    <n v="1"/>
    <b v="0"/>
    <s v="theater/plays"/>
    <n v="3.3333333333333335E-3"/>
    <n v="5"/>
    <x v="3"/>
    <x v="4"/>
  </r>
  <r>
    <n v="4084"/>
    <x v="3374"/>
    <x v="3374"/>
    <n v="3000"/>
    <n v="10"/>
    <x v="3"/>
    <x v="4"/>
    <s v="EUR"/>
    <n v="1476008906"/>
    <n v="1473416906"/>
    <b v="0"/>
    <n v="1"/>
    <b v="0"/>
    <s v="theater/plays"/>
    <n v="3.3333333333333335E-3"/>
    <n v="10"/>
    <x v="3"/>
    <x v="4"/>
  </r>
  <r>
    <n v="2679"/>
    <x v="3375"/>
    <x v="3375"/>
    <n v="40000"/>
    <n v="132"/>
    <x v="3"/>
    <x v="0"/>
    <s v="USD"/>
    <n v="1425081694"/>
    <n v="1422489694"/>
    <b v="0"/>
    <n v="3"/>
    <b v="0"/>
    <s v="technology/makerspaces"/>
    <n v="3.3E-3"/>
    <n v="44"/>
    <x v="0"/>
    <x v="19"/>
  </r>
  <r>
    <n v="2370"/>
    <x v="3376"/>
    <x v="3376"/>
    <n v="25000"/>
    <n v="82"/>
    <x v="1"/>
    <x v="0"/>
    <s v="USD"/>
    <n v="1418877141"/>
    <n v="1416285141"/>
    <b v="0"/>
    <n v="4"/>
    <b v="0"/>
    <s v="technology/web"/>
    <n v="3.2799999999999999E-3"/>
    <n v="20.5"/>
    <x v="0"/>
    <x v="38"/>
  </r>
  <r>
    <n v="2698"/>
    <x v="3377"/>
    <x v="3377"/>
    <n v="8000"/>
    <n v="26.01"/>
    <x v="3"/>
    <x v="0"/>
    <s v="USD"/>
    <n v="1403904808"/>
    <n v="1401312808"/>
    <b v="0"/>
    <n v="2"/>
    <b v="0"/>
    <s v="food/food trucks"/>
    <n v="3.2512500000000002E-3"/>
    <n v="13.005000000000001"/>
    <x v="7"/>
    <x v="37"/>
  </r>
  <r>
    <n v="543"/>
    <x v="3378"/>
    <x v="3378"/>
    <n v="22000"/>
    <n v="70"/>
    <x v="3"/>
    <x v="6"/>
    <s v="AUD"/>
    <n v="1414807962"/>
    <n v="1412215962"/>
    <b v="0"/>
    <n v="2"/>
    <b v="0"/>
    <s v="technology/web"/>
    <n v="3.1818181818181819E-3"/>
    <n v="35"/>
    <x v="0"/>
    <x v="38"/>
  </r>
  <r>
    <n v="870"/>
    <x v="3379"/>
    <x v="3379"/>
    <n v="20000"/>
    <n v="62"/>
    <x v="3"/>
    <x v="1"/>
    <s v="GBP"/>
    <n v="1377995523"/>
    <n v="1375403523"/>
    <b v="0"/>
    <n v="5"/>
    <b v="0"/>
    <s v="music/jazz"/>
    <n v="3.0999999999999999E-3"/>
    <n v="12.4"/>
    <x v="2"/>
    <x v="27"/>
  </r>
  <r>
    <n v="3118"/>
    <x v="3380"/>
    <x v="3380"/>
    <n v="500000"/>
    <n v="1550"/>
    <x v="3"/>
    <x v="10"/>
    <s v="SEK"/>
    <n v="1467473723"/>
    <n v="1465832123"/>
    <b v="0"/>
    <n v="2"/>
    <b v="0"/>
    <s v="theater/spaces"/>
    <n v="3.0999999999999999E-3"/>
    <n v="775"/>
    <x v="3"/>
    <x v="12"/>
  </r>
  <r>
    <n v="717"/>
    <x v="3381"/>
    <x v="3381"/>
    <n v="100000"/>
    <n v="305"/>
    <x v="3"/>
    <x v="0"/>
    <s v="USD"/>
    <n v="1409949002"/>
    <n v="1407357002"/>
    <b v="0"/>
    <n v="4"/>
    <b v="0"/>
    <s v="technology/wearables"/>
    <n v="3.0500000000000002E-3"/>
    <n v="76.25"/>
    <x v="0"/>
    <x v="3"/>
  </r>
  <r>
    <n v="1322"/>
    <x v="3382"/>
    <x v="3382"/>
    <n v="35000"/>
    <n v="106"/>
    <x v="1"/>
    <x v="1"/>
    <s v="GBP"/>
    <n v="1432223125"/>
    <n v="1429631125"/>
    <b v="0"/>
    <n v="4"/>
    <b v="0"/>
    <s v="technology/wearables"/>
    <n v="3.0285714285714286E-3"/>
    <n v="26.5"/>
    <x v="0"/>
    <x v="3"/>
  </r>
  <r>
    <n v="904"/>
    <x v="3383"/>
    <x v="3383"/>
    <n v="50000"/>
    <n v="151"/>
    <x v="3"/>
    <x v="0"/>
    <s v="USD"/>
    <n v="1451786137"/>
    <n v="1449194137"/>
    <b v="0"/>
    <n v="3"/>
    <b v="0"/>
    <s v="music/jazz"/>
    <n v="3.0200000000000001E-3"/>
    <n v="50.333333333333336"/>
    <x v="2"/>
    <x v="27"/>
  </r>
  <r>
    <n v="902"/>
    <x v="3384"/>
    <x v="3384"/>
    <n v="30000"/>
    <n v="90"/>
    <x v="3"/>
    <x v="0"/>
    <s v="USD"/>
    <n v="1409412600"/>
    <n v="1404947422"/>
    <b v="0"/>
    <n v="3"/>
    <b v="0"/>
    <s v="music/jazz"/>
    <n v="3.0000000000000001E-3"/>
    <n v="30"/>
    <x v="2"/>
    <x v="27"/>
  </r>
  <r>
    <n v="3926"/>
    <x v="3385"/>
    <x v="3385"/>
    <n v="5000"/>
    <n v="15"/>
    <x v="3"/>
    <x v="6"/>
    <s v="AUD"/>
    <n v="1419645748"/>
    <n v="1417053748"/>
    <b v="0"/>
    <n v="1"/>
    <b v="0"/>
    <s v="theater/plays"/>
    <n v="3.0000000000000001E-3"/>
    <n v="15"/>
    <x v="3"/>
    <x v="4"/>
  </r>
  <r>
    <n v="460"/>
    <x v="3386"/>
    <x v="3386"/>
    <n v="8500"/>
    <n v="25"/>
    <x v="3"/>
    <x v="0"/>
    <s v="USD"/>
    <n v="1401595200"/>
    <n v="1398862875"/>
    <b v="0"/>
    <n v="2"/>
    <b v="0"/>
    <s v="film &amp; video/animation"/>
    <n v="2.9411764705882353E-3"/>
    <n v="12.5"/>
    <x v="4"/>
    <x v="28"/>
  </r>
  <r>
    <n v="1040"/>
    <x v="3387"/>
    <x v="3387"/>
    <n v="85000"/>
    <n v="250"/>
    <x v="1"/>
    <x v="0"/>
    <s v="USD"/>
    <n v="1472317209"/>
    <n v="1469725209"/>
    <b v="0"/>
    <n v="1"/>
    <b v="0"/>
    <s v="journalism/audio"/>
    <n v="2.9411764705882353E-3"/>
    <n v="250"/>
    <x v="8"/>
    <x v="23"/>
  </r>
  <r>
    <n v="489"/>
    <x v="3388"/>
    <x v="3388"/>
    <n v="74997"/>
    <n v="215"/>
    <x v="3"/>
    <x v="0"/>
    <s v="USD"/>
    <n v="1325763180"/>
    <n v="1323084816"/>
    <b v="0"/>
    <n v="3"/>
    <b v="0"/>
    <s v="film &amp; video/animation"/>
    <n v="2.8667813379201833E-3"/>
    <n v="71.666666666666671"/>
    <x v="4"/>
    <x v="28"/>
  </r>
  <r>
    <n v="3917"/>
    <x v="3389"/>
    <x v="3389"/>
    <n v="3500"/>
    <n v="10"/>
    <x v="3"/>
    <x v="1"/>
    <s v="GBP"/>
    <n v="1410439161"/>
    <n v="1407847161"/>
    <b v="0"/>
    <n v="1"/>
    <b v="0"/>
    <s v="theater/plays"/>
    <n v="2.8571428571428571E-3"/>
    <n v="10"/>
    <x v="3"/>
    <x v="4"/>
  </r>
  <r>
    <n v="4085"/>
    <x v="3390"/>
    <x v="3390"/>
    <n v="3500"/>
    <n v="10"/>
    <x v="3"/>
    <x v="0"/>
    <s v="USD"/>
    <n v="1427169540"/>
    <n v="1424701775"/>
    <b v="0"/>
    <n v="1"/>
    <b v="0"/>
    <s v="theater/plays"/>
    <n v="2.8571428571428571E-3"/>
    <n v="10"/>
    <x v="3"/>
    <x v="4"/>
  </r>
  <r>
    <n v="1907"/>
    <x v="3391"/>
    <x v="3391"/>
    <n v="30000"/>
    <n v="85"/>
    <x v="3"/>
    <x v="0"/>
    <s v="USD"/>
    <n v="1400853925"/>
    <n v="1399557925"/>
    <b v="0"/>
    <n v="4"/>
    <b v="0"/>
    <s v="technology/gadgets"/>
    <n v="2.8333333333333335E-3"/>
    <n v="21.25"/>
    <x v="0"/>
    <x v="31"/>
  </r>
  <r>
    <n v="1595"/>
    <x v="3392"/>
    <x v="3392"/>
    <n v="100000"/>
    <n v="280"/>
    <x v="3"/>
    <x v="0"/>
    <s v="USD"/>
    <n v="1403122380"/>
    <n v="1400634728"/>
    <b v="0"/>
    <n v="7"/>
    <b v="0"/>
    <s v="photography/places"/>
    <n v="2.8E-3"/>
    <n v="40"/>
    <x v="6"/>
    <x v="24"/>
  </r>
  <r>
    <n v="3083"/>
    <x v="3393"/>
    <x v="3393"/>
    <n v="20000"/>
    <n v="56"/>
    <x v="3"/>
    <x v="0"/>
    <s v="USD"/>
    <n v="1409547600"/>
    <n v="1406986278"/>
    <b v="0"/>
    <n v="3"/>
    <b v="0"/>
    <s v="theater/spaces"/>
    <n v="2.8E-3"/>
    <n v="18.666666666666668"/>
    <x v="3"/>
    <x v="12"/>
  </r>
  <r>
    <n v="3792"/>
    <x v="3394"/>
    <x v="3394"/>
    <n v="12500"/>
    <n v="35"/>
    <x v="3"/>
    <x v="0"/>
    <s v="USD"/>
    <n v="1436957022"/>
    <n v="1434365022"/>
    <b v="0"/>
    <n v="2"/>
    <b v="0"/>
    <s v="theater/musical"/>
    <n v="2.8E-3"/>
    <n v="17.5"/>
    <x v="3"/>
    <x v="20"/>
  </r>
  <r>
    <n v="123"/>
    <x v="3395"/>
    <x v="3395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4"/>
    <x v="22"/>
  </r>
  <r>
    <n v="3103"/>
    <x v="3396"/>
    <x v="3396"/>
    <n v="4100"/>
    <n v="11"/>
    <x v="3"/>
    <x v="0"/>
    <s v="USD"/>
    <n v="1434080706"/>
    <n v="1428896706"/>
    <b v="0"/>
    <n v="2"/>
    <b v="0"/>
    <s v="theater/spaces"/>
    <n v="2.6829268292682929E-3"/>
    <n v="5.5"/>
    <x v="3"/>
    <x v="12"/>
  </r>
  <r>
    <n v="1008"/>
    <x v="3397"/>
    <x v="3397"/>
    <n v="93500"/>
    <n v="250"/>
    <x v="1"/>
    <x v="18"/>
    <s v="MXN"/>
    <n v="1482953115"/>
    <n v="1480361115"/>
    <b v="0"/>
    <n v="1"/>
    <b v="0"/>
    <s v="technology/wearables"/>
    <n v="2.6737967914438501E-3"/>
    <n v="250"/>
    <x v="0"/>
    <x v="3"/>
  </r>
  <r>
    <n v="157"/>
    <x v="3398"/>
    <x v="3398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4"/>
    <x v="22"/>
  </r>
  <r>
    <n v="597"/>
    <x v="3399"/>
    <x v="3399"/>
    <n v="7500"/>
    <n v="20"/>
    <x v="3"/>
    <x v="0"/>
    <s v="USD"/>
    <n v="1469980800"/>
    <n v="1466787335"/>
    <b v="0"/>
    <n v="2"/>
    <b v="0"/>
    <s v="technology/web"/>
    <n v="2.6666666666666666E-3"/>
    <n v="10"/>
    <x v="0"/>
    <x v="38"/>
  </r>
  <r>
    <n v="2567"/>
    <x v="3400"/>
    <x v="3400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37"/>
  </r>
  <r>
    <n v="2151"/>
    <x v="3401"/>
    <x v="3401"/>
    <n v="45000"/>
    <n v="118"/>
    <x v="3"/>
    <x v="0"/>
    <s v="USD"/>
    <n v="1467231614"/>
    <n v="1464639614"/>
    <b v="0"/>
    <n v="6"/>
    <b v="0"/>
    <s v="games/video games"/>
    <n v="2.6222222222222224E-3"/>
    <n v="19.666666666666668"/>
    <x v="1"/>
    <x v="29"/>
  </r>
  <r>
    <n v="2879"/>
    <x v="3402"/>
    <x v="3402"/>
    <n v="11200"/>
    <n v="29"/>
    <x v="3"/>
    <x v="0"/>
    <s v="USD"/>
    <n v="1453310661"/>
    <n v="1450718661"/>
    <b v="0"/>
    <n v="1"/>
    <b v="0"/>
    <s v="theater/plays"/>
    <n v="2.5892857142857141E-3"/>
    <n v="29"/>
    <x v="3"/>
    <x v="4"/>
  </r>
  <r>
    <n v="1499"/>
    <x v="3403"/>
    <x v="3403"/>
    <n v="2000"/>
    <n v="5"/>
    <x v="3"/>
    <x v="0"/>
    <s v="USD"/>
    <n v="1470355833"/>
    <n v="1465171833"/>
    <b v="0"/>
    <n v="1"/>
    <b v="0"/>
    <s v="publishing/fiction"/>
    <n v="2.5000000000000001E-3"/>
    <n v="5"/>
    <x v="5"/>
    <x v="26"/>
  </r>
  <r>
    <n v="2368"/>
    <x v="3404"/>
    <x v="3404"/>
    <n v="40000"/>
    <n v="100"/>
    <x v="1"/>
    <x v="0"/>
    <s v="USD"/>
    <n v="1429028365"/>
    <n v="1425143965"/>
    <b v="0"/>
    <n v="2"/>
    <b v="0"/>
    <s v="technology/web"/>
    <n v="2.5000000000000001E-3"/>
    <n v="50"/>
    <x v="0"/>
    <x v="38"/>
  </r>
  <r>
    <n v="2571"/>
    <x v="3405"/>
    <x v="3405"/>
    <n v="100000"/>
    <n v="250"/>
    <x v="1"/>
    <x v="6"/>
    <s v="AUD"/>
    <n v="1463645521"/>
    <n v="1458461521"/>
    <b v="0"/>
    <n v="4"/>
    <b v="0"/>
    <s v="food/food trucks"/>
    <n v="2.5000000000000001E-3"/>
    <n v="62.5"/>
    <x v="7"/>
    <x v="37"/>
  </r>
  <r>
    <n v="2769"/>
    <x v="3406"/>
    <x v="3406"/>
    <n v="800"/>
    <n v="2"/>
    <x v="3"/>
    <x v="1"/>
    <s v="GBP"/>
    <n v="1401997790"/>
    <n v="1397677790"/>
    <b v="0"/>
    <n v="2"/>
    <b v="0"/>
    <s v="publishing/children's books"/>
    <n v="2.5000000000000001E-3"/>
    <n v="1"/>
    <x v="5"/>
    <x v="32"/>
  </r>
  <r>
    <n v="3086"/>
    <x v="3407"/>
    <x v="3407"/>
    <n v="20000"/>
    <n v="50"/>
    <x v="3"/>
    <x v="4"/>
    <s v="EUR"/>
    <n v="1439827559"/>
    <n v="1434643559"/>
    <b v="0"/>
    <n v="3"/>
    <b v="0"/>
    <s v="theater/spaces"/>
    <n v="2.5000000000000001E-3"/>
    <n v="16.666666666666668"/>
    <x v="3"/>
    <x v="12"/>
  </r>
  <r>
    <n v="3945"/>
    <x v="3408"/>
    <x v="3408"/>
    <n v="2000"/>
    <n v="5"/>
    <x v="3"/>
    <x v="0"/>
    <s v="USD"/>
    <n v="1431717268"/>
    <n v="1429125268"/>
    <b v="0"/>
    <n v="1"/>
    <b v="0"/>
    <s v="theater/plays"/>
    <n v="2.5000000000000001E-3"/>
    <n v="5"/>
    <x v="3"/>
    <x v="4"/>
  </r>
  <r>
    <n v="3994"/>
    <x v="3409"/>
    <x v="3409"/>
    <n v="2000"/>
    <n v="5"/>
    <x v="3"/>
    <x v="0"/>
    <s v="USD"/>
    <n v="1405761690"/>
    <n v="1403169690"/>
    <b v="0"/>
    <n v="1"/>
    <b v="0"/>
    <s v="theater/plays"/>
    <n v="2.5000000000000001E-3"/>
    <n v="5"/>
    <x v="3"/>
    <x v="4"/>
  </r>
  <r>
    <n v="4007"/>
    <x v="3409"/>
    <x v="3410"/>
    <n v="2000"/>
    <n v="5"/>
    <x v="3"/>
    <x v="0"/>
    <s v="USD"/>
    <n v="1409070480"/>
    <n v="1406572381"/>
    <b v="0"/>
    <n v="1"/>
    <b v="0"/>
    <s v="theater/plays"/>
    <n v="2.5000000000000001E-3"/>
    <n v="5"/>
    <x v="3"/>
    <x v="4"/>
  </r>
  <r>
    <n v="1486"/>
    <x v="3410"/>
    <x v="3411"/>
    <n v="20000"/>
    <n v="48"/>
    <x v="3"/>
    <x v="0"/>
    <s v="USD"/>
    <n v="1425009761"/>
    <n v="1422417761"/>
    <b v="0"/>
    <n v="3"/>
    <b v="0"/>
    <s v="publishing/fiction"/>
    <n v="2.3999999999999998E-3"/>
    <n v="16"/>
    <x v="5"/>
    <x v="26"/>
  </r>
  <r>
    <n v="2683"/>
    <x v="3411"/>
    <x v="3412"/>
    <n v="15000"/>
    <n v="36"/>
    <x v="3"/>
    <x v="0"/>
    <s v="USD"/>
    <n v="1425233240"/>
    <n v="1422641240"/>
    <b v="0"/>
    <n v="3"/>
    <b v="0"/>
    <s v="food/food trucks"/>
    <n v="2.3999999999999998E-3"/>
    <n v="12"/>
    <x v="7"/>
    <x v="37"/>
  </r>
  <r>
    <n v="1119"/>
    <x v="3412"/>
    <x v="3413"/>
    <n v="2100"/>
    <n v="5"/>
    <x v="3"/>
    <x v="0"/>
    <s v="USD"/>
    <n v="1396810864"/>
    <n v="1395687664"/>
    <b v="0"/>
    <n v="1"/>
    <b v="0"/>
    <s v="games/video games"/>
    <n v="2.3809523809523812E-3"/>
    <n v="5"/>
    <x v="1"/>
    <x v="29"/>
  </r>
  <r>
    <n v="1411"/>
    <x v="3413"/>
    <x v="3414"/>
    <n v="3000"/>
    <n v="7"/>
    <x v="3"/>
    <x v="1"/>
    <s v="GBP"/>
    <n v="1423185900"/>
    <n v="1420766700"/>
    <b v="0"/>
    <n v="3"/>
    <b v="0"/>
    <s v="publishing/translations"/>
    <n v="2.3333333333333335E-3"/>
    <n v="2.3333333333333335"/>
    <x v="5"/>
    <x v="39"/>
  </r>
  <r>
    <n v="2763"/>
    <x v="3414"/>
    <x v="3415"/>
    <n v="39400"/>
    <n v="90"/>
    <x v="3"/>
    <x v="0"/>
    <s v="USD"/>
    <n v="1369403684"/>
    <n v="1365515684"/>
    <b v="0"/>
    <n v="3"/>
    <b v="0"/>
    <s v="publishing/children's books"/>
    <n v="2.2842639593908631E-3"/>
    <n v="30"/>
    <x v="5"/>
    <x v="32"/>
  </r>
  <r>
    <n v="215"/>
    <x v="3415"/>
    <x v="3416"/>
    <n v="4400"/>
    <n v="10"/>
    <x v="3"/>
    <x v="1"/>
    <s v="GBP"/>
    <n v="1455753540"/>
    <n v="1452058282"/>
    <b v="0"/>
    <n v="1"/>
    <b v="0"/>
    <s v="film &amp; video/drama"/>
    <n v="2.2727272727272726E-3"/>
    <n v="10"/>
    <x v="4"/>
    <x v="30"/>
  </r>
  <r>
    <n v="971"/>
    <x v="3416"/>
    <x v="3417"/>
    <n v="100000"/>
    <n v="226"/>
    <x v="3"/>
    <x v="0"/>
    <s v="USD"/>
    <n v="1433178060"/>
    <n v="1429290060"/>
    <b v="0"/>
    <n v="5"/>
    <b v="0"/>
    <s v="technology/wearables"/>
    <n v="2.2599999999999999E-3"/>
    <n v="45.2"/>
    <x v="0"/>
    <x v="3"/>
  </r>
  <r>
    <n v="3909"/>
    <x v="3417"/>
    <x v="3418"/>
    <n v="60000"/>
    <n v="135"/>
    <x v="3"/>
    <x v="0"/>
    <s v="USD"/>
    <n v="1410424642"/>
    <n v="1407832642"/>
    <b v="0"/>
    <n v="4"/>
    <b v="0"/>
    <s v="theater/plays"/>
    <n v="2.2499999999999998E-3"/>
    <n v="33.75"/>
    <x v="3"/>
    <x v="4"/>
  </r>
  <r>
    <n v="1123"/>
    <x v="3418"/>
    <x v="3419"/>
    <n v="5000"/>
    <n v="11"/>
    <x v="3"/>
    <x v="0"/>
    <s v="USD"/>
    <n v="1397910848"/>
    <n v="1395318848"/>
    <b v="0"/>
    <n v="3"/>
    <b v="0"/>
    <s v="games/video games"/>
    <n v="2.2000000000000001E-3"/>
    <n v="3.6666666666666665"/>
    <x v="1"/>
    <x v="29"/>
  </r>
  <r>
    <n v="1130"/>
    <x v="3419"/>
    <x v="3420"/>
    <n v="5000"/>
    <n v="11"/>
    <x v="3"/>
    <x v="0"/>
    <s v="USD"/>
    <n v="1416963300"/>
    <n v="1411775700"/>
    <b v="0"/>
    <n v="3"/>
    <b v="0"/>
    <s v="games/mobile games"/>
    <n v="2.2000000000000001E-3"/>
    <n v="3.6666666666666665"/>
    <x v="1"/>
    <x v="25"/>
  </r>
  <r>
    <n v="1715"/>
    <x v="3420"/>
    <x v="3421"/>
    <n v="5000"/>
    <n v="11"/>
    <x v="3"/>
    <x v="0"/>
    <s v="USD"/>
    <n v="1427772120"/>
    <n v="1425186785"/>
    <b v="0"/>
    <n v="2"/>
    <b v="0"/>
    <s v="music/faith"/>
    <n v="2.2000000000000001E-3"/>
    <n v="5.5"/>
    <x v="2"/>
    <x v="21"/>
  </r>
  <r>
    <n v="3940"/>
    <x v="3421"/>
    <x v="3422"/>
    <n v="5000"/>
    <n v="11"/>
    <x v="3"/>
    <x v="0"/>
    <s v="USD"/>
    <n v="1420199351"/>
    <n v="1416311351"/>
    <b v="0"/>
    <n v="2"/>
    <b v="0"/>
    <s v="theater/plays"/>
    <n v="2.2000000000000001E-3"/>
    <n v="5.5"/>
    <x v="3"/>
    <x v="4"/>
  </r>
  <r>
    <n v="712"/>
    <x v="3422"/>
    <x v="3423"/>
    <n v="48500"/>
    <n v="105"/>
    <x v="3"/>
    <x v="0"/>
    <s v="USD"/>
    <n v="1455466832"/>
    <n v="1452874832"/>
    <b v="0"/>
    <n v="4"/>
    <b v="0"/>
    <s v="technology/wearables"/>
    <n v="2.1649484536082476E-3"/>
    <n v="26.25"/>
    <x v="0"/>
    <x v="3"/>
  </r>
  <r>
    <n v="1718"/>
    <x v="3423"/>
    <x v="3424"/>
    <n v="35000"/>
    <n v="75"/>
    <x v="3"/>
    <x v="0"/>
    <s v="USD"/>
    <n v="1463201940"/>
    <n v="1459435149"/>
    <b v="0"/>
    <n v="2"/>
    <b v="0"/>
    <s v="music/faith"/>
    <n v="2.142857142857143E-3"/>
    <n v="37.5"/>
    <x v="2"/>
    <x v="21"/>
  </r>
  <r>
    <n v="3081"/>
    <x v="3424"/>
    <x v="3425"/>
    <n v="1000000"/>
    <n v="2103"/>
    <x v="3"/>
    <x v="0"/>
    <s v="USD"/>
    <n v="1442722891"/>
    <n v="1440130891"/>
    <b v="0"/>
    <n v="5"/>
    <b v="0"/>
    <s v="theater/spaces"/>
    <n v="2.1029999999999998E-3"/>
    <n v="420.6"/>
    <x v="3"/>
    <x v="12"/>
  </r>
  <r>
    <n v="4042"/>
    <x v="3425"/>
    <x v="3426"/>
    <n v="10000"/>
    <n v="21"/>
    <x v="3"/>
    <x v="0"/>
    <s v="USD"/>
    <n v="1421781360"/>
    <n v="1419213664"/>
    <b v="0"/>
    <n v="3"/>
    <b v="0"/>
    <s v="theater/plays"/>
    <n v="2.0999999999999999E-3"/>
    <n v="7"/>
    <x v="3"/>
    <x v="4"/>
  </r>
  <r>
    <n v="673"/>
    <x v="3426"/>
    <x v="3427"/>
    <n v="100000"/>
    <n v="205"/>
    <x v="3"/>
    <x v="0"/>
    <s v="USD"/>
    <n v="1409602217"/>
    <n v="1405714217"/>
    <b v="0"/>
    <n v="3"/>
    <b v="0"/>
    <s v="technology/wearables"/>
    <n v="2.0500000000000002E-3"/>
    <n v="68.333333333333329"/>
    <x v="0"/>
    <x v="3"/>
  </r>
  <r>
    <n v="2130"/>
    <x v="3427"/>
    <x v="3428"/>
    <n v="42000"/>
    <n v="85"/>
    <x v="3"/>
    <x v="0"/>
    <s v="USD"/>
    <n v="1408154663"/>
    <n v="1405130663"/>
    <b v="0"/>
    <n v="4"/>
    <b v="0"/>
    <s v="games/video games"/>
    <n v="2.0238095238095236E-3"/>
    <n v="21.25"/>
    <x v="1"/>
    <x v="29"/>
  </r>
  <r>
    <n v="509"/>
    <x v="3428"/>
    <x v="3429"/>
    <n v="5000"/>
    <n v="10"/>
    <x v="3"/>
    <x v="1"/>
    <s v="GBP"/>
    <n v="1435504170"/>
    <n v="1432912170"/>
    <b v="0"/>
    <n v="1"/>
    <b v="0"/>
    <s v="film &amp; video/animation"/>
    <n v="2E-3"/>
    <n v="10"/>
    <x v="4"/>
    <x v="28"/>
  </r>
  <r>
    <n v="577"/>
    <x v="3429"/>
    <x v="3430"/>
    <n v="5000"/>
    <n v="10"/>
    <x v="3"/>
    <x v="0"/>
    <s v="USD"/>
    <n v="1463753302"/>
    <n v="1458569302"/>
    <b v="0"/>
    <n v="1"/>
    <b v="0"/>
    <s v="technology/web"/>
    <n v="2E-3"/>
    <n v="10"/>
    <x v="0"/>
    <x v="38"/>
  </r>
  <r>
    <n v="606"/>
    <x v="3430"/>
    <x v="3431"/>
    <n v="5000"/>
    <n v="10"/>
    <x v="1"/>
    <x v="14"/>
    <s v="EUR"/>
    <n v="1432479600"/>
    <n v="1428507409"/>
    <b v="0"/>
    <n v="1"/>
    <b v="0"/>
    <s v="technology/web"/>
    <n v="2E-3"/>
    <n v="10"/>
    <x v="0"/>
    <x v="38"/>
  </r>
  <r>
    <n v="636"/>
    <x v="3431"/>
    <x v="3432"/>
    <n v="2000"/>
    <n v="4"/>
    <x v="1"/>
    <x v="1"/>
    <s v="GBP"/>
    <n v="1433587620"/>
    <n v="1430996150"/>
    <b v="0"/>
    <n v="1"/>
    <b v="0"/>
    <s v="technology/web"/>
    <n v="2E-3"/>
    <n v="4"/>
    <x v="0"/>
    <x v="38"/>
  </r>
  <r>
    <n v="1342"/>
    <x v="3432"/>
    <x v="3433"/>
    <n v="50000"/>
    <n v="100"/>
    <x v="1"/>
    <x v="0"/>
    <s v="USD"/>
    <n v="1437161739"/>
    <n v="1434569739"/>
    <b v="0"/>
    <n v="1"/>
    <b v="0"/>
    <s v="technology/wearables"/>
    <n v="2E-3"/>
    <n v="100"/>
    <x v="0"/>
    <x v="3"/>
  </r>
  <r>
    <n v="1414"/>
    <x v="3433"/>
    <x v="3434"/>
    <n v="500"/>
    <n v="1"/>
    <x v="3"/>
    <x v="0"/>
    <s v="USD"/>
    <n v="1483423467"/>
    <n v="1480831467"/>
    <b v="0"/>
    <n v="1"/>
    <b v="0"/>
    <s v="publishing/translations"/>
    <n v="2E-3"/>
    <n v="1"/>
    <x v="5"/>
    <x v="39"/>
  </r>
  <r>
    <n v="1418"/>
    <x v="3434"/>
    <x v="3435"/>
    <n v="3000"/>
    <n v="6"/>
    <x v="3"/>
    <x v="8"/>
    <s v="EUR"/>
    <n v="1456397834"/>
    <n v="1453805834"/>
    <b v="0"/>
    <n v="1"/>
    <b v="0"/>
    <s v="publishing/translations"/>
    <n v="2E-3"/>
    <n v="6"/>
    <x v="5"/>
    <x v="39"/>
  </r>
  <r>
    <n v="2396"/>
    <x v="3435"/>
    <x v="3436"/>
    <n v="5000"/>
    <n v="10"/>
    <x v="1"/>
    <x v="17"/>
    <s v="CHF"/>
    <n v="1444940558"/>
    <n v="1442348558"/>
    <b v="0"/>
    <n v="1"/>
    <b v="0"/>
    <s v="technology/web"/>
    <n v="2E-3"/>
    <n v="10"/>
    <x v="0"/>
    <x v="38"/>
  </r>
  <r>
    <n v="2408"/>
    <x v="3436"/>
    <x v="3437"/>
    <n v="15000"/>
    <n v="30"/>
    <x v="3"/>
    <x v="0"/>
    <s v="USD"/>
    <n v="1415247757"/>
    <n v="1412652157"/>
    <b v="0"/>
    <n v="2"/>
    <b v="0"/>
    <s v="food/food trucks"/>
    <n v="2E-3"/>
    <n v="15"/>
    <x v="7"/>
    <x v="37"/>
  </r>
  <r>
    <n v="2422"/>
    <x v="3437"/>
    <x v="3438"/>
    <n v="500"/>
    <n v="1"/>
    <x v="3"/>
    <x v="0"/>
    <s v="USD"/>
    <n v="1426091036"/>
    <n v="1423502636"/>
    <b v="0"/>
    <n v="1"/>
    <b v="0"/>
    <s v="food/food trucks"/>
    <n v="2E-3"/>
    <n v="1"/>
    <x v="7"/>
    <x v="37"/>
  </r>
  <r>
    <n v="2440"/>
    <x v="3438"/>
    <x v="3439"/>
    <n v="5000"/>
    <n v="10"/>
    <x v="3"/>
    <x v="16"/>
    <s v="EUR"/>
    <n v="1455399313"/>
    <n v="1452807313"/>
    <b v="0"/>
    <n v="2"/>
    <b v="0"/>
    <s v="food/food trucks"/>
    <n v="2E-3"/>
    <n v="5"/>
    <x v="7"/>
    <x v="37"/>
  </r>
  <r>
    <n v="2848"/>
    <x v="3439"/>
    <x v="3440"/>
    <n v="35000"/>
    <n v="70"/>
    <x v="3"/>
    <x v="0"/>
    <s v="USD"/>
    <n v="1432913659"/>
    <n v="1430321659"/>
    <b v="0"/>
    <n v="3"/>
    <b v="0"/>
    <s v="theater/plays"/>
    <n v="2E-3"/>
    <n v="23.333333333333332"/>
    <x v="3"/>
    <x v="4"/>
  </r>
  <r>
    <n v="3852"/>
    <x v="3440"/>
    <x v="3441"/>
    <n v="10000"/>
    <n v="20"/>
    <x v="3"/>
    <x v="0"/>
    <s v="USD"/>
    <n v="1427427276"/>
    <n v="1425270876"/>
    <b v="0"/>
    <n v="2"/>
    <b v="0"/>
    <s v="theater/plays"/>
    <n v="2E-3"/>
    <n v="10"/>
    <x v="3"/>
    <x v="4"/>
  </r>
  <r>
    <n v="3868"/>
    <x v="3441"/>
    <x v="3442"/>
    <n v="5000"/>
    <n v="10"/>
    <x v="1"/>
    <x v="1"/>
    <s v="GBP"/>
    <n v="1410191405"/>
    <n v="1408031405"/>
    <b v="0"/>
    <n v="1"/>
    <b v="0"/>
    <s v="theater/musical"/>
    <n v="2E-3"/>
    <n v="10"/>
    <x v="3"/>
    <x v="20"/>
  </r>
  <r>
    <n v="3918"/>
    <x v="3442"/>
    <x v="3443"/>
    <n v="60000"/>
    <n v="120"/>
    <x v="3"/>
    <x v="1"/>
    <s v="GBP"/>
    <n v="1407168000"/>
    <n v="1406131023"/>
    <b v="0"/>
    <n v="3"/>
    <b v="0"/>
    <s v="theater/plays"/>
    <n v="2E-3"/>
    <n v="40"/>
    <x v="3"/>
    <x v="4"/>
  </r>
  <r>
    <n v="4004"/>
    <x v="3443"/>
    <x v="3444"/>
    <n v="500"/>
    <n v="1"/>
    <x v="3"/>
    <x v="0"/>
    <s v="USD"/>
    <n v="1412740457"/>
    <n v="1410148457"/>
    <b v="0"/>
    <n v="1"/>
    <b v="0"/>
    <s v="theater/plays"/>
    <n v="2E-3"/>
    <n v="1"/>
    <x v="3"/>
    <x v="4"/>
  </r>
  <r>
    <n v="4113"/>
    <x v="3444"/>
    <x v="3445"/>
    <n v="1500"/>
    <n v="3"/>
    <x v="3"/>
    <x v="0"/>
    <s v="USD"/>
    <n v="1452234840"/>
    <n v="1450619123"/>
    <b v="0"/>
    <n v="3"/>
    <b v="0"/>
    <s v="theater/plays"/>
    <n v="2E-3"/>
    <n v="1"/>
    <x v="3"/>
    <x v="4"/>
  </r>
  <r>
    <n v="1701"/>
    <x v="3445"/>
    <x v="3446"/>
    <n v="5050"/>
    <n v="10"/>
    <x v="3"/>
    <x v="0"/>
    <s v="USD"/>
    <n v="1421337405"/>
    <n v="1418745405"/>
    <b v="0"/>
    <n v="2"/>
    <b v="0"/>
    <s v="music/faith"/>
    <n v="1.9801980198019802E-3"/>
    <n v="5"/>
    <x v="2"/>
    <x v="21"/>
  </r>
  <r>
    <n v="3088"/>
    <x v="3446"/>
    <x v="3447"/>
    <n v="65000"/>
    <n v="126"/>
    <x v="3"/>
    <x v="0"/>
    <s v="USD"/>
    <n v="1420724460"/>
    <n v="1418046247"/>
    <b v="0"/>
    <n v="3"/>
    <b v="0"/>
    <s v="theater/spaces"/>
    <n v="1.9384615384615384E-3"/>
    <n v="42"/>
    <x v="3"/>
    <x v="12"/>
  </r>
  <r>
    <n v="1010"/>
    <x v="3447"/>
    <x v="3448"/>
    <n v="115250"/>
    <n v="220"/>
    <x v="1"/>
    <x v="0"/>
    <s v="USD"/>
    <n v="1473044340"/>
    <n v="1468180462"/>
    <b v="0"/>
    <n v="4"/>
    <b v="0"/>
    <s v="technology/wearables"/>
    <n v="1.9088937093275488E-3"/>
    <n v="55"/>
    <x v="0"/>
    <x v="3"/>
  </r>
  <r>
    <n v="2773"/>
    <x v="3448"/>
    <x v="3449"/>
    <n v="530"/>
    <n v="1"/>
    <x v="3"/>
    <x v="7"/>
    <s v="CAD"/>
    <n v="1461530721"/>
    <n v="1460666721"/>
    <b v="0"/>
    <n v="1"/>
    <b v="0"/>
    <s v="publishing/children's books"/>
    <n v="1.8867924528301887E-3"/>
    <n v="1"/>
    <x v="5"/>
    <x v="32"/>
  </r>
  <r>
    <n v="2389"/>
    <x v="3449"/>
    <x v="3450"/>
    <n v="16000"/>
    <n v="30"/>
    <x v="1"/>
    <x v="3"/>
    <s v="EUR"/>
    <n v="1437861540"/>
    <n v="1435160452"/>
    <b v="0"/>
    <n v="1"/>
    <b v="0"/>
    <s v="technology/web"/>
    <n v="1.8749999999999999E-3"/>
    <n v="30"/>
    <x v="0"/>
    <x v="38"/>
  </r>
  <r>
    <n v="484"/>
    <x v="3450"/>
    <x v="3451"/>
    <n v="80000"/>
    <n v="149"/>
    <x v="3"/>
    <x v="1"/>
    <s v="GBP"/>
    <n v="1446766372"/>
    <n v="1443220372"/>
    <b v="0"/>
    <n v="11"/>
    <b v="0"/>
    <s v="film &amp; video/animation"/>
    <n v="1.8625E-3"/>
    <n v="13.545454545454545"/>
    <x v="4"/>
    <x v="28"/>
  </r>
  <r>
    <n v="629"/>
    <x v="3451"/>
    <x v="3452"/>
    <n v="200000"/>
    <n v="350"/>
    <x v="1"/>
    <x v="6"/>
    <s v="AUD"/>
    <n v="1463239108"/>
    <n v="1460647108"/>
    <b v="0"/>
    <n v="3"/>
    <b v="0"/>
    <s v="technology/web"/>
    <n v="1.75E-3"/>
    <n v="116.66666666666667"/>
    <x v="0"/>
    <x v="38"/>
  </r>
  <r>
    <n v="1169"/>
    <x v="3452"/>
    <x v="3453"/>
    <n v="10000"/>
    <n v="17"/>
    <x v="3"/>
    <x v="0"/>
    <s v="USD"/>
    <n v="1424593763"/>
    <n v="1422001763"/>
    <b v="0"/>
    <n v="3"/>
    <b v="0"/>
    <s v="food/food trucks"/>
    <n v="1.6999999999999999E-3"/>
    <n v="5.666666666666667"/>
    <x v="7"/>
    <x v="37"/>
  </r>
  <r>
    <n v="1905"/>
    <x v="3453"/>
    <x v="3454"/>
    <n v="25000"/>
    <n v="42"/>
    <x v="3"/>
    <x v="0"/>
    <s v="USD"/>
    <n v="1410127994"/>
    <n v="1407535994"/>
    <b v="0"/>
    <n v="4"/>
    <b v="0"/>
    <s v="technology/gadgets"/>
    <n v="1.6800000000000001E-3"/>
    <n v="10.5"/>
    <x v="0"/>
    <x v="31"/>
  </r>
  <r>
    <n v="570"/>
    <x v="3454"/>
    <x v="3455"/>
    <n v="85000"/>
    <n v="142"/>
    <x v="3"/>
    <x v="0"/>
    <s v="USD"/>
    <n v="1455822569"/>
    <n v="1453230569"/>
    <b v="0"/>
    <n v="1"/>
    <b v="0"/>
    <s v="technology/web"/>
    <n v="1.6705882352941177E-3"/>
    <n v="142"/>
    <x v="0"/>
    <x v="38"/>
  </r>
  <r>
    <n v="1114"/>
    <x v="3455"/>
    <x v="3456"/>
    <n v="6000"/>
    <n v="10"/>
    <x v="3"/>
    <x v="1"/>
    <s v="GBP"/>
    <n v="1381306687"/>
    <n v="1378714687"/>
    <b v="0"/>
    <n v="3"/>
    <b v="0"/>
    <s v="games/video games"/>
    <n v="1.6666666666666668E-3"/>
    <n v="3.3333333333333335"/>
    <x v="1"/>
    <x v="29"/>
  </r>
  <r>
    <n v="2128"/>
    <x v="3456"/>
    <x v="3457"/>
    <n v="15000"/>
    <n v="25"/>
    <x v="3"/>
    <x v="7"/>
    <s v="CAD"/>
    <n v="1411324369"/>
    <n v="1406140369"/>
    <b v="0"/>
    <n v="1"/>
    <b v="0"/>
    <s v="games/video games"/>
    <n v="1.6666666666666668E-3"/>
    <n v="25"/>
    <x v="1"/>
    <x v="29"/>
  </r>
  <r>
    <n v="2152"/>
    <x v="3457"/>
    <x v="3458"/>
    <n v="30000"/>
    <n v="50"/>
    <x v="3"/>
    <x v="0"/>
    <s v="USD"/>
    <n v="1394909909"/>
    <n v="1392321509"/>
    <b v="0"/>
    <n v="4"/>
    <b v="0"/>
    <s v="games/video games"/>
    <n v="1.6666666666666668E-3"/>
    <n v="12.5"/>
    <x v="1"/>
    <x v="29"/>
  </r>
  <r>
    <n v="2585"/>
    <x v="3458"/>
    <x v="3459"/>
    <n v="30000"/>
    <n v="50"/>
    <x v="3"/>
    <x v="0"/>
    <s v="USD"/>
    <n v="1404601632"/>
    <n v="1402009632"/>
    <b v="0"/>
    <n v="1"/>
    <b v="0"/>
    <s v="food/food trucks"/>
    <n v="1.6666666666666668E-3"/>
    <n v="50"/>
    <x v="7"/>
    <x v="37"/>
  </r>
  <r>
    <n v="2586"/>
    <x v="3459"/>
    <x v="3460"/>
    <n v="3000"/>
    <n v="5"/>
    <x v="3"/>
    <x v="1"/>
    <s v="GBP"/>
    <n v="1451030136"/>
    <n v="1448438136"/>
    <b v="0"/>
    <n v="1"/>
    <b v="0"/>
    <s v="food/food trucks"/>
    <n v="1.6666666666666668E-3"/>
    <n v="5"/>
    <x v="7"/>
    <x v="37"/>
  </r>
  <r>
    <n v="2592"/>
    <x v="3460"/>
    <x v="3461"/>
    <n v="30000"/>
    <n v="50"/>
    <x v="3"/>
    <x v="0"/>
    <s v="USD"/>
    <n v="1412536421"/>
    <n v="1409944421"/>
    <b v="0"/>
    <n v="1"/>
    <b v="0"/>
    <s v="food/food trucks"/>
    <n v="1.6666666666666668E-3"/>
    <n v="50"/>
    <x v="7"/>
    <x v="37"/>
  </r>
  <r>
    <n v="2887"/>
    <x v="3461"/>
    <x v="3462"/>
    <n v="3000"/>
    <n v="5"/>
    <x v="3"/>
    <x v="0"/>
    <s v="USD"/>
    <n v="1420971324"/>
    <n v="1418379324"/>
    <b v="0"/>
    <n v="1"/>
    <b v="0"/>
    <s v="theater/plays"/>
    <n v="1.6666666666666668E-3"/>
    <n v="5"/>
    <x v="3"/>
    <x v="4"/>
  </r>
  <r>
    <n v="4066"/>
    <x v="3462"/>
    <x v="3463"/>
    <n v="15000"/>
    <n v="25"/>
    <x v="3"/>
    <x v="0"/>
    <s v="USD"/>
    <n v="1463619388"/>
    <n v="1461027388"/>
    <b v="0"/>
    <n v="1"/>
    <b v="0"/>
    <s v="theater/plays"/>
    <n v="1.6666666666666668E-3"/>
    <n v="25"/>
    <x v="3"/>
    <x v="4"/>
  </r>
  <r>
    <n v="4079"/>
    <x v="3463"/>
    <x v="3464"/>
    <n v="3000"/>
    <n v="5"/>
    <x v="3"/>
    <x v="0"/>
    <s v="USD"/>
    <n v="1466375521"/>
    <n v="1463783521"/>
    <b v="0"/>
    <n v="1"/>
    <b v="0"/>
    <s v="theater/plays"/>
    <n v="1.6666666666666668E-3"/>
    <n v="5"/>
    <x v="3"/>
    <x v="4"/>
  </r>
  <r>
    <n v="1105"/>
    <x v="3464"/>
    <x v="3465"/>
    <n v="900000"/>
    <n v="1431"/>
    <x v="3"/>
    <x v="0"/>
    <s v="USD"/>
    <n v="1395627327"/>
    <n v="1393038927"/>
    <b v="0"/>
    <n v="20"/>
    <b v="0"/>
    <s v="games/video games"/>
    <n v="1.5900000000000001E-3"/>
    <n v="71.55"/>
    <x v="1"/>
    <x v="29"/>
  </r>
  <r>
    <n v="494"/>
    <x v="3465"/>
    <x v="3466"/>
    <n v="20000"/>
    <n v="31"/>
    <x v="3"/>
    <x v="0"/>
    <s v="USD"/>
    <n v="1404356400"/>
    <n v="1402343765"/>
    <b v="0"/>
    <n v="3"/>
    <b v="0"/>
    <s v="film &amp; video/animation"/>
    <n v="1.5499999999999999E-3"/>
    <n v="10.333333333333334"/>
    <x v="4"/>
    <x v="28"/>
  </r>
  <r>
    <n v="3060"/>
    <x v="3466"/>
    <x v="3467"/>
    <n v="220000"/>
    <n v="335"/>
    <x v="3"/>
    <x v="0"/>
    <s v="USD"/>
    <n v="1443422134"/>
    <n v="1440830134"/>
    <b v="0"/>
    <n v="6"/>
    <b v="0"/>
    <s v="theater/spaces"/>
    <n v="1.5227272727272728E-3"/>
    <n v="55.833333333333336"/>
    <x v="3"/>
    <x v="12"/>
  </r>
  <r>
    <n v="2953"/>
    <x v="3467"/>
    <x v="3468"/>
    <n v="400000"/>
    <n v="605"/>
    <x v="1"/>
    <x v="0"/>
    <s v="USD"/>
    <n v="1444330821"/>
    <n v="1441738821"/>
    <b v="0"/>
    <n v="3"/>
    <b v="0"/>
    <s v="theater/spaces"/>
    <n v="1.5125E-3"/>
    <n v="201.66666666666666"/>
    <x v="3"/>
    <x v="12"/>
  </r>
  <r>
    <n v="1068"/>
    <x v="3468"/>
    <x v="3469"/>
    <n v="30000"/>
    <n v="45"/>
    <x v="3"/>
    <x v="0"/>
    <s v="USD"/>
    <n v="1460274864"/>
    <n v="1457686464"/>
    <b v="0"/>
    <n v="4"/>
    <b v="0"/>
    <s v="games/video games"/>
    <n v="1.5E-3"/>
    <n v="11.25"/>
    <x v="1"/>
    <x v="29"/>
  </r>
  <r>
    <n v="1149"/>
    <x v="3469"/>
    <x v="3470"/>
    <n v="50000"/>
    <n v="75"/>
    <x v="3"/>
    <x v="0"/>
    <s v="USD"/>
    <n v="1466096566"/>
    <n v="1463504566"/>
    <b v="0"/>
    <n v="2"/>
    <b v="0"/>
    <s v="food/food trucks"/>
    <n v="1.5E-3"/>
    <n v="37.5"/>
    <x v="7"/>
    <x v="37"/>
  </r>
  <r>
    <n v="2510"/>
    <x v="3470"/>
    <x v="3471"/>
    <n v="50000"/>
    <n v="75"/>
    <x v="3"/>
    <x v="0"/>
    <s v="USD"/>
    <n v="1431647772"/>
    <n v="1426463772"/>
    <b v="0"/>
    <n v="2"/>
    <b v="0"/>
    <s v="food/restaurants"/>
    <n v="1.5E-3"/>
    <n v="37.5"/>
    <x v="7"/>
    <x v="40"/>
  </r>
  <r>
    <n v="3052"/>
    <x v="3471"/>
    <x v="3472"/>
    <n v="50000"/>
    <n v="75"/>
    <x v="3"/>
    <x v="0"/>
    <s v="USD"/>
    <n v="1432828740"/>
    <n v="1430237094"/>
    <b v="0"/>
    <n v="2"/>
    <b v="0"/>
    <s v="theater/spaces"/>
    <n v="1.5E-3"/>
    <n v="37.5"/>
    <x v="3"/>
    <x v="12"/>
  </r>
  <r>
    <n v="2688"/>
    <x v="3472"/>
    <x v="3473"/>
    <n v="50000"/>
    <n v="74"/>
    <x v="3"/>
    <x v="0"/>
    <s v="USD"/>
    <n v="1424746800"/>
    <n v="1422067870"/>
    <b v="0"/>
    <n v="14"/>
    <b v="0"/>
    <s v="food/food trucks"/>
    <n v="1.48E-3"/>
    <n v="5.2857142857142856"/>
    <x v="7"/>
    <x v="37"/>
  </r>
  <r>
    <n v="2579"/>
    <x v="3473"/>
    <x v="3474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37"/>
  </r>
  <r>
    <n v="512"/>
    <x v="3474"/>
    <x v="3475"/>
    <n v="8000"/>
    <n v="11"/>
    <x v="3"/>
    <x v="0"/>
    <s v="USD"/>
    <n v="1479667727"/>
    <n v="1475776127"/>
    <b v="0"/>
    <n v="2"/>
    <b v="0"/>
    <s v="film &amp; video/animation"/>
    <n v="1.3749999999999999E-3"/>
    <n v="5.5"/>
    <x v="4"/>
    <x v="28"/>
  </r>
  <r>
    <n v="1992"/>
    <x v="3475"/>
    <x v="3476"/>
    <n v="1500"/>
    <n v="2"/>
    <x v="3"/>
    <x v="0"/>
    <s v="USD"/>
    <n v="1424229991"/>
    <n v="1421637991"/>
    <b v="0"/>
    <n v="2"/>
    <b v="0"/>
    <s v="photography/people"/>
    <n v="1.3333333333333333E-3"/>
    <n v="1"/>
    <x v="6"/>
    <x v="35"/>
  </r>
  <r>
    <n v="1115"/>
    <x v="3476"/>
    <x v="3477"/>
    <n v="40000"/>
    <n v="53"/>
    <x v="3"/>
    <x v="0"/>
    <s v="USD"/>
    <n v="1459352495"/>
    <n v="1456764095"/>
    <b v="0"/>
    <n v="4"/>
    <b v="0"/>
    <s v="games/video games"/>
    <n v="1.325E-3"/>
    <n v="13.25"/>
    <x v="1"/>
    <x v="29"/>
  </r>
  <r>
    <n v="2434"/>
    <x v="3477"/>
    <x v="3478"/>
    <n v="20000"/>
    <n v="26"/>
    <x v="3"/>
    <x v="0"/>
    <s v="USD"/>
    <n v="1438662474"/>
    <n v="1435206474"/>
    <b v="0"/>
    <n v="2"/>
    <b v="0"/>
    <s v="food/food trucks"/>
    <n v="1.2999999999999999E-3"/>
    <n v="13"/>
    <x v="7"/>
    <x v="37"/>
  </r>
  <r>
    <n v="506"/>
    <x v="3478"/>
    <x v="3479"/>
    <n v="200000"/>
    <n v="250"/>
    <x v="3"/>
    <x v="0"/>
    <s v="USD"/>
    <n v="1376140520"/>
    <n v="1373548520"/>
    <b v="0"/>
    <n v="1"/>
    <b v="0"/>
    <s v="film &amp; video/animation"/>
    <n v="1.25E-3"/>
    <n v="250"/>
    <x v="4"/>
    <x v="28"/>
  </r>
  <r>
    <n v="1145"/>
    <x v="3479"/>
    <x v="3480"/>
    <n v="80000"/>
    <n v="100"/>
    <x v="3"/>
    <x v="0"/>
    <s v="USD"/>
    <n v="1412272592"/>
    <n v="1407088592"/>
    <b v="0"/>
    <n v="1"/>
    <b v="0"/>
    <s v="food/food trucks"/>
    <n v="1.25E-3"/>
    <n v="100"/>
    <x v="7"/>
    <x v="37"/>
  </r>
  <r>
    <n v="1406"/>
    <x v="3480"/>
    <x v="3481"/>
    <n v="12000"/>
    <n v="15"/>
    <x v="3"/>
    <x v="4"/>
    <s v="EUR"/>
    <n v="1449914400"/>
    <n v="1445336607"/>
    <b v="0"/>
    <n v="3"/>
    <b v="0"/>
    <s v="publishing/translations"/>
    <n v="1.25E-3"/>
    <n v="5"/>
    <x v="5"/>
    <x v="39"/>
  </r>
  <r>
    <n v="1598"/>
    <x v="3481"/>
    <x v="3482"/>
    <n v="800"/>
    <n v="1"/>
    <x v="3"/>
    <x v="0"/>
    <s v="USD"/>
    <n v="1437926458"/>
    <n v="1432742458"/>
    <b v="0"/>
    <n v="1"/>
    <b v="0"/>
    <s v="photography/places"/>
    <n v="1.25E-3"/>
    <n v="1"/>
    <x v="6"/>
    <x v="24"/>
  </r>
  <r>
    <n v="2391"/>
    <x v="3482"/>
    <x v="3483"/>
    <n v="20000"/>
    <n v="25"/>
    <x v="1"/>
    <x v="0"/>
    <s v="USD"/>
    <n v="1427825044"/>
    <n v="1425236644"/>
    <b v="0"/>
    <n v="1"/>
    <b v="0"/>
    <s v="technology/web"/>
    <n v="1.25E-3"/>
    <n v="25"/>
    <x v="0"/>
    <x v="38"/>
  </r>
  <r>
    <n v="4000"/>
    <x v="3483"/>
    <x v="3484"/>
    <n v="8000"/>
    <n v="10"/>
    <x v="3"/>
    <x v="0"/>
    <s v="USD"/>
    <n v="1462631358"/>
    <n v="1457450958"/>
    <b v="0"/>
    <n v="1"/>
    <b v="0"/>
    <s v="theater/plays"/>
    <n v="1.25E-3"/>
    <n v="10"/>
    <x v="3"/>
    <x v="4"/>
  </r>
  <r>
    <n v="194"/>
    <x v="3484"/>
    <x v="3485"/>
    <n v="2500"/>
    <n v="3"/>
    <x v="3"/>
    <x v="1"/>
    <s v="GBP"/>
    <n v="1457308531"/>
    <n v="1452124531"/>
    <b v="0"/>
    <n v="3"/>
    <b v="0"/>
    <s v="film &amp; video/drama"/>
    <n v="1.1999999999999999E-3"/>
    <n v="1"/>
    <x v="4"/>
    <x v="30"/>
  </r>
  <r>
    <n v="1879"/>
    <x v="3485"/>
    <x v="3486"/>
    <n v="5000"/>
    <n v="6"/>
    <x v="3"/>
    <x v="8"/>
    <s v="EUR"/>
    <n v="1457966129"/>
    <n v="1455377729"/>
    <b v="0"/>
    <n v="2"/>
    <b v="0"/>
    <s v="games/mobile games"/>
    <n v="1.1999999999999999E-3"/>
    <n v="3"/>
    <x v="1"/>
    <x v="25"/>
  </r>
  <r>
    <n v="3078"/>
    <x v="3486"/>
    <x v="3487"/>
    <n v="60000"/>
    <n v="71"/>
    <x v="3"/>
    <x v="0"/>
    <s v="USD"/>
    <n v="1424920795"/>
    <n v="1422328795"/>
    <b v="0"/>
    <n v="3"/>
    <b v="0"/>
    <s v="theater/spaces"/>
    <n v="1.1833333333333333E-3"/>
    <n v="23.666666666666668"/>
    <x v="3"/>
    <x v="12"/>
  </r>
  <r>
    <n v="763"/>
    <x v="3487"/>
    <x v="3488"/>
    <n v="4290"/>
    <n v="5"/>
    <x v="3"/>
    <x v="1"/>
    <s v="GBP"/>
    <n v="1376563408"/>
    <n v="1373971408"/>
    <b v="0"/>
    <n v="1"/>
    <b v="0"/>
    <s v="publishing/fiction"/>
    <n v="1.1655011655011655E-3"/>
    <n v="5"/>
    <x v="5"/>
    <x v="26"/>
  </r>
  <r>
    <n v="2140"/>
    <x v="3488"/>
    <x v="3489"/>
    <n v="500000"/>
    <n v="560"/>
    <x v="3"/>
    <x v="0"/>
    <s v="USD"/>
    <n v="1357934424"/>
    <n v="1355342424"/>
    <b v="0"/>
    <n v="11"/>
    <b v="0"/>
    <s v="games/video games"/>
    <n v="1.1199999999999999E-3"/>
    <n v="50.909090909090907"/>
    <x v="1"/>
    <x v="29"/>
  </r>
  <r>
    <n v="868"/>
    <x v="3489"/>
    <x v="3490"/>
    <n v="45000"/>
    <n v="50"/>
    <x v="3"/>
    <x v="0"/>
    <s v="USD"/>
    <n v="1389055198"/>
    <n v="1386463198"/>
    <b v="0"/>
    <n v="1"/>
    <b v="0"/>
    <s v="music/jazz"/>
    <n v="1.1111111111111111E-3"/>
    <n v="50"/>
    <x v="2"/>
    <x v="27"/>
  </r>
  <r>
    <n v="682"/>
    <x v="3490"/>
    <x v="3491"/>
    <n v="50000"/>
    <n v="53"/>
    <x v="3"/>
    <x v="0"/>
    <s v="USD"/>
    <n v="1489512122"/>
    <n v="1486923722"/>
    <b v="0"/>
    <n v="4"/>
    <b v="0"/>
    <s v="technology/wearables"/>
    <n v="1.06E-3"/>
    <n v="13.25"/>
    <x v="0"/>
    <x v="3"/>
  </r>
  <r>
    <n v="1129"/>
    <x v="3491"/>
    <x v="3492"/>
    <n v="20000"/>
    <n v="21"/>
    <x v="3"/>
    <x v="0"/>
    <s v="USD"/>
    <n v="1465107693"/>
    <n v="1462515693"/>
    <b v="0"/>
    <n v="2"/>
    <b v="0"/>
    <s v="games/mobile games"/>
    <n v="1.0499999999999999E-3"/>
    <n v="10.5"/>
    <x v="1"/>
    <x v="25"/>
  </r>
  <r>
    <n v="594"/>
    <x v="3492"/>
    <x v="3493"/>
    <n v="25000"/>
    <n v="26"/>
    <x v="3"/>
    <x v="0"/>
    <s v="USD"/>
    <n v="1460832206"/>
    <n v="1458240206"/>
    <b v="0"/>
    <n v="2"/>
    <b v="0"/>
    <s v="technology/web"/>
    <n v="1.0399999999999999E-3"/>
    <n v="13"/>
    <x v="0"/>
    <x v="38"/>
  </r>
  <r>
    <n v="990"/>
    <x v="3493"/>
    <x v="3494"/>
    <n v="25000"/>
    <n v="26"/>
    <x v="3"/>
    <x v="0"/>
    <s v="USD"/>
    <n v="1409770164"/>
    <n v="1407178164"/>
    <b v="0"/>
    <n v="2"/>
    <b v="0"/>
    <s v="technology/wearables"/>
    <n v="1.0399999999999999E-3"/>
    <n v="13"/>
    <x v="0"/>
    <x v="3"/>
  </r>
  <r>
    <n v="1422"/>
    <x v="3494"/>
    <x v="3495"/>
    <n v="25000"/>
    <n v="26"/>
    <x v="3"/>
    <x v="11"/>
    <s v="NZD"/>
    <n v="1474436704"/>
    <n v="1471844704"/>
    <b v="0"/>
    <n v="2"/>
    <b v="0"/>
    <s v="publishing/translations"/>
    <n v="1.0399999999999999E-3"/>
    <n v="13"/>
    <x v="5"/>
    <x v="39"/>
  </r>
  <r>
    <n v="440"/>
    <x v="3495"/>
    <x v="3496"/>
    <n v="5000"/>
    <n v="5"/>
    <x v="3"/>
    <x v="0"/>
    <s v="USD"/>
    <n v="1458859153"/>
    <n v="1456270753"/>
    <b v="0"/>
    <n v="1"/>
    <b v="0"/>
    <s v="film &amp; video/animation"/>
    <n v="1E-3"/>
    <n v="5"/>
    <x v="4"/>
    <x v="28"/>
  </r>
  <r>
    <n v="443"/>
    <x v="3496"/>
    <x v="3497"/>
    <n v="10000"/>
    <n v="10"/>
    <x v="3"/>
    <x v="7"/>
    <s v="CAD"/>
    <n v="1391991701"/>
    <n v="1389399701"/>
    <b v="0"/>
    <n v="2"/>
    <b v="0"/>
    <s v="film &amp; video/animation"/>
    <n v="1E-3"/>
    <n v="5"/>
    <x v="4"/>
    <x v="28"/>
  </r>
  <r>
    <n v="482"/>
    <x v="3497"/>
    <x v="3498"/>
    <n v="10000"/>
    <n v="10"/>
    <x v="3"/>
    <x v="0"/>
    <s v="USD"/>
    <n v="1460644440"/>
    <n v="1458336690"/>
    <b v="0"/>
    <n v="1"/>
    <b v="0"/>
    <s v="film &amp; video/animation"/>
    <n v="1E-3"/>
    <n v="10"/>
    <x v="4"/>
    <x v="28"/>
  </r>
  <r>
    <n v="1128"/>
    <x v="3498"/>
    <x v="3499"/>
    <n v="1000"/>
    <n v="1"/>
    <x v="3"/>
    <x v="1"/>
    <s v="GBP"/>
    <n v="1407425717"/>
    <n v="1404833717"/>
    <b v="0"/>
    <n v="1"/>
    <b v="0"/>
    <s v="games/mobile games"/>
    <n v="1E-3"/>
    <n v="1"/>
    <x v="1"/>
    <x v="25"/>
  </r>
  <r>
    <n v="1171"/>
    <x v="3499"/>
    <x v="3500"/>
    <n v="25000"/>
    <n v="25"/>
    <x v="3"/>
    <x v="0"/>
    <s v="USD"/>
    <n v="1415909927"/>
    <n v="1414351127"/>
    <b v="0"/>
    <n v="1"/>
    <b v="0"/>
    <s v="food/food trucks"/>
    <n v="1E-3"/>
    <n v="25"/>
    <x v="7"/>
    <x v="37"/>
  </r>
  <r>
    <n v="1421"/>
    <x v="3500"/>
    <x v="3501"/>
    <n v="200000"/>
    <n v="200"/>
    <x v="3"/>
    <x v="10"/>
    <s v="SEK"/>
    <n v="1423432709"/>
    <n v="1420840709"/>
    <b v="0"/>
    <n v="2"/>
    <b v="0"/>
    <s v="publishing/translations"/>
    <n v="1E-3"/>
    <n v="100"/>
    <x v="5"/>
    <x v="39"/>
  </r>
  <r>
    <n v="1435"/>
    <x v="3501"/>
    <x v="3502"/>
    <n v="15000"/>
    <n v="15"/>
    <x v="3"/>
    <x v="4"/>
    <s v="EUR"/>
    <n v="1444589020"/>
    <n v="1441997020"/>
    <b v="0"/>
    <n v="2"/>
    <b v="0"/>
    <s v="publishing/translations"/>
    <n v="1E-3"/>
    <n v="7.5"/>
    <x v="5"/>
    <x v="39"/>
  </r>
  <r>
    <n v="1482"/>
    <x v="3502"/>
    <x v="3503"/>
    <n v="5000"/>
    <n v="5"/>
    <x v="3"/>
    <x v="0"/>
    <s v="USD"/>
    <n v="1347004260"/>
    <n v="1345062936"/>
    <b v="0"/>
    <n v="1"/>
    <b v="0"/>
    <s v="publishing/fiction"/>
    <n v="1E-3"/>
    <n v="5"/>
    <x v="5"/>
    <x v="26"/>
  </r>
  <r>
    <n v="1564"/>
    <x v="3503"/>
    <x v="3504"/>
    <n v="10000"/>
    <n v="10"/>
    <x v="1"/>
    <x v="0"/>
    <s v="USD"/>
    <n v="1432843500"/>
    <n v="1430124509"/>
    <b v="0"/>
    <n v="1"/>
    <b v="0"/>
    <s v="publishing/art books"/>
    <n v="1E-3"/>
    <n v="10"/>
    <x v="5"/>
    <x v="36"/>
  </r>
  <r>
    <n v="1739"/>
    <x v="3504"/>
    <x v="3505"/>
    <n v="1000"/>
    <n v="1"/>
    <x v="3"/>
    <x v="0"/>
    <s v="USD"/>
    <n v="1462391932"/>
    <n v="1457297932"/>
    <b v="0"/>
    <n v="1"/>
    <b v="0"/>
    <s v="music/faith"/>
    <n v="1E-3"/>
    <n v="1"/>
    <x v="2"/>
    <x v="21"/>
  </r>
  <r>
    <n v="1904"/>
    <x v="3505"/>
    <x v="3506"/>
    <n v="50000"/>
    <n v="50"/>
    <x v="3"/>
    <x v="0"/>
    <s v="USD"/>
    <n v="1451752021"/>
    <n v="1447864021"/>
    <b v="0"/>
    <n v="2"/>
    <b v="0"/>
    <s v="technology/gadgets"/>
    <n v="1E-3"/>
    <n v="25"/>
    <x v="0"/>
    <x v="31"/>
  </r>
  <r>
    <n v="2344"/>
    <x v="3506"/>
    <x v="3507"/>
    <n v="1000"/>
    <n v="1"/>
    <x v="1"/>
    <x v="7"/>
    <s v="CAD"/>
    <n v="1466789269"/>
    <n v="1464197269"/>
    <b v="0"/>
    <n v="1"/>
    <b v="0"/>
    <s v="technology/web"/>
    <n v="1E-3"/>
    <n v="1"/>
    <x v="0"/>
    <x v="38"/>
  </r>
  <r>
    <n v="2946"/>
    <x v="3507"/>
    <x v="3508"/>
    <n v="2000"/>
    <n v="2"/>
    <x v="3"/>
    <x v="1"/>
    <s v="GBP"/>
    <n v="1471265092"/>
    <n v="1468673092"/>
    <b v="0"/>
    <n v="2"/>
    <b v="0"/>
    <s v="theater/spaces"/>
    <n v="1E-3"/>
    <n v="1"/>
    <x v="3"/>
    <x v="12"/>
  </r>
  <r>
    <n v="3117"/>
    <x v="3508"/>
    <x v="3509"/>
    <n v="1000"/>
    <n v="1"/>
    <x v="3"/>
    <x v="1"/>
    <s v="GBP"/>
    <n v="1464354720"/>
    <n v="1463648360"/>
    <b v="0"/>
    <n v="1"/>
    <b v="0"/>
    <s v="theater/spaces"/>
    <n v="1E-3"/>
    <n v="1"/>
    <x v="3"/>
    <x v="12"/>
  </r>
  <r>
    <n v="3645"/>
    <x v="3509"/>
    <x v="3510"/>
    <n v="1000"/>
    <n v="1"/>
    <x v="3"/>
    <x v="7"/>
    <s v="CAD"/>
    <n v="1479773838"/>
    <n v="1477178238"/>
    <b v="0"/>
    <n v="1"/>
    <b v="0"/>
    <s v="theater/musical"/>
    <n v="1E-3"/>
    <n v="1"/>
    <x v="3"/>
    <x v="20"/>
  </r>
  <r>
    <n v="3939"/>
    <x v="3510"/>
    <x v="3511"/>
    <n v="5000"/>
    <n v="5"/>
    <x v="3"/>
    <x v="6"/>
    <s v="AUD"/>
    <n v="1412656200"/>
    <n v="1412328979"/>
    <b v="0"/>
    <n v="1"/>
    <b v="0"/>
    <s v="theater/plays"/>
    <n v="1E-3"/>
    <n v="5"/>
    <x v="3"/>
    <x v="4"/>
  </r>
  <r>
    <n v="2649"/>
    <x v="3511"/>
    <x v="3512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0"/>
    <x v="5"/>
  </r>
  <r>
    <n v="464"/>
    <x v="3512"/>
    <x v="3513"/>
    <n v="1010"/>
    <n v="1"/>
    <x v="3"/>
    <x v="2"/>
    <s v="EUR"/>
    <n v="1463602935"/>
    <n v="1461874935"/>
    <b v="0"/>
    <n v="1"/>
    <b v="0"/>
    <s v="film &amp; video/animation"/>
    <n v="9.9009900990099011E-4"/>
    <n v="1"/>
    <x v="4"/>
    <x v="28"/>
  </r>
  <r>
    <n v="3952"/>
    <x v="3513"/>
    <x v="3514"/>
    <n v="26000"/>
    <n v="25"/>
    <x v="3"/>
    <x v="0"/>
    <s v="USD"/>
    <n v="1445885890"/>
    <n v="1440701890"/>
    <b v="0"/>
    <n v="1"/>
    <b v="0"/>
    <s v="theater/plays"/>
    <n v="9.6153846153846159E-4"/>
    <n v="25"/>
    <x v="3"/>
    <x v="4"/>
  </r>
  <r>
    <n v="2660"/>
    <x v="3514"/>
    <x v="3515"/>
    <n v="20000"/>
    <n v="19"/>
    <x v="1"/>
    <x v="0"/>
    <s v="USD"/>
    <n v="1448388418"/>
    <n v="1443200818"/>
    <b v="0"/>
    <n v="5"/>
    <b v="0"/>
    <s v="technology/space exploration"/>
    <n v="9.5E-4"/>
    <n v="3.8"/>
    <x v="0"/>
    <x v="5"/>
  </r>
  <r>
    <n v="2658"/>
    <x v="3515"/>
    <x v="3516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0"/>
    <x v="5"/>
  </r>
  <r>
    <n v="563"/>
    <x v="3516"/>
    <x v="3517"/>
    <n v="75000"/>
    <n v="68"/>
    <x v="3"/>
    <x v="6"/>
    <s v="AUD"/>
    <n v="1424137247"/>
    <n v="1421545247"/>
    <b v="0"/>
    <n v="2"/>
    <b v="0"/>
    <s v="technology/web"/>
    <n v="9.0666666666666662E-4"/>
    <n v="34"/>
    <x v="0"/>
    <x v="38"/>
  </r>
  <r>
    <n v="548"/>
    <x v="3517"/>
    <x v="3518"/>
    <n v="10000"/>
    <n v="9"/>
    <x v="3"/>
    <x v="1"/>
    <s v="GBP"/>
    <n v="1446154848"/>
    <n v="1443562848"/>
    <b v="0"/>
    <n v="1"/>
    <b v="0"/>
    <s v="technology/web"/>
    <n v="8.9999999999999998E-4"/>
    <n v="9"/>
    <x v="0"/>
    <x v="38"/>
  </r>
  <r>
    <n v="3074"/>
    <x v="3518"/>
    <x v="3519"/>
    <n v="25000"/>
    <n v="22"/>
    <x v="3"/>
    <x v="3"/>
    <s v="EUR"/>
    <n v="1457617359"/>
    <n v="1455025359"/>
    <b v="0"/>
    <n v="3"/>
    <b v="0"/>
    <s v="theater/spaces"/>
    <n v="8.8000000000000003E-4"/>
    <n v="7.333333333333333"/>
    <x v="3"/>
    <x v="12"/>
  </r>
  <r>
    <n v="546"/>
    <x v="3519"/>
    <x v="3520"/>
    <n v="60000"/>
    <n v="52"/>
    <x v="3"/>
    <x v="0"/>
    <s v="USD"/>
    <n v="1445097715"/>
    <n v="1441209715"/>
    <b v="0"/>
    <n v="2"/>
    <b v="0"/>
    <s v="technology/web"/>
    <n v="8.6666666666666663E-4"/>
    <n v="26"/>
    <x v="0"/>
    <x v="38"/>
  </r>
  <r>
    <n v="1044"/>
    <x v="3520"/>
    <x v="3521"/>
    <n v="7000"/>
    <n v="6"/>
    <x v="1"/>
    <x v="0"/>
    <s v="USD"/>
    <n v="1425587220"/>
    <n v="1420668801"/>
    <b v="0"/>
    <n v="2"/>
    <b v="0"/>
    <s v="journalism/audio"/>
    <n v="8.571428571428571E-4"/>
    <n v="3"/>
    <x v="8"/>
    <x v="23"/>
  </r>
  <r>
    <n v="630"/>
    <x v="3521"/>
    <x v="3522"/>
    <n v="11999"/>
    <n v="10"/>
    <x v="1"/>
    <x v="0"/>
    <s v="USD"/>
    <n v="1441516200"/>
    <n v="1438959121"/>
    <b v="0"/>
    <n v="1"/>
    <b v="0"/>
    <s v="technology/web"/>
    <n v="8.3340278356529708E-4"/>
    <n v="10"/>
    <x v="0"/>
    <x v="38"/>
  </r>
  <r>
    <n v="1086"/>
    <x v="3522"/>
    <x v="3523"/>
    <n v="18000"/>
    <n v="15"/>
    <x v="3"/>
    <x v="0"/>
    <s v="USD"/>
    <n v="1408913291"/>
    <n v="1406321291"/>
    <b v="0"/>
    <n v="2"/>
    <b v="0"/>
    <s v="games/video games"/>
    <n v="8.3333333333333339E-4"/>
    <n v="7.5"/>
    <x v="1"/>
    <x v="29"/>
  </r>
  <r>
    <n v="148"/>
    <x v="3523"/>
    <x v="3524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4"/>
    <x v="22"/>
  </r>
  <r>
    <n v="2907"/>
    <x v="3524"/>
    <x v="3525"/>
    <n v="2500"/>
    <n v="2"/>
    <x v="3"/>
    <x v="0"/>
    <s v="USD"/>
    <n v="1463259837"/>
    <n v="1458075837"/>
    <b v="0"/>
    <n v="2"/>
    <b v="0"/>
    <s v="theater/plays"/>
    <n v="8.0000000000000004E-4"/>
    <n v="1"/>
    <x v="3"/>
    <x v="4"/>
  </r>
  <r>
    <n v="4049"/>
    <x v="3525"/>
    <x v="3526"/>
    <n v="20000"/>
    <n v="16"/>
    <x v="3"/>
    <x v="0"/>
    <s v="USD"/>
    <n v="1436914815"/>
    <n v="1434322815"/>
    <b v="0"/>
    <n v="1"/>
    <b v="0"/>
    <s v="theater/plays"/>
    <n v="8.0000000000000004E-4"/>
    <n v="16"/>
    <x v="3"/>
    <x v="4"/>
  </r>
  <r>
    <n v="2502"/>
    <x v="3526"/>
    <x v="3527"/>
    <n v="110000"/>
    <n v="86"/>
    <x v="3"/>
    <x v="0"/>
    <s v="USD"/>
    <n v="1411328918"/>
    <n v="1407440918"/>
    <b v="0"/>
    <n v="5"/>
    <b v="0"/>
    <s v="food/restaurants"/>
    <n v="7.8181818181818181E-4"/>
    <n v="17.2"/>
    <x v="7"/>
    <x v="40"/>
  </r>
  <r>
    <n v="1583"/>
    <x v="3527"/>
    <x v="3528"/>
    <n v="20000"/>
    <n v="15"/>
    <x v="3"/>
    <x v="1"/>
    <s v="GBP"/>
    <n v="1411681391"/>
    <n v="1409089391"/>
    <b v="0"/>
    <n v="1"/>
    <b v="0"/>
    <s v="photography/places"/>
    <n v="7.5000000000000002E-4"/>
    <n v="15"/>
    <x v="6"/>
    <x v="24"/>
  </r>
  <r>
    <n v="1811"/>
    <x v="3528"/>
    <x v="3529"/>
    <n v="54000"/>
    <n v="40"/>
    <x v="3"/>
    <x v="0"/>
    <s v="USD"/>
    <n v="1414123200"/>
    <n v="1408962270"/>
    <b v="0"/>
    <n v="26"/>
    <b v="0"/>
    <s v="photography/photobooks"/>
    <n v="7.407407407407407E-4"/>
    <n v="1.5384615384615385"/>
    <x v="6"/>
    <x v="9"/>
  </r>
  <r>
    <n v="3970"/>
    <x v="3529"/>
    <x v="3530"/>
    <n v="15000"/>
    <n v="11"/>
    <x v="3"/>
    <x v="0"/>
    <s v="USD"/>
    <n v="1460925811"/>
    <n v="1458333811"/>
    <b v="0"/>
    <n v="2"/>
    <b v="0"/>
    <s v="theater/plays"/>
    <n v="7.3333333333333334E-4"/>
    <n v="5.5"/>
    <x v="3"/>
    <x v="4"/>
  </r>
  <r>
    <n v="2354"/>
    <x v="3530"/>
    <x v="3531"/>
    <n v="35000"/>
    <n v="25"/>
    <x v="1"/>
    <x v="0"/>
    <s v="USD"/>
    <n v="1420910460"/>
    <n v="1415726460"/>
    <b v="0"/>
    <n v="1"/>
    <b v="0"/>
    <s v="technology/web"/>
    <n v="7.1428571428571429E-4"/>
    <n v="25"/>
    <x v="0"/>
    <x v="38"/>
  </r>
  <r>
    <n v="3068"/>
    <x v="3531"/>
    <x v="3532"/>
    <n v="250000"/>
    <n v="175"/>
    <x v="3"/>
    <x v="0"/>
    <s v="USD"/>
    <n v="1445013352"/>
    <n v="1442421352"/>
    <b v="0"/>
    <n v="2"/>
    <b v="0"/>
    <s v="theater/spaces"/>
    <n v="6.9999999999999999E-4"/>
    <n v="87.5"/>
    <x v="3"/>
    <x v="12"/>
  </r>
  <r>
    <n v="455"/>
    <x v="3532"/>
    <x v="3533"/>
    <n v="65000"/>
    <n v="45"/>
    <x v="3"/>
    <x v="0"/>
    <s v="USD"/>
    <n v="1334622660"/>
    <n v="1330733022"/>
    <b v="0"/>
    <n v="2"/>
    <b v="0"/>
    <s v="film &amp; video/animation"/>
    <n v="6.9230769230769226E-4"/>
    <n v="22.5"/>
    <x v="4"/>
    <x v="28"/>
  </r>
  <r>
    <n v="189"/>
    <x v="3533"/>
    <x v="3534"/>
    <n v="500000"/>
    <n v="345"/>
    <x v="3"/>
    <x v="0"/>
    <s v="USD"/>
    <n v="1472920477"/>
    <n v="1467736477"/>
    <b v="0"/>
    <n v="5"/>
    <b v="0"/>
    <s v="film &amp; video/drama"/>
    <n v="6.8999999999999997E-4"/>
    <n v="69"/>
    <x v="4"/>
    <x v="30"/>
  </r>
  <r>
    <n v="1072"/>
    <x v="3534"/>
    <x v="3535"/>
    <n v="75000"/>
    <n v="51"/>
    <x v="3"/>
    <x v="0"/>
    <s v="USD"/>
    <n v="1391630297"/>
    <n v="1389038297"/>
    <b v="0"/>
    <n v="4"/>
    <b v="0"/>
    <s v="games/video games"/>
    <n v="6.8000000000000005E-4"/>
    <n v="12.75"/>
    <x v="1"/>
    <x v="29"/>
  </r>
  <r>
    <n v="3806"/>
    <x v="3535"/>
    <x v="3536"/>
    <n v="7500"/>
    <n v="5"/>
    <x v="3"/>
    <x v="6"/>
    <s v="AUD"/>
    <n v="1404022381"/>
    <n v="1402294381"/>
    <b v="0"/>
    <n v="1"/>
    <b v="0"/>
    <s v="theater/musical"/>
    <n v="6.6666666666666664E-4"/>
    <n v="5"/>
    <x v="3"/>
    <x v="20"/>
  </r>
  <r>
    <n v="4050"/>
    <x v="3536"/>
    <x v="3537"/>
    <n v="1500"/>
    <n v="1"/>
    <x v="3"/>
    <x v="0"/>
    <s v="USD"/>
    <n v="1414077391"/>
    <n v="1411485391"/>
    <b v="0"/>
    <n v="1"/>
    <b v="0"/>
    <s v="theater/plays"/>
    <n v="6.6666666666666664E-4"/>
    <n v="1"/>
    <x v="3"/>
    <x v="4"/>
  </r>
  <r>
    <n v="2346"/>
    <x v="3537"/>
    <x v="3538"/>
    <n v="60000"/>
    <n v="39"/>
    <x v="1"/>
    <x v="0"/>
    <s v="USD"/>
    <n v="1476731431"/>
    <n v="1472843431"/>
    <b v="0"/>
    <n v="3"/>
    <b v="0"/>
    <s v="technology/web"/>
    <n v="6.4999999999999997E-4"/>
    <n v="13"/>
    <x v="0"/>
    <x v="38"/>
  </r>
  <r>
    <n v="459"/>
    <x v="3538"/>
    <x v="3539"/>
    <n v="39000"/>
    <n v="25"/>
    <x v="3"/>
    <x v="0"/>
    <s v="USD"/>
    <n v="1321201327"/>
    <n v="1316013727"/>
    <b v="0"/>
    <n v="1"/>
    <b v="0"/>
    <s v="film &amp; video/animation"/>
    <n v="6.4102564102564103E-4"/>
    <n v="25"/>
    <x v="4"/>
    <x v="28"/>
  </r>
  <r>
    <n v="1139"/>
    <x v="3539"/>
    <x v="3540"/>
    <n v="8000"/>
    <n v="5"/>
    <x v="3"/>
    <x v="0"/>
    <s v="USD"/>
    <n v="1420100426"/>
    <n v="1417508426"/>
    <b v="0"/>
    <n v="1"/>
    <b v="0"/>
    <s v="games/mobile games"/>
    <n v="6.2500000000000001E-4"/>
    <n v="5"/>
    <x v="1"/>
    <x v="25"/>
  </r>
  <r>
    <n v="599"/>
    <x v="3540"/>
    <x v="3541"/>
    <n v="50000"/>
    <n v="31"/>
    <x v="3"/>
    <x v="0"/>
    <s v="USD"/>
    <n v="1425827760"/>
    <n v="1423769402"/>
    <b v="0"/>
    <n v="2"/>
    <b v="0"/>
    <s v="technology/web"/>
    <n v="6.2E-4"/>
    <n v="15.5"/>
    <x v="0"/>
    <x v="38"/>
  </r>
  <r>
    <n v="591"/>
    <x v="3541"/>
    <x v="3542"/>
    <n v="100000"/>
    <n v="61"/>
    <x v="3"/>
    <x v="0"/>
    <s v="USD"/>
    <n v="1437570130"/>
    <n v="1434978130"/>
    <b v="0"/>
    <n v="2"/>
    <b v="0"/>
    <s v="technology/web"/>
    <n v="6.0999999999999997E-4"/>
    <n v="30.5"/>
    <x v="0"/>
    <x v="38"/>
  </r>
  <r>
    <n v="2394"/>
    <x v="3542"/>
    <x v="3543"/>
    <n v="5000"/>
    <n v="3"/>
    <x v="1"/>
    <x v="9"/>
    <s v="EUR"/>
    <n v="1424940093"/>
    <n v="1422348093"/>
    <b v="0"/>
    <n v="2"/>
    <b v="0"/>
    <s v="technology/web"/>
    <n v="5.9999999999999995E-4"/>
    <n v="1.5"/>
    <x v="0"/>
    <x v="38"/>
  </r>
  <r>
    <n v="3196"/>
    <x v="3543"/>
    <x v="3544"/>
    <n v="3000000"/>
    <n v="1800"/>
    <x v="3"/>
    <x v="0"/>
    <s v="USD"/>
    <n v="1438437600"/>
    <n v="1433254875"/>
    <b v="0"/>
    <n v="6"/>
    <b v="0"/>
    <s v="theater/musical"/>
    <n v="5.9999999999999995E-4"/>
    <n v="300"/>
    <x v="3"/>
    <x v="20"/>
  </r>
  <r>
    <n v="2136"/>
    <x v="3544"/>
    <x v="3545"/>
    <n v="80000"/>
    <n v="47.69"/>
    <x v="3"/>
    <x v="0"/>
    <s v="USD"/>
    <n v="1382184786"/>
    <n v="1379592786"/>
    <b v="0"/>
    <n v="4"/>
    <b v="0"/>
    <s v="games/video games"/>
    <n v="5.9612499999999998E-4"/>
    <n v="11.922499999999999"/>
    <x v="1"/>
    <x v="29"/>
  </r>
  <r>
    <n v="1162"/>
    <x v="3545"/>
    <x v="3546"/>
    <n v="60000"/>
    <n v="35"/>
    <x v="3"/>
    <x v="0"/>
    <s v="USD"/>
    <n v="1411662264"/>
    <n v="1408983864"/>
    <b v="0"/>
    <n v="2"/>
    <b v="0"/>
    <s v="food/food trucks"/>
    <n v="5.8333333333333338E-4"/>
    <n v="17.5"/>
    <x v="7"/>
    <x v="37"/>
  </r>
  <r>
    <n v="151"/>
    <x v="3546"/>
    <x v="3547"/>
    <n v="250000"/>
    <n v="140"/>
    <x v="1"/>
    <x v="6"/>
    <s v="AUD"/>
    <n v="1434633191"/>
    <n v="1429449191"/>
    <b v="0"/>
    <n v="5"/>
    <b v="0"/>
    <s v="film &amp; video/science fiction"/>
    <n v="5.5999999999999995E-4"/>
    <n v="28"/>
    <x v="4"/>
    <x v="22"/>
  </r>
  <r>
    <n v="3878"/>
    <x v="3547"/>
    <x v="3548"/>
    <n v="18000"/>
    <n v="10"/>
    <x v="1"/>
    <x v="0"/>
    <s v="USD"/>
    <n v="1435636740"/>
    <n v="1433014746"/>
    <b v="0"/>
    <n v="1"/>
    <b v="0"/>
    <s v="theater/musical"/>
    <n v="5.5555555555555556E-4"/>
    <n v="10"/>
    <x v="3"/>
    <x v="20"/>
  </r>
  <r>
    <n v="2691"/>
    <x v="3548"/>
    <x v="3549"/>
    <n v="65000"/>
    <n v="35"/>
    <x v="3"/>
    <x v="7"/>
    <s v="CAD"/>
    <n v="1431278557"/>
    <n v="1427390557"/>
    <b v="0"/>
    <n v="2"/>
    <b v="0"/>
    <s v="food/food trucks"/>
    <n v="5.3846153846153844E-4"/>
    <n v="17.5"/>
    <x v="7"/>
    <x v="37"/>
  </r>
  <r>
    <n v="3108"/>
    <x v="3549"/>
    <x v="3550"/>
    <n v="50000"/>
    <n v="26"/>
    <x v="3"/>
    <x v="0"/>
    <s v="USD"/>
    <n v="1430234394"/>
    <n v="1425053994"/>
    <b v="0"/>
    <n v="2"/>
    <b v="0"/>
    <s v="theater/spaces"/>
    <n v="5.1999999999999995E-4"/>
    <n v="13"/>
    <x v="3"/>
    <x v="12"/>
  </r>
  <r>
    <n v="2654"/>
    <x v="3550"/>
    <x v="3551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0"/>
    <x v="5"/>
  </r>
  <r>
    <n v="1047"/>
    <x v="3551"/>
    <x v="3552"/>
    <n v="2000"/>
    <n v="1"/>
    <x v="1"/>
    <x v="0"/>
    <s v="USD"/>
    <n v="1415219915"/>
    <n v="1412624315"/>
    <b v="0"/>
    <n v="1"/>
    <b v="0"/>
    <s v="journalism/audio"/>
    <n v="5.0000000000000001E-4"/>
    <n v="1"/>
    <x v="8"/>
    <x v="23"/>
  </r>
  <r>
    <n v="1694"/>
    <x v="3552"/>
    <x v="3553"/>
    <n v="10000"/>
    <n v="5"/>
    <x v="2"/>
    <x v="0"/>
    <s v="USD"/>
    <n v="1490589360"/>
    <n v="1488038674"/>
    <b v="0"/>
    <n v="1"/>
    <b v="0"/>
    <s v="music/faith"/>
    <n v="5.0000000000000001E-4"/>
    <n v="5"/>
    <x v="2"/>
    <x v="21"/>
  </r>
  <r>
    <n v="1867"/>
    <x v="3553"/>
    <x v="3554"/>
    <n v="20000"/>
    <n v="10"/>
    <x v="3"/>
    <x v="0"/>
    <s v="USD"/>
    <n v="1478383912"/>
    <n v="1475791912"/>
    <b v="0"/>
    <n v="1"/>
    <b v="0"/>
    <s v="games/mobile games"/>
    <n v="5.0000000000000001E-4"/>
    <n v="10"/>
    <x v="1"/>
    <x v="25"/>
  </r>
  <r>
    <n v="1986"/>
    <x v="3554"/>
    <x v="3555"/>
    <n v="2000"/>
    <n v="1"/>
    <x v="3"/>
    <x v="1"/>
    <s v="GBP"/>
    <n v="1457947483"/>
    <n v="1455359083"/>
    <b v="0"/>
    <n v="1"/>
    <b v="0"/>
    <s v="photography/people"/>
    <n v="5.0000000000000001E-4"/>
    <n v="1"/>
    <x v="6"/>
    <x v="35"/>
  </r>
  <r>
    <n v="2126"/>
    <x v="3555"/>
    <x v="3556"/>
    <n v="20000"/>
    <n v="10"/>
    <x v="3"/>
    <x v="0"/>
    <s v="USD"/>
    <n v="1418080887"/>
    <n v="1415488887"/>
    <b v="0"/>
    <n v="2"/>
    <b v="0"/>
    <s v="games/video games"/>
    <n v="5.0000000000000001E-4"/>
    <n v="5"/>
    <x v="1"/>
    <x v="29"/>
  </r>
  <r>
    <n v="2393"/>
    <x v="3556"/>
    <x v="3557"/>
    <n v="100000"/>
    <n v="50"/>
    <x v="1"/>
    <x v="0"/>
    <s v="USD"/>
    <n v="1439048017"/>
    <n v="1436456017"/>
    <b v="0"/>
    <n v="1"/>
    <b v="0"/>
    <s v="technology/web"/>
    <n v="5.0000000000000001E-4"/>
    <n v="50"/>
    <x v="0"/>
    <x v="38"/>
  </r>
  <r>
    <n v="3119"/>
    <x v="3557"/>
    <x v="3558"/>
    <n v="10000"/>
    <n v="5"/>
    <x v="3"/>
    <x v="0"/>
    <s v="USD"/>
    <n v="1427414732"/>
    <n v="1424826332"/>
    <b v="0"/>
    <n v="1"/>
    <b v="0"/>
    <s v="theater/spaces"/>
    <n v="5.0000000000000001E-4"/>
    <n v="5"/>
    <x v="3"/>
    <x v="12"/>
  </r>
  <r>
    <n v="1097"/>
    <x v="3558"/>
    <x v="3559"/>
    <n v="100000"/>
    <n v="47"/>
    <x v="3"/>
    <x v="0"/>
    <s v="USD"/>
    <n v="1393786877"/>
    <n v="1390330877"/>
    <b v="0"/>
    <n v="7"/>
    <b v="0"/>
    <s v="games/video games"/>
    <n v="4.6999999999999999E-4"/>
    <n v="6.7142857142857144"/>
    <x v="1"/>
    <x v="29"/>
  </r>
  <r>
    <n v="2374"/>
    <x v="3559"/>
    <x v="3560"/>
    <n v="22000"/>
    <n v="10"/>
    <x v="1"/>
    <x v="0"/>
    <s v="USD"/>
    <n v="1423772060"/>
    <n v="1421180060"/>
    <b v="0"/>
    <n v="1"/>
    <b v="0"/>
    <s v="technology/web"/>
    <n v="4.5454545454545455E-4"/>
    <n v="10"/>
    <x v="0"/>
    <x v="38"/>
  </r>
  <r>
    <n v="2519"/>
    <x v="3560"/>
    <x v="3561"/>
    <n v="150000"/>
    <n v="65"/>
    <x v="3"/>
    <x v="0"/>
    <s v="USD"/>
    <n v="1405741404"/>
    <n v="1403149404"/>
    <b v="0"/>
    <n v="4"/>
    <b v="0"/>
    <s v="food/restaurants"/>
    <n v="4.3333333333333331E-4"/>
    <n v="16.25"/>
    <x v="7"/>
    <x v="40"/>
  </r>
  <r>
    <n v="1101"/>
    <x v="3561"/>
    <x v="3562"/>
    <n v="100000"/>
    <n v="41"/>
    <x v="3"/>
    <x v="0"/>
    <s v="USD"/>
    <n v="1468519920"/>
    <n v="1466188338"/>
    <b v="0"/>
    <n v="6"/>
    <b v="0"/>
    <s v="games/video games"/>
    <n v="4.0999999999999999E-4"/>
    <n v="6.833333333333333"/>
    <x v="1"/>
    <x v="29"/>
  </r>
  <r>
    <n v="213"/>
    <x v="3562"/>
    <x v="3563"/>
    <n v="50000"/>
    <n v="20"/>
    <x v="3"/>
    <x v="0"/>
    <s v="USD"/>
    <n v="1439734001"/>
    <n v="1437142547"/>
    <b v="0"/>
    <n v="1"/>
    <b v="0"/>
    <s v="film &amp; video/drama"/>
    <n v="4.0000000000000002E-4"/>
    <n v="20"/>
    <x v="4"/>
    <x v="30"/>
  </r>
  <r>
    <n v="681"/>
    <x v="3563"/>
    <x v="3564"/>
    <n v="2500"/>
    <n v="1"/>
    <x v="3"/>
    <x v="0"/>
    <s v="USD"/>
    <n v="1477509604"/>
    <n v="1474917604"/>
    <b v="0"/>
    <n v="1"/>
    <b v="0"/>
    <s v="technology/wearables"/>
    <n v="4.0000000000000002E-4"/>
    <n v="1"/>
    <x v="0"/>
    <x v="3"/>
  </r>
  <r>
    <n v="1111"/>
    <x v="3564"/>
    <x v="3565"/>
    <n v="2500"/>
    <n v="1"/>
    <x v="3"/>
    <x v="0"/>
    <s v="USD"/>
    <n v="1452228790"/>
    <n v="1449636790"/>
    <b v="0"/>
    <n v="1"/>
    <b v="0"/>
    <s v="games/video games"/>
    <n v="4.0000000000000002E-4"/>
    <n v="1"/>
    <x v="1"/>
    <x v="29"/>
  </r>
  <r>
    <n v="2360"/>
    <x v="3565"/>
    <x v="3566"/>
    <n v="5000"/>
    <n v="2"/>
    <x v="1"/>
    <x v="7"/>
    <s v="CAD"/>
    <n v="1454864280"/>
    <n v="1452272280"/>
    <b v="0"/>
    <n v="1"/>
    <b v="0"/>
    <s v="technology/web"/>
    <n v="4.0000000000000002E-4"/>
    <n v="2"/>
    <x v="0"/>
    <x v="38"/>
  </r>
  <r>
    <n v="2863"/>
    <x v="3566"/>
    <x v="3567"/>
    <n v="50000"/>
    <n v="20"/>
    <x v="3"/>
    <x v="0"/>
    <s v="USD"/>
    <n v="1410279123"/>
    <n v="1405095123"/>
    <b v="0"/>
    <n v="1"/>
    <b v="0"/>
    <s v="theater/plays"/>
    <n v="4.0000000000000002E-4"/>
    <n v="20"/>
    <x v="3"/>
    <x v="4"/>
  </r>
  <r>
    <n v="3065"/>
    <x v="3567"/>
    <x v="3568"/>
    <n v="25000"/>
    <n v="10"/>
    <x v="3"/>
    <x v="0"/>
    <s v="USD"/>
    <n v="1406683172"/>
    <n v="1404523172"/>
    <b v="0"/>
    <n v="2"/>
    <b v="0"/>
    <s v="theater/spaces"/>
    <n v="4.0000000000000002E-4"/>
    <n v="5"/>
    <x v="3"/>
    <x v="12"/>
  </r>
  <r>
    <n v="3110"/>
    <x v="3568"/>
    <x v="3569"/>
    <n v="25000"/>
    <n v="10"/>
    <x v="3"/>
    <x v="0"/>
    <s v="USD"/>
    <n v="1487465119"/>
    <n v="1484009119"/>
    <b v="0"/>
    <n v="1"/>
    <b v="0"/>
    <s v="theater/spaces"/>
    <n v="4.0000000000000002E-4"/>
    <n v="10"/>
    <x v="3"/>
    <x v="12"/>
  </r>
  <r>
    <n v="3859"/>
    <x v="3569"/>
    <x v="3570"/>
    <n v="2500"/>
    <n v="1"/>
    <x v="3"/>
    <x v="0"/>
    <s v="USD"/>
    <n v="1403730000"/>
    <n v="1401485207"/>
    <b v="0"/>
    <n v="1"/>
    <b v="0"/>
    <s v="theater/plays"/>
    <n v="4.0000000000000002E-4"/>
    <n v="1"/>
    <x v="3"/>
    <x v="4"/>
  </r>
  <r>
    <n v="4112"/>
    <x v="3570"/>
    <x v="3571"/>
    <n v="2500"/>
    <n v="1"/>
    <x v="3"/>
    <x v="9"/>
    <s v="EUR"/>
    <n v="1456617600"/>
    <n v="1454280186"/>
    <b v="0"/>
    <n v="1"/>
    <b v="0"/>
    <s v="theater/plays"/>
    <n v="4.0000000000000002E-4"/>
    <n v="1"/>
    <x v="3"/>
    <x v="4"/>
  </r>
  <r>
    <n v="1090"/>
    <x v="3571"/>
    <x v="3572"/>
    <n v="12999"/>
    <n v="5"/>
    <x v="3"/>
    <x v="6"/>
    <s v="AUD"/>
    <n v="1432873653"/>
    <n v="1430281653"/>
    <b v="0"/>
    <n v="1"/>
    <b v="0"/>
    <s v="games/video games"/>
    <n v="3.8464497269020693E-4"/>
    <n v="5"/>
    <x v="1"/>
    <x v="29"/>
  </r>
  <r>
    <n v="2436"/>
    <x v="3572"/>
    <x v="3573"/>
    <n v="117000"/>
    <n v="45"/>
    <x v="3"/>
    <x v="7"/>
    <s v="CAD"/>
    <n v="1454078770"/>
    <n v="1448894770"/>
    <b v="0"/>
    <n v="2"/>
    <b v="0"/>
    <s v="food/food trucks"/>
    <n v="3.8461538461538462E-4"/>
    <n v="22.5"/>
    <x v="7"/>
    <x v="37"/>
  </r>
  <r>
    <n v="1116"/>
    <x v="3573"/>
    <x v="3574"/>
    <n v="500000"/>
    <n v="178.52"/>
    <x v="3"/>
    <x v="0"/>
    <s v="USD"/>
    <n v="1339273208"/>
    <n v="1334089208"/>
    <b v="0"/>
    <n v="10"/>
    <b v="0"/>
    <s v="games/video games"/>
    <n v="3.5704000000000004E-4"/>
    <n v="17.852"/>
    <x v="1"/>
    <x v="29"/>
  </r>
  <r>
    <n v="2875"/>
    <x v="3574"/>
    <x v="3575"/>
    <n v="20000"/>
    <n v="7"/>
    <x v="3"/>
    <x v="0"/>
    <s v="USD"/>
    <n v="1462417493"/>
    <n v="1459825493"/>
    <b v="0"/>
    <n v="3"/>
    <b v="0"/>
    <s v="theater/plays"/>
    <n v="3.5E-4"/>
    <n v="2.3333333333333335"/>
    <x v="3"/>
    <x v="4"/>
  </r>
  <r>
    <n v="1722"/>
    <x v="3575"/>
    <x v="3576"/>
    <n v="2880"/>
    <n v="1"/>
    <x v="3"/>
    <x v="0"/>
    <s v="USD"/>
    <n v="1459642200"/>
    <n v="1456441429"/>
    <b v="0"/>
    <n v="1"/>
    <b v="0"/>
    <s v="music/faith"/>
    <n v="3.4722222222222224E-4"/>
    <n v="1"/>
    <x v="2"/>
    <x v="21"/>
  </r>
  <r>
    <n v="121"/>
    <x v="3576"/>
    <x v="3577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4"/>
    <x v="22"/>
  </r>
  <r>
    <n v="580"/>
    <x v="3577"/>
    <x v="3578"/>
    <n v="3000"/>
    <n v="1"/>
    <x v="3"/>
    <x v="0"/>
    <s v="USD"/>
    <n v="1474580867"/>
    <n v="1471988867"/>
    <b v="0"/>
    <n v="1"/>
    <b v="0"/>
    <s v="technology/web"/>
    <n v="3.3333333333333332E-4"/>
    <n v="1"/>
    <x v="0"/>
    <x v="38"/>
  </r>
  <r>
    <n v="1541"/>
    <x v="3578"/>
    <x v="3579"/>
    <n v="18000"/>
    <n v="6"/>
    <x v="3"/>
    <x v="0"/>
    <s v="USD"/>
    <n v="1420045538"/>
    <n v="1417453538"/>
    <b v="0"/>
    <n v="2"/>
    <b v="0"/>
    <s v="photography/nature"/>
    <n v="3.3333333333333332E-4"/>
    <n v="3"/>
    <x v="6"/>
    <x v="34"/>
  </r>
  <r>
    <n v="1545"/>
    <x v="3579"/>
    <x v="3580"/>
    <n v="3000"/>
    <n v="1"/>
    <x v="3"/>
    <x v="0"/>
    <s v="USD"/>
    <n v="1425330960"/>
    <n v="1422393234"/>
    <b v="0"/>
    <n v="1"/>
    <b v="0"/>
    <s v="photography/nature"/>
    <n v="3.3333333333333332E-4"/>
    <n v="1"/>
    <x v="6"/>
    <x v="34"/>
  </r>
  <r>
    <n v="1727"/>
    <x v="3580"/>
    <x v="3581"/>
    <n v="3000"/>
    <n v="1"/>
    <x v="3"/>
    <x v="1"/>
    <s v="GBP"/>
    <n v="1428231600"/>
    <n v="1423520177"/>
    <b v="0"/>
    <n v="1"/>
    <b v="0"/>
    <s v="music/faith"/>
    <n v="3.3333333333333332E-4"/>
    <n v="1"/>
    <x v="2"/>
    <x v="21"/>
  </r>
  <r>
    <n v="3132"/>
    <x v="3581"/>
    <x v="3582"/>
    <n v="30000"/>
    <n v="10"/>
    <x v="2"/>
    <x v="0"/>
    <s v="USD"/>
    <n v="1492759460"/>
    <n v="1487579060"/>
    <b v="0"/>
    <n v="1"/>
    <b v="0"/>
    <s v="theater/plays"/>
    <n v="3.3333333333333332E-4"/>
    <n v="10"/>
    <x v="3"/>
    <x v="4"/>
  </r>
  <r>
    <n v="3630"/>
    <x v="3582"/>
    <x v="3583"/>
    <n v="3000"/>
    <n v="1"/>
    <x v="3"/>
    <x v="1"/>
    <s v="GBP"/>
    <n v="1417295990"/>
    <n v="1414700390"/>
    <b v="0"/>
    <n v="1"/>
    <b v="0"/>
    <s v="theater/musical"/>
    <n v="3.3333333333333332E-4"/>
    <n v="1"/>
    <x v="3"/>
    <x v="20"/>
  </r>
  <r>
    <n v="474"/>
    <x v="3583"/>
    <x v="3584"/>
    <n v="3300"/>
    <n v="1"/>
    <x v="3"/>
    <x v="0"/>
    <s v="USD"/>
    <n v="1487318029"/>
    <n v="1484726029"/>
    <b v="0"/>
    <n v="1"/>
    <b v="0"/>
    <s v="film &amp; video/animation"/>
    <n v="3.0303030303030303E-4"/>
    <n v="1"/>
    <x v="4"/>
    <x v="28"/>
  </r>
  <r>
    <n v="596"/>
    <x v="3584"/>
    <x v="3585"/>
    <n v="20000"/>
    <n v="6"/>
    <x v="3"/>
    <x v="0"/>
    <s v="USD"/>
    <n v="1478122292"/>
    <n v="1475530292"/>
    <b v="0"/>
    <n v="2"/>
    <b v="0"/>
    <s v="technology/web"/>
    <n v="2.9999999999999997E-4"/>
    <n v="3"/>
    <x v="0"/>
    <x v="38"/>
  </r>
  <r>
    <n v="674"/>
    <x v="3585"/>
    <x v="3586"/>
    <n v="50000"/>
    <n v="15"/>
    <x v="3"/>
    <x v="0"/>
    <s v="USD"/>
    <n v="1407811627"/>
    <n v="1402627627"/>
    <b v="0"/>
    <n v="2"/>
    <b v="0"/>
    <s v="technology/wearables"/>
    <n v="2.9999999999999997E-4"/>
    <n v="7.5"/>
    <x v="0"/>
    <x v="3"/>
  </r>
  <r>
    <n v="3904"/>
    <x v="3586"/>
    <x v="3587"/>
    <n v="10000"/>
    <n v="3"/>
    <x v="3"/>
    <x v="0"/>
    <s v="USD"/>
    <n v="1429074240"/>
    <n v="1427866200"/>
    <b v="0"/>
    <n v="2"/>
    <b v="0"/>
    <s v="theater/plays"/>
    <n v="2.9999999999999997E-4"/>
    <n v="1.5"/>
    <x v="3"/>
    <x v="4"/>
  </r>
  <r>
    <n v="2425"/>
    <x v="3587"/>
    <x v="3588"/>
    <n v="3500"/>
    <n v="1"/>
    <x v="3"/>
    <x v="0"/>
    <s v="USD"/>
    <n v="1464386640"/>
    <n v="1463090149"/>
    <b v="0"/>
    <n v="1"/>
    <b v="0"/>
    <s v="food/food trucks"/>
    <n v="2.8571428571428574E-4"/>
    <n v="1"/>
    <x v="7"/>
    <x v="37"/>
  </r>
  <r>
    <n v="453"/>
    <x v="3588"/>
    <x v="3589"/>
    <n v="94875"/>
    <n v="26"/>
    <x v="3"/>
    <x v="0"/>
    <s v="USD"/>
    <n v="1424375279"/>
    <n v="1422992879"/>
    <b v="0"/>
    <n v="2"/>
    <b v="0"/>
    <s v="film &amp; video/animation"/>
    <n v="2.740447957839262E-4"/>
    <n v="13"/>
    <x v="4"/>
    <x v="28"/>
  </r>
  <r>
    <n v="771"/>
    <x v="3589"/>
    <x v="3590"/>
    <n v="38000"/>
    <n v="10"/>
    <x v="3"/>
    <x v="0"/>
    <s v="USD"/>
    <n v="1454183202"/>
    <n v="1449863202"/>
    <b v="0"/>
    <n v="1"/>
    <b v="0"/>
    <s v="publishing/fiction"/>
    <n v="2.631578947368421E-4"/>
    <n v="10"/>
    <x v="5"/>
    <x v="26"/>
  </r>
  <r>
    <n v="3853"/>
    <x v="3590"/>
    <x v="3591"/>
    <n v="100000"/>
    <n v="26"/>
    <x v="3"/>
    <x v="0"/>
    <s v="USD"/>
    <n v="1409602178"/>
    <n v="1406578178"/>
    <b v="0"/>
    <n v="2"/>
    <b v="0"/>
    <s v="theater/plays"/>
    <n v="2.5999999999999998E-4"/>
    <n v="13"/>
    <x v="3"/>
    <x v="4"/>
  </r>
  <r>
    <n v="2416"/>
    <x v="3591"/>
    <x v="3592"/>
    <n v="20000"/>
    <n v="5"/>
    <x v="3"/>
    <x v="0"/>
    <s v="USD"/>
    <n v="1426345200"/>
    <n v="1421343743"/>
    <b v="0"/>
    <n v="1"/>
    <b v="0"/>
    <s v="food/food trucks"/>
    <n v="2.5000000000000001E-4"/>
    <n v="5"/>
    <x v="7"/>
    <x v="37"/>
  </r>
  <r>
    <n v="3094"/>
    <x v="3592"/>
    <x v="3593"/>
    <n v="100000"/>
    <n v="25"/>
    <x v="3"/>
    <x v="0"/>
    <s v="USD"/>
    <n v="1442775956"/>
    <n v="1437591956"/>
    <b v="0"/>
    <n v="1"/>
    <b v="0"/>
    <s v="theater/spaces"/>
    <n v="2.5000000000000001E-4"/>
    <n v="25"/>
    <x v="3"/>
    <x v="12"/>
  </r>
  <r>
    <n v="3957"/>
    <x v="3593"/>
    <x v="3594"/>
    <n v="28000"/>
    <n v="7"/>
    <x v="3"/>
    <x v="0"/>
    <s v="USD"/>
    <n v="1468020354"/>
    <n v="1464045954"/>
    <b v="0"/>
    <n v="1"/>
    <b v="0"/>
    <s v="theater/plays"/>
    <n v="2.5000000000000001E-4"/>
    <n v="7"/>
    <x v="3"/>
    <x v="4"/>
  </r>
  <r>
    <n v="1173"/>
    <x v="3594"/>
    <x v="3595"/>
    <n v="125000"/>
    <n v="30"/>
    <x v="3"/>
    <x v="0"/>
    <s v="USD"/>
    <n v="1438576057"/>
    <n v="1435552057"/>
    <b v="0"/>
    <n v="1"/>
    <b v="0"/>
    <s v="food/food trucks"/>
    <n v="2.4000000000000001E-4"/>
    <n v="30"/>
    <x v="7"/>
    <x v="37"/>
  </r>
  <r>
    <n v="1911"/>
    <x v="3595"/>
    <x v="3596"/>
    <n v="42500"/>
    <n v="10"/>
    <x v="3"/>
    <x v="11"/>
    <s v="NZD"/>
    <n v="1407545334"/>
    <n v="1404953334"/>
    <b v="0"/>
    <n v="1"/>
    <b v="0"/>
    <s v="technology/gadgets"/>
    <n v="2.3529411764705883E-4"/>
    <n v="10"/>
    <x v="0"/>
    <x v="31"/>
  </r>
  <r>
    <n v="3073"/>
    <x v="3596"/>
    <x v="3597"/>
    <n v="2800000"/>
    <n v="645"/>
    <x v="3"/>
    <x v="0"/>
    <s v="USD"/>
    <n v="1434309540"/>
    <n v="1429287900"/>
    <b v="0"/>
    <n v="7"/>
    <b v="0"/>
    <s v="theater/spaces"/>
    <n v="2.3035714285714285E-4"/>
    <n v="92.142857142857139"/>
    <x v="3"/>
    <x v="12"/>
  </r>
  <r>
    <n v="1734"/>
    <x v="3597"/>
    <x v="3598"/>
    <n v="4500"/>
    <n v="1"/>
    <x v="3"/>
    <x v="0"/>
    <s v="USD"/>
    <n v="1431046356"/>
    <n v="1428454356"/>
    <b v="0"/>
    <n v="1"/>
    <b v="0"/>
    <s v="music/faith"/>
    <n v="2.2222222222222223E-4"/>
    <n v="1"/>
    <x v="2"/>
    <x v="21"/>
  </r>
  <r>
    <n v="559"/>
    <x v="3598"/>
    <x v="3599"/>
    <n v="240000"/>
    <n v="50"/>
    <x v="3"/>
    <x v="0"/>
    <s v="USD"/>
    <n v="1449989260"/>
    <n v="1447397260"/>
    <b v="0"/>
    <n v="1"/>
    <b v="0"/>
    <s v="technology/web"/>
    <n v="2.0833333333333335E-4"/>
    <n v="50"/>
    <x v="0"/>
    <x v="38"/>
  </r>
  <r>
    <n v="566"/>
    <x v="3599"/>
    <x v="3600"/>
    <n v="5000"/>
    <n v="1"/>
    <x v="3"/>
    <x v="0"/>
    <s v="USD"/>
    <n v="1468513533"/>
    <n v="1465921533"/>
    <b v="0"/>
    <n v="1"/>
    <b v="0"/>
    <s v="technology/web"/>
    <n v="2.0000000000000001E-4"/>
    <n v="1"/>
    <x v="0"/>
    <x v="38"/>
  </r>
  <r>
    <n v="627"/>
    <x v="3600"/>
    <x v="3601"/>
    <n v="450000"/>
    <n v="90"/>
    <x v="1"/>
    <x v="10"/>
    <s v="SEK"/>
    <n v="1457996400"/>
    <n v="1452842511"/>
    <b v="0"/>
    <n v="1"/>
    <b v="0"/>
    <s v="technology/web"/>
    <n v="2.0000000000000001E-4"/>
    <n v="90"/>
    <x v="0"/>
    <x v="38"/>
  </r>
  <r>
    <n v="634"/>
    <x v="3601"/>
    <x v="3602"/>
    <n v="5000"/>
    <n v="1"/>
    <x v="1"/>
    <x v="0"/>
    <s v="USD"/>
    <n v="1424989029"/>
    <n v="1422397029"/>
    <b v="0"/>
    <n v="1"/>
    <b v="0"/>
    <s v="technology/web"/>
    <n v="2.0000000000000001E-4"/>
    <n v="1"/>
    <x v="0"/>
    <x v="38"/>
  </r>
  <r>
    <n v="2146"/>
    <x v="3602"/>
    <x v="3603"/>
    <n v="5000"/>
    <n v="1"/>
    <x v="3"/>
    <x v="0"/>
    <s v="USD"/>
    <n v="1455207510"/>
    <n v="1453997910"/>
    <b v="0"/>
    <n v="1"/>
    <b v="0"/>
    <s v="games/video games"/>
    <n v="2.0000000000000001E-4"/>
    <n v="1"/>
    <x v="1"/>
    <x v="29"/>
  </r>
  <r>
    <n v="2418"/>
    <x v="3603"/>
    <x v="3604"/>
    <n v="25000"/>
    <n v="5"/>
    <x v="3"/>
    <x v="0"/>
    <s v="USD"/>
    <n v="1427225644"/>
    <n v="1422045244"/>
    <b v="0"/>
    <n v="5"/>
    <b v="0"/>
    <s v="food/food trucks"/>
    <n v="2.0000000000000001E-4"/>
    <n v="1"/>
    <x v="7"/>
    <x v="37"/>
  </r>
  <r>
    <n v="2685"/>
    <x v="3604"/>
    <x v="3605"/>
    <n v="50000"/>
    <n v="10"/>
    <x v="3"/>
    <x v="0"/>
    <s v="USD"/>
    <n v="1430149330"/>
    <n v="1424968930"/>
    <b v="0"/>
    <n v="1"/>
    <b v="0"/>
    <s v="food/food trucks"/>
    <n v="2.0000000000000001E-4"/>
    <n v="10"/>
    <x v="7"/>
    <x v="37"/>
  </r>
  <r>
    <n v="2913"/>
    <x v="3605"/>
    <x v="3606"/>
    <n v="10000"/>
    <n v="2"/>
    <x v="3"/>
    <x v="0"/>
    <s v="USD"/>
    <n v="1410041339"/>
    <n v="1404857339"/>
    <b v="0"/>
    <n v="2"/>
    <b v="0"/>
    <s v="theater/plays"/>
    <n v="2.0000000000000001E-4"/>
    <n v="1"/>
    <x v="3"/>
    <x v="4"/>
  </r>
  <r>
    <n v="3856"/>
    <x v="3606"/>
    <x v="3607"/>
    <n v="5000"/>
    <n v="1"/>
    <x v="3"/>
    <x v="0"/>
    <s v="USD"/>
    <n v="1425833403"/>
    <n v="1423245003"/>
    <b v="0"/>
    <n v="1"/>
    <b v="0"/>
    <s v="theater/plays"/>
    <n v="2.0000000000000001E-4"/>
    <n v="1"/>
    <x v="3"/>
    <x v="4"/>
  </r>
  <r>
    <n v="4045"/>
    <x v="3607"/>
    <x v="3608"/>
    <n v="5000"/>
    <n v="1"/>
    <x v="3"/>
    <x v="6"/>
    <s v="AUD"/>
    <n v="1408596589"/>
    <n v="1406004589"/>
    <b v="0"/>
    <n v="1"/>
    <b v="0"/>
    <s v="theater/plays"/>
    <n v="2.0000000000000001E-4"/>
    <n v="1"/>
    <x v="3"/>
    <x v="4"/>
  </r>
  <r>
    <n v="3080"/>
    <x v="3608"/>
    <x v="3609"/>
    <n v="2000000"/>
    <n v="376"/>
    <x v="3"/>
    <x v="0"/>
    <s v="USD"/>
    <n v="1419644444"/>
    <n v="1414456844"/>
    <b v="0"/>
    <n v="7"/>
    <b v="0"/>
    <s v="theater/spaces"/>
    <n v="1.8799999999999999E-4"/>
    <n v="53.714285714285715"/>
    <x v="3"/>
    <x v="12"/>
  </r>
  <r>
    <n v="4092"/>
    <x v="3609"/>
    <x v="3610"/>
    <n v="110000"/>
    <n v="20"/>
    <x v="3"/>
    <x v="0"/>
    <s v="USD"/>
    <n v="1428205247"/>
    <n v="1423024847"/>
    <b v="0"/>
    <n v="1"/>
    <b v="0"/>
    <s v="theater/plays"/>
    <n v="1.8181818181818181E-4"/>
    <n v="20"/>
    <x v="3"/>
    <x v="4"/>
  </r>
  <r>
    <n v="1081"/>
    <x v="3610"/>
    <x v="3611"/>
    <n v="68000"/>
    <n v="12"/>
    <x v="3"/>
    <x v="0"/>
    <s v="USD"/>
    <n v="1422483292"/>
    <n v="1419891292"/>
    <b v="0"/>
    <n v="4"/>
    <b v="0"/>
    <s v="games/video games"/>
    <n v="1.7647058823529413E-4"/>
    <n v="3"/>
    <x v="1"/>
    <x v="29"/>
  </r>
  <r>
    <n v="982"/>
    <x v="3611"/>
    <x v="3612"/>
    <n v="17500"/>
    <n v="3"/>
    <x v="3"/>
    <x v="0"/>
    <s v="USD"/>
    <n v="1475431486"/>
    <n v="1472839486"/>
    <b v="0"/>
    <n v="3"/>
    <b v="0"/>
    <s v="technology/wearables"/>
    <n v="1.7142857142857143E-4"/>
    <n v="1"/>
    <x v="0"/>
    <x v="3"/>
  </r>
  <r>
    <n v="447"/>
    <x v="3612"/>
    <x v="3613"/>
    <n v="30000"/>
    <n v="5"/>
    <x v="3"/>
    <x v="1"/>
    <s v="GBP"/>
    <n v="1364041163"/>
    <n v="1361884763"/>
    <b v="0"/>
    <n v="1"/>
    <b v="0"/>
    <s v="film &amp; video/animation"/>
    <n v="1.6666666666666666E-4"/>
    <n v="5"/>
    <x v="4"/>
    <x v="28"/>
  </r>
  <r>
    <n v="1410"/>
    <x v="3613"/>
    <x v="3614"/>
    <n v="6000"/>
    <n v="1"/>
    <x v="3"/>
    <x v="4"/>
    <s v="EUR"/>
    <n v="1464939520"/>
    <n v="1461051520"/>
    <b v="0"/>
    <n v="1"/>
    <b v="0"/>
    <s v="publishing/translations"/>
    <n v="1.6666666666666666E-4"/>
    <n v="1"/>
    <x v="5"/>
    <x v="39"/>
  </r>
  <r>
    <n v="2421"/>
    <x v="3614"/>
    <x v="3615"/>
    <n v="6000"/>
    <n v="1"/>
    <x v="3"/>
    <x v="0"/>
    <s v="USD"/>
    <n v="1424536196"/>
    <n v="1421944196"/>
    <b v="0"/>
    <n v="1"/>
    <b v="0"/>
    <s v="food/food trucks"/>
    <n v="1.6666666666666666E-4"/>
    <n v="1"/>
    <x v="7"/>
    <x v="37"/>
  </r>
  <r>
    <n v="2902"/>
    <x v="3615"/>
    <x v="3616"/>
    <n v="150000"/>
    <n v="25"/>
    <x v="3"/>
    <x v="0"/>
    <s v="USD"/>
    <n v="1440412396"/>
    <n v="1437820396"/>
    <b v="0"/>
    <n v="1"/>
    <b v="0"/>
    <s v="theater/plays"/>
    <n v="1.6666666666666666E-4"/>
    <n v="25"/>
    <x v="3"/>
    <x v="4"/>
  </r>
  <r>
    <n v="3058"/>
    <x v="3616"/>
    <x v="3617"/>
    <n v="18000"/>
    <n v="3"/>
    <x v="3"/>
    <x v="4"/>
    <s v="EUR"/>
    <n v="1463734740"/>
    <n v="1459414740"/>
    <b v="0"/>
    <n v="3"/>
    <b v="0"/>
    <s v="theater/spaces"/>
    <n v="1.6666666666666666E-4"/>
    <n v="1"/>
    <x v="3"/>
    <x v="12"/>
  </r>
  <r>
    <n v="3072"/>
    <x v="3617"/>
    <x v="3618"/>
    <n v="12000"/>
    <n v="2"/>
    <x v="3"/>
    <x v="0"/>
    <s v="USD"/>
    <n v="1477791960"/>
    <n v="1476549262"/>
    <b v="0"/>
    <n v="2"/>
    <b v="0"/>
    <s v="theater/spaces"/>
    <n v="1.6666666666666666E-4"/>
    <n v="1"/>
    <x v="3"/>
    <x v="12"/>
  </r>
  <r>
    <n v="1874"/>
    <x v="3618"/>
    <x v="3619"/>
    <n v="160000"/>
    <n v="26"/>
    <x v="3"/>
    <x v="0"/>
    <s v="USD"/>
    <n v="1467155733"/>
    <n v="1465427733"/>
    <b v="0"/>
    <n v="2"/>
    <b v="0"/>
    <s v="games/mobile games"/>
    <n v="1.6249999999999999E-4"/>
    <n v="13"/>
    <x v="1"/>
    <x v="25"/>
  </r>
  <r>
    <n v="212"/>
    <x v="3619"/>
    <x v="3620"/>
    <n v="6300"/>
    <n v="1"/>
    <x v="3"/>
    <x v="0"/>
    <s v="USD"/>
    <n v="1460837320"/>
    <n v="1455656920"/>
    <b v="0"/>
    <n v="1"/>
    <b v="0"/>
    <s v="film &amp; video/drama"/>
    <n v="1.5873015873015873E-4"/>
    <n v="1"/>
    <x v="4"/>
    <x v="30"/>
  </r>
  <r>
    <n v="1447"/>
    <x v="3620"/>
    <x v="3621"/>
    <n v="500000"/>
    <n v="75"/>
    <x v="3"/>
    <x v="0"/>
    <s v="USD"/>
    <n v="1467999134"/>
    <n v="1465407134"/>
    <b v="0"/>
    <n v="3"/>
    <b v="0"/>
    <s v="publishing/translations"/>
    <n v="1.4999999999999999E-4"/>
    <n v="25"/>
    <x v="5"/>
    <x v="39"/>
  </r>
  <r>
    <n v="120"/>
    <x v="3621"/>
    <x v="3622"/>
    <n v="70000"/>
    <n v="10"/>
    <x v="1"/>
    <x v="20"/>
    <s v="HKD"/>
    <n v="1475457107"/>
    <n v="1472865107"/>
    <b v="0"/>
    <n v="1"/>
    <b v="0"/>
    <s v="film &amp; video/science fiction"/>
    <n v="1.4285714285714287E-4"/>
    <n v="10"/>
    <x v="4"/>
    <x v="22"/>
  </r>
  <r>
    <n v="2432"/>
    <x v="3622"/>
    <x v="3623"/>
    <n v="14000"/>
    <n v="2"/>
    <x v="3"/>
    <x v="0"/>
    <s v="USD"/>
    <n v="1425791697"/>
    <n v="1423199697"/>
    <b v="0"/>
    <n v="2"/>
    <b v="0"/>
    <s v="food/food trucks"/>
    <n v="1.4285714285714287E-4"/>
    <n v="1"/>
    <x v="7"/>
    <x v="37"/>
  </r>
  <r>
    <n v="4015"/>
    <x v="3623"/>
    <x v="3624"/>
    <n v="7000"/>
    <n v="1"/>
    <x v="3"/>
    <x v="0"/>
    <s v="USD"/>
    <n v="1437331463"/>
    <n v="1434739463"/>
    <b v="0"/>
    <n v="1"/>
    <b v="0"/>
    <s v="theater/plays"/>
    <n v="1.4285714285714287E-4"/>
    <n v="1"/>
    <x v="3"/>
    <x v="4"/>
  </r>
  <r>
    <n v="2678"/>
    <x v="3624"/>
    <x v="3625"/>
    <n v="8000000"/>
    <n v="1100"/>
    <x v="3"/>
    <x v="8"/>
    <s v="EUR"/>
    <n v="1443121765"/>
    <n v="1440529765"/>
    <b v="0"/>
    <n v="2"/>
    <b v="0"/>
    <s v="technology/makerspaces"/>
    <n v="1.3750000000000001E-4"/>
    <n v="550"/>
    <x v="0"/>
    <x v="19"/>
  </r>
  <r>
    <n v="1593"/>
    <x v="3625"/>
    <x v="3626"/>
    <n v="22000"/>
    <n v="3"/>
    <x v="3"/>
    <x v="0"/>
    <s v="USD"/>
    <n v="1425154655"/>
    <n v="1422562655"/>
    <b v="0"/>
    <n v="3"/>
    <b v="0"/>
    <s v="photography/places"/>
    <n v="1.3636363636363637E-4"/>
    <n v="1"/>
    <x v="6"/>
    <x v="24"/>
  </r>
  <r>
    <n v="589"/>
    <x v="3626"/>
    <x v="3627"/>
    <n v="7500"/>
    <n v="1"/>
    <x v="3"/>
    <x v="0"/>
    <s v="USD"/>
    <n v="1436366699"/>
    <n v="1435070699"/>
    <b v="0"/>
    <n v="1"/>
    <b v="0"/>
    <s v="technology/web"/>
    <n v="1.3333333333333334E-4"/>
    <n v="1"/>
    <x v="0"/>
    <x v="38"/>
  </r>
  <r>
    <n v="1587"/>
    <x v="3627"/>
    <x v="3628"/>
    <n v="7500"/>
    <n v="1"/>
    <x v="3"/>
    <x v="0"/>
    <s v="USD"/>
    <n v="1418510965"/>
    <n v="1415918965"/>
    <b v="0"/>
    <n v="1"/>
    <b v="0"/>
    <s v="photography/places"/>
    <n v="1.3333333333333334E-4"/>
    <n v="1"/>
    <x v="6"/>
    <x v="24"/>
  </r>
  <r>
    <n v="2423"/>
    <x v="3628"/>
    <x v="3629"/>
    <n v="60000"/>
    <n v="8"/>
    <x v="3"/>
    <x v="0"/>
    <s v="USD"/>
    <n v="1420044890"/>
    <n v="1417452890"/>
    <b v="0"/>
    <n v="1"/>
    <b v="0"/>
    <s v="food/food trucks"/>
    <n v="1.3333333333333334E-4"/>
    <n v="8"/>
    <x v="7"/>
    <x v="37"/>
  </r>
  <r>
    <n v="3862"/>
    <x v="3629"/>
    <x v="3630"/>
    <n v="7500"/>
    <n v="1"/>
    <x v="3"/>
    <x v="0"/>
    <s v="USD"/>
    <n v="1473699540"/>
    <n v="1472451356"/>
    <b v="0"/>
    <n v="1"/>
    <b v="0"/>
    <s v="theater/plays"/>
    <n v="1.3333333333333334E-4"/>
    <n v="1"/>
    <x v="3"/>
    <x v="4"/>
  </r>
  <r>
    <n v="981"/>
    <x v="3630"/>
    <x v="3631"/>
    <n v="88888"/>
    <n v="11"/>
    <x v="3"/>
    <x v="0"/>
    <s v="USD"/>
    <n v="1407624222"/>
    <n v="1405032222"/>
    <b v="0"/>
    <n v="4"/>
    <b v="0"/>
    <s v="technology/wearables"/>
    <n v="1.2375123751237513E-4"/>
    <n v="2.75"/>
    <x v="0"/>
    <x v="3"/>
  </r>
  <r>
    <n v="425"/>
    <x v="3631"/>
    <x v="3632"/>
    <n v="50000"/>
    <n v="6"/>
    <x v="3"/>
    <x v="0"/>
    <s v="USD"/>
    <n v="1448660404"/>
    <n v="1443472804"/>
    <b v="0"/>
    <n v="2"/>
    <b v="0"/>
    <s v="film &amp; video/animation"/>
    <n v="1.2E-4"/>
    <n v="3"/>
    <x v="4"/>
    <x v="28"/>
  </r>
  <r>
    <n v="560"/>
    <x v="3632"/>
    <x v="3633"/>
    <n v="100000"/>
    <n v="12"/>
    <x v="3"/>
    <x v="7"/>
    <s v="CAD"/>
    <n v="1418841045"/>
    <n v="1416249045"/>
    <b v="0"/>
    <n v="3"/>
    <b v="0"/>
    <s v="technology/web"/>
    <n v="1.2E-4"/>
    <n v="4"/>
    <x v="0"/>
    <x v="38"/>
  </r>
  <r>
    <n v="1121"/>
    <x v="3633"/>
    <x v="3634"/>
    <n v="250000"/>
    <n v="29"/>
    <x v="3"/>
    <x v="0"/>
    <s v="USD"/>
    <n v="1457904316"/>
    <n v="1455315916"/>
    <b v="0"/>
    <n v="5"/>
    <b v="0"/>
    <s v="games/video games"/>
    <n v="1.16E-4"/>
    <n v="5.8"/>
    <x v="1"/>
    <x v="29"/>
  </r>
  <r>
    <n v="578"/>
    <x v="3634"/>
    <x v="3635"/>
    <n v="125000"/>
    <n v="14"/>
    <x v="3"/>
    <x v="1"/>
    <s v="GBP"/>
    <n v="1441633993"/>
    <n v="1439560393"/>
    <b v="0"/>
    <n v="7"/>
    <b v="0"/>
    <s v="technology/web"/>
    <n v="1.12E-4"/>
    <n v="2"/>
    <x v="0"/>
    <x v="38"/>
  </r>
  <r>
    <n v="583"/>
    <x v="3635"/>
    <x v="3636"/>
    <n v="9000"/>
    <n v="1"/>
    <x v="3"/>
    <x v="0"/>
    <s v="USD"/>
    <n v="1426800687"/>
    <n v="1424212287"/>
    <b v="0"/>
    <n v="1"/>
    <b v="0"/>
    <s v="technology/web"/>
    <n v="1.1111111111111112E-4"/>
    <n v="1"/>
    <x v="0"/>
    <x v="38"/>
  </r>
  <r>
    <n v="2909"/>
    <x v="3636"/>
    <x v="3637"/>
    <n v="180000"/>
    <n v="20"/>
    <x v="3"/>
    <x v="0"/>
    <s v="USD"/>
    <n v="1416944760"/>
    <n v="1413527001"/>
    <b v="0"/>
    <n v="1"/>
    <b v="0"/>
    <s v="theater/plays"/>
    <n v="1.1111111111111112E-4"/>
    <n v="20"/>
    <x v="3"/>
    <x v="4"/>
  </r>
  <r>
    <n v="1451"/>
    <x v="3637"/>
    <x v="3638"/>
    <n v="18950"/>
    <n v="2"/>
    <x v="1"/>
    <x v="0"/>
    <s v="USD"/>
    <n v="1416355259"/>
    <n v="1413759659"/>
    <b v="0"/>
    <n v="2"/>
    <b v="0"/>
    <s v="publishing/translations"/>
    <n v="1.0554089709762533E-4"/>
    <n v="1"/>
    <x v="5"/>
    <x v="39"/>
  </r>
  <r>
    <n v="161"/>
    <x v="3638"/>
    <x v="3639"/>
    <n v="50000"/>
    <n v="5"/>
    <x v="3"/>
    <x v="0"/>
    <s v="USD"/>
    <n v="1404318595"/>
    <n v="1401726595"/>
    <b v="0"/>
    <n v="1"/>
    <b v="0"/>
    <s v="film &amp; video/drama"/>
    <n v="1E-4"/>
    <n v="5"/>
    <x v="4"/>
    <x v="30"/>
  </r>
  <r>
    <n v="167"/>
    <x v="3639"/>
    <x v="3640"/>
    <n v="110000"/>
    <n v="11"/>
    <x v="3"/>
    <x v="0"/>
    <s v="USD"/>
    <n v="1438726535"/>
    <n v="1433542535"/>
    <b v="0"/>
    <n v="2"/>
    <b v="0"/>
    <s v="film &amp; video/drama"/>
    <n v="1E-4"/>
    <n v="5.5"/>
    <x v="4"/>
    <x v="30"/>
  </r>
  <r>
    <n v="2589"/>
    <x v="3640"/>
    <x v="3641"/>
    <n v="50000"/>
    <n v="5"/>
    <x v="3"/>
    <x v="15"/>
    <s v="DKK"/>
    <n v="1458733927"/>
    <n v="1456145527"/>
    <b v="0"/>
    <n v="1"/>
    <b v="0"/>
    <s v="food/food trucks"/>
    <n v="1E-4"/>
    <n v="5"/>
    <x v="7"/>
    <x v="37"/>
  </r>
  <r>
    <n v="3120"/>
    <x v="3641"/>
    <x v="3642"/>
    <n v="1300000"/>
    <n v="128"/>
    <x v="3"/>
    <x v="14"/>
    <s v="EUR"/>
    <n v="1462484196"/>
    <n v="1457303796"/>
    <b v="0"/>
    <n v="10"/>
    <b v="0"/>
    <s v="theater/spaces"/>
    <n v="9.8461538461538464E-5"/>
    <n v="12.8"/>
    <x v="3"/>
    <x v="12"/>
  </r>
  <r>
    <n v="2153"/>
    <x v="3642"/>
    <x v="3643"/>
    <n v="372625"/>
    <n v="34"/>
    <x v="3"/>
    <x v="0"/>
    <s v="USD"/>
    <n v="1420876740"/>
    <n v="1417470718"/>
    <b v="0"/>
    <n v="4"/>
    <b v="0"/>
    <s v="games/video games"/>
    <n v="9.1244548809124457E-5"/>
    <n v="8.5"/>
    <x v="1"/>
    <x v="29"/>
  </r>
  <r>
    <n v="486"/>
    <x v="3643"/>
    <x v="3644"/>
    <n v="550000"/>
    <n v="50"/>
    <x v="3"/>
    <x v="6"/>
    <s v="AUD"/>
    <n v="1401662239"/>
    <n v="1399070239"/>
    <b v="0"/>
    <n v="1"/>
    <b v="0"/>
    <s v="film &amp; video/animation"/>
    <n v="9.0909090909090904E-5"/>
    <n v="50"/>
    <x v="4"/>
    <x v="28"/>
  </r>
  <r>
    <n v="638"/>
    <x v="3644"/>
    <x v="3645"/>
    <n v="200000"/>
    <n v="18"/>
    <x v="1"/>
    <x v="2"/>
    <s v="EUR"/>
    <n v="1490447662"/>
    <n v="1485267262"/>
    <b v="0"/>
    <n v="6"/>
    <b v="0"/>
    <s v="technology/web"/>
    <n v="9.0000000000000006E-5"/>
    <n v="3"/>
    <x v="0"/>
    <x v="38"/>
  </r>
  <r>
    <n v="3932"/>
    <x v="3645"/>
    <x v="3646"/>
    <n v="12000"/>
    <n v="1"/>
    <x v="3"/>
    <x v="0"/>
    <s v="USD"/>
    <n v="1458097364"/>
    <n v="1455508964"/>
    <b v="0"/>
    <n v="1"/>
    <b v="0"/>
    <s v="theater/plays"/>
    <n v="8.3333333333333331E-5"/>
    <n v="1"/>
    <x v="3"/>
    <x v="4"/>
  </r>
  <r>
    <n v="214"/>
    <x v="3646"/>
    <x v="3647"/>
    <n v="12500"/>
    <n v="1"/>
    <x v="3"/>
    <x v="0"/>
    <s v="USD"/>
    <n v="1425655349"/>
    <n v="1420471349"/>
    <b v="0"/>
    <n v="1"/>
    <b v="0"/>
    <s v="film &amp; video/drama"/>
    <n v="8.0000000000000007E-5"/>
    <n v="1"/>
    <x v="4"/>
    <x v="30"/>
  </r>
  <r>
    <n v="635"/>
    <x v="3647"/>
    <x v="3648"/>
    <n v="25000"/>
    <n v="2"/>
    <x v="1"/>
    <x v="0"/>
    <s v="USD"/>
    <n v="1428804762"/>
    <n v="1426212762"/>
    <b v="0"/>
    <n v="1"/>
    <b v="0"/>
    <s v="technology/web"/>
    <n v="8.0000000000000007E-5"/>
    <n v="2"/>
    <x v="0"/>
    <x v="38"/>
  </r>
  <r>
    <n v="1181"/>
    <x v="3648"/>
    <x v="3649"/>
    <n v="50000"/>
    <n v="4"/>
    <x v="3"/>
    <x v="0"/>
    <s v="USD"/>
    <n v="1425197321"/>
    <n v="1422605321"/>
    <b v="0"/>
    <n v="3"/>
    <b v="0"/>
    <s v="food/food trucks"/>
    <n v="8.0000000000000007E-5"/>
    <n v="1.3333333333333333"/>
    <x v="7"/>
    <x v="37"/>
  </r>
  <r>
    <n v="152"/>
    <x v="3649"/>
    <x v="3650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4"/>
    <x v="22"/>
  </r>
  <r>
    <n v="1440"/>
    <x v="3650"/>
    <x v="3651"/>
    <n v="13000"/>
    <n v="1"/>
    <x v="3"/>
    <x v="4"/>
    <s v="EUR"/>
    <n v="1464285463"/>
    <n v="1461693463"/>
    <b v="0"/>
    <n v="1"/>
    <b v="0"/>
    <s v="publishing/translations"/>
    <n v="7.6923076923076926E-5"/>
    <n v="1"/>
    <x v="5"/>
    <x v="39"/>
  </r>
  <r>
    <n v="540"/>
    <x v="3651"/>
    <x v="3652"/>
    <n v="15000"/>
    <n v="1"/>
    <x v="3"/>
    <x v="0"/>
    <s v="USD"/>
    <n v="1423078606"/>
    <n v="1420486606"/>
    <b v="0"/>
    <n v="1"/>
    <b v="0"/>
    <s v="technology/web"/>
    <n v="6.666666666666667E-5"/>
    <n v="1"/>
    <x v="0"/>
    <x v="38"/>
  </r>
  <r>
    <n v="1178"/>
    <x v="3652"/>
    <x v="3653"/>
    <n v="75000"/>
    <n v="5"/>
    <x v="3"/>
    <x v="0"/>
    <s v="USD"/>
    <n v="1408225452"/>
    <n v="1405633452"/>
    <b v="0"/>
    <n v="1"/>
    <b v="0"/>
    <s v="food/food trucks"/>
    <n v="6.666666666666667E-5"/>
    <n v="5"/>
    <x v="7"/>
    <x v="37"/>
  </r>
  <r>
    <n v="1497"/>
    <x v="3653"/>
    <x v="3654"/>
    <n v="15000"/>
    <n v="1"/>
    <x v="3"/>
    <x v="0"/>
    <s v="USD"/>
    <n v="1375299780"/>
    <n v="1371655522"/>
    <b v="0"/>
    <n v="1"/>
    <b v="0"/>
    <s v="publishing/fiction"/>
    <n v="6.666666666666667E-5"/>
    <n v="1"/>
    <x v="5"/>
    <x v="26"/>
  </r>
  <r>
    <n v="3912"/>
    <x v="3654"/>
    <x v="3655"/>
    <n v="15000"/>
    <n v="1"/>
    <x v="3"/>
    <x v="0"/>
    <s v="USD"/>
    <n v="1429936500"/>
    <n v="1424759330"/>
    <b v="0"/>
    <n v="1"/>
    <b v="0"/>
    <s v="theater/plays"/>
    <n v="6.666666666666667E-5"/>
    <n v="1"/>
    <x v="3"/>
    <x v="4"/>
  </r>
  <r>
    <n v="4006"/>
    <x v="3655"/>
    <x v="3656"/>
    <n v="30000"/>
    <n v="2"/>
    <x v="3"/>
    <x v="0"/>
    <s v="USD"/>
    <n v="1455647587"/>
    <n v="1453487587"/>
    <b v="0"/>
    <n v="1"/>
    <b v="0"/>
    <s v="theater/plays"/>
    <n v="6.666666666666667E-5"/>
    <n v="2"/>
    <x v="3"/>
    <x v="4"/>
  </r>
  <r>
    <n v="1702"/>
    <x v="3656"/>
    <x v="3657"/>
    <n v="16500"/>
    <n v="1"/>
    <x v="3"/>
    <x v="0"/>
    <s v="USD"/>
    <n v="1427745150"/>
    <n v="1425156750"/>
    <b v="0"/>
    <n v="1"/>
    <b v="0"/>
    <s v="music/faith"/>
    <n v="6.0606060606060605E-5"/>
    <n v="1"/>
    <x v="2"/>
    <x v="21"/>
  </r>
  <r>
    <n v="155"/>
    <x v="3657"/>
    <x v="3658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4"/>
    <x v="22"/>
  </r>
  <r>
    <n v="3993"/>
    <x v="3658"/>
    <x v="3659"/>
    <n v="50000"/>
    <n v="3"/>
    <x v="3"/>
    <x v="0"/>
    <s v="USD"/>
    <n v="1431549912"/>
    <n v="1428957912"/>
    <b v="0"/>
    <n v="1"/>
    <b v="0"/>
    <s v="theater/plays"/>
    <n v="6.0000000000000002E-5"/>
    <n v="3"/>
    <x v="3"/>
    <x v="4"/>
  </r>
  <r>
    <n v="2373"/>
    <x v="3659"/>
    <x v="3660"/>
    <n v="850000"/>
    <n v="50"/>
    <x v="1"/>
    <x v="10"/>
    <s v="SEK"/>
    <n v="1440863624"/>
    <n v="1438271624"/>
    <b v="0"/>
    <n v="1"/>
    <b v="0"/>
    <s v="technology/web"/>
    <n v="5.8823529411764708E-5"/>
    <n v="50"/>
    <x v="0"/>
    <x v="38"/>
  </r>
  <r>
    <n v="1176"/>
    <x v="3660"/>
    <x v="3661"/>
    <n v="175000"/>
    <n v="10"/>
    <x v="3"/>
    <x v="6"/>
    <s v="AUD"/>
    <n v="1488805200"/>
    <n v="1484094498"/>
    <b v="0"/>
    <n v="1"/>
    <b v="0"/>
    <s v="food/food trucks"/>
    <n v="5.7142857142857142E-5"/>
    <n v="10"/>
    <x v="7"/>
    <x v="37"/>
  </r>
  <r>
    <n v="564"/>
    <x v="3661"/>
    <x v="3662"/>
    <n v="18000"/>
    <n v="1"/>
    <x v="3"/>
    <x v="3"/>
    <s v="EUR"/>
    <n v="1457822275"/>
    <n v="1455230275"/>
    <b v="0"/>
    <n v="1"/>
    <b v="0"/>
    <s v="technology/web"/>
    <n v="5.5555555555555558E-5"/>
    <n v="1"/>
    <x v="0"/>
    <x v="38"/>
  </r>
  <r>
    <n v="3055"/>
    <x v="3662"/>
    <x v="3663"/>
    <n v="20000"/>
    <n v="1"/>
    <x v="3"/>
    <x v="0"/>
    <s v="USD"/>
    <n v="1420844390"/>
    <n v="1415660390"/>
    <b v="0"/>
    <n v="1"/>
    <b v="0"/>
    <s v="theater/spaces"/>
    <n v="5.0000000000000002E-5"/>
    <n v="1"/>
    <x v="3"/>
    <x v="12"/>
  </r>
  <r>
    <n v="2948"/>
    <x v="3663"/>
    <x v="3664"/>
    <n v="500000"/>
    <n v="24"/>
    <x v="3"/>
    <x v="0"/>
    <s v="USD"/>
    <n v="1433259293"/>
    <n v="1428075293"/>
    <b v="0"/>
    <n v="9"/>
    <b v="0"/>
    <s v="theater/spaces"/>
    <n v="4.8000000000000001E-5"/>
    <n v="2.6666666666666665"/>
    <x v="3"/>
    <x v="12"/>
  </r>
  <r>
    <n v="3796"/>
    <x v="3664"/>
    <x v="3665"/>
    <n v="22500"/>
    <n v="1"/>
    <x v="3"/>
    <x v="0"/>
    <s v="USD"/>
    <n v="1484354556"/>
    <n v="1479170556"/>
    <b v="0"/>
    <n v="1"/>
    <b v="0"/>
    <s v="theater/musical"/>
    <n v="4.4444444444444447E-5"/>
    <n v="1"/>
    <x v="3"/>
    <x v="20"/>
  </r>
  <r>
    <n v="666"/>
    <x v="3665"/>
    <x v="3666"/>
    <n v="200000"/>
    <n v="8"/>
    <x v="3"/>
    <x v="0"/>
    <s v="USD"/>
    <n v="1408305498"/>
    <n v="1405713498"/>
    <b v="0"/>
    <n v="4"/>
    <b v="0"/>
    <s v="technology/wearables"/>
    <n v="4.0000000000000003E-5"/>
    <n v="2"/>
    <x v="0"/>
    <x v="3"/>
  </r>
  <r>
    <n v="1134"/>
    <x v="3666"/>
    <x v="3667"/>
    <n v="25000"/>
    <n v="1"/>
    <x v="3"/>
    <x v="6"/>
    <s v="AUD"/>
    <n v="1417235580"/>
    <n v="1416034228"/>
    <b v="0"/>
    <n v="1"/>
    <b v="0"/>
    <s v="games/mobile games"/>
    <n v="4.0000000000000003E-5"/>
    <n v="1"/>
    <x v="1"/>
    <x v="25"/>
  </r>
  <r>
    <n v="2914"/>
    <x v="3667"/>
    <x v="3668"/>
    <n v="25000"/>
    <n v="1"/>
    <x v="3"/>
    <x v="1"/>
    <s v="GBP"/>
    <n v="1426365994"/>
    <n v="1421185594"/>
    <b v="0"/>
    <n v="1"/>
    <b v="0"/>
    <s v="theater/plays"/>
    <n v="4.0000000000000003E-5"/>
    <n v="1"/>
    <x v="3"/>
    <x v="4"/>
  </r>
  <r>
    <n v="2941"/>
    <x v="3668"/>
    <x v="3669"/>
    <n v="25000"/>
    <n v="1"/>
    <x v="3"/>
    <x v="0"/>
    <s v="USD"/>
    <n v="1425250955"/>
    <n v="1422658955"/>
    <b v="0"/>
    <n v="1"/>
    <b v="0"/>
    <s v="theater/spaces"/>
    <n v="4.0000000000000003E-5"/>
    <n v="1"/>
    <x v="3"/>
    <x v="12"/>
  </r>
  <r>
    <n v="3639"/>
    <x v="3669"/>
    <x v="3670"/>
    <n v="25000"/>
    <n v="1"/>
    <x v="3"/>
    <x v="0"/>
    <s v="USD"/>
    <n v="1475853060"/>
    <n v="1470672906"/>
    <b v="0"/>
    <n v="1"/>
    <b v="0"/>
    <s v="theater/musical"/>
    <n v="4.0000000000000003E-5"/>
    <n v="1"/>
    <x v="3"/>
    <x v="20"/>
  </r>
  <r>
    <n v="1865"/>
    <x v="3670"/>
    <x v="3671"/>
    <n v="110000"/>
    <n v="4"/>
    <x v="3"/>
    <x v="1"/>
    <s v="GBP"/>
    <n v="1478425747"/>
    <n v="1475398147"/>
    <b v="0"/>
    <n v="2"/>
    <b v="0"/>
    <s v="games/mobile games"/>
    <n v="3.6363636363636364E-5"/>
    <n v="2"/>
    <x v="1"/>
    <x v="25"/>
  </r>
  <r>
    <n v="445"/>
    <x v="3671"/>
    <x v="3672"/>
    <n v="60000"/>
    <n v="2"/>
    <x v="3"/>
    <x v="0"/>
    <s v="USD"/>
    <n v="1432195375"/>
    <n v="1430899375"/>
    <b v="0"/>
    <n v="2"/>
    <b v="0"/>
    <s v="film &amp; video/animation"/>
    <n v="3.3333333333333335E-5"/>
    <n v="1"/>
    <x v="4"/>
    <x v="28"/>
  </r>
  <r>
    <n v="2694"/>
    <x v="3672"/>
    <x v="3673"/>
    <n v="30000"/>
    <n v="1"/>
    <x v="3"/>
    <x v="0"/>
    <s v="USD"/>
    <n v="1411701739"/>
    <n v="1409109739"/>
    <b v="0"/>
    <n v="1"/>
    <b v="0"/>
    <s v="food/food trucks"/>
    <n v="3.3333333333333335E-5"/>
    <n v="1"/>
    <x v="7"/>
    <x v="37"/>
  </r>
  <r>
    <n v="2910"/>
    <x v="3673"/>
    <x v="3674"/>
    <n v="30000"/>
    <n v="1"/>
    <x v="3"/>
    <x v="1"/>
    <s v="GBP"/>
    <n v="1434139887"/>
    <n v="1428955887"/>
    <b v="0"/>
    <n v="1"/>
    <b v="0"/>
    <s v="theater/plays"/>
    <n v="3.3333333333333335E-5"/>
    <n v="1"/>
    <x v="3"/>
    <x v="4"/>
  </r>
  <r>
    <n v="3124"/>
    <x v="3674"/>
    <x v="3675"/>
    <n v="800000"/>
    <n v="26"/>
    <x v="1"/>
    <x v="0"/>
    <s v="USD"/>
    <n v="1422902601"/>
    <n v="1417718601"/>
    <b v="0"/>
    <n v="4"/>
    <b v="0"/>
    <s v="theater/spaces"/>
    <n v="3.2499999999999997E-5"/>
    <n v="6.5"/>
    <x v="3"/>
    <x v="12"/>
  </r>
  <r>
    <n v="2428"/>
    <x v="3675"/>
    <x v="3676"/>
    <n v="35000"/>
    <n v="1"/>
    <x v="3"/>
    <x v="0"/>
    <s v="USD"/>
    <n v="1426182551"/>
    <n v="1423594151"/>
    <b v="0"/>
    <n v="1"/>
    <b v="0"/>
    <s v="food/food trucks"/>
    <n v="2.8571428571428571E-5"/>
    <n v="1"/>
    <x v="7"/>
    <x v="37"/>
  </r>
  <r>
    <n v="2689"/>
    <x v="3676"/>
    <x v="3677"/>
    <n v="35000"/>
    <n v="1"/>
    <x v="3"/>
    <x v="0"/>
    <s v="USD"/>
    <n v="1469919890"/>
    <n v="1467327890"/>
    <b v="0"/>
    <n v="1"/>
    <b v="0"/>
    <s v="food/food trucks"/>
    <n v="2.8571428571428571E-5"/>
    <n v="1"/>
    <x v="7"/>
    <x v="37"/>
  </r>
  <r>
    <n v="435"/>
    <x v="3677"/>
    <x v="3678"/>
    <n v="110000"/>
    <n v="3"/>
    <x v="3"/>
    <x v="0"/>
    <s v="USD"/>
    <n v="1379094980"/>
    <n v="1376502980"/>
    <b v="0"/>
    <n v="3"/>
    <b v="0"/>
    <s v="film &amp; video/animation"/>
    <n v="2.7272727272727273E-5"/>
    <n v="1"/>
    <x v="4"/>
    <x v="28"/>
  </r>
  <r>
    <n v="159"/>
    <x v="3678"/>
    <x v="3679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4"/>
    <x v="22"/>
  </r>
  <r>
    <n v="171"/>
    <x v="3679"/>
    <x v="3680"/>
    <n v="50000"/>
    <n v="1"/>
    <x v="3"/>
    <x v="0"/>
    <s v="USD"/>
    <n v="1470975614"/>
    <n v="1465791614"/>
    <b v="0"/>
    <n v="1"/>
    <b v="0"/>
    <s v="film &amp; video/drama"/>
    <n v="2.0000000000000002E-5"/>
    <n v="1"/>
    <x v="4"/>
    <x v="30"/>
  </r>
  <r>
    <n v="2427"/>
    <x v="3680"/>
    <x v="3681"/>
    <n v="50000"/>
    <n v="1"/>
    <x v="3"/>
    <x v="0"/>
    <s v="USD"/>
    <n v="1458715133"/>
    <n v="1455262733"/>
    <b v="0"/>
    <n v="1"/>
    <b v="0"/>
    <s v="food/food trucks"/>
    <n v="2.0000000000000002E-5"/>
    <n v="1"/>
    <x v="7"/>
    <x v="37"/>
  </r>
  <r>
    <n v="2431"/>
    <x v="3681"/>
    <x v="3682"/>
    <n v="100000"/>
    <n v="2"/>
    <x v="3"/>
    <x v="0"/>
    <s v="USD"/>
    <n v="1467080613"/>
    <n v="1461896613"/>
    <b v="0"/>
    <n v="2"/>
    <b v="0"/>
    <s v="food/food trucks"/>
    <n v="2.0000000000000002E-5"/>
    <n v="1"/>
    <x v="7"/>
    <x v="37"/>
  </r>
  <r>
    <n v="3200"/>
    <x v="3682"/>
    <x v="3683"/>
    <n v="50000"/>
    <n v="1"/>
    <x v="3"/>
    <x v="0"/>
    <s v="USD"/>
    <n v="1461994440"/>
    <n v="1459410101"/>
    <b v="0"/>
    <n v="1"/>
    <b v="0"/>
    <s v="theater/musical"/>
    <n v="2.0000000000000002E-5"/>
    <n v="1"/>
    <x v="3"/>
    <x v="20"/>
  </r>
  <r>
    <n v="3805"/>
    <x v="3683"/>
    <x v="3684"/>
    <n v="150000"/>
    <n v="3"/>
    <x v="3"/>
    <x v="0"/>
    <s v="USD"/>
    <n v="1411852640"/>
    <n v="1406668640"/>
    <b v="0"/>
    <n v="2"/>
    <b v="0"/>
    <s v="theater/musical"/>
    <n v="2.0000000000000002E-5"/>
    <n v="1.5"/>
    <x v="3"/>
    <x v="20"/>
  </r>
  <r>
    <n v="192"/>
    <x v="3684"/>
    <x v="3685"/>
    <n v="1000000"/>
    <n v="17"/>
    <x v="3"/>
    <x v="0"/>
    <s v="USD"/>
    <n v="1413572432"/>
    <n v="1410980432"/>
    <b v="0"/>
    <n v="3"/>
    <b v="0"/>
    <s v="film &amp; video/drama"/>
    <n v="1.7E-5"/>
    <n v="5.666666666666667"/>
    <x v="4"/>
    <x v="30"/>
  </r>
  <r>
    <n v="496"/>
    <x v="3685"/>
    <x v="3686"/>
    <n v="60000"/>
    <n v="1"/>
    <x v="3"/>
    <x v="0"/>
    <s v="USD"/>
    <n v="1392070874"/>
    <n v="1386886874"/>
    <b v="0"/>
    <n v="1"/>
    <b v="0"/>
    <s v="film &amp; video/animation"/>
    <n v="1.6666666666666667E-5"/>
    <n v="1"/>
    <x v="4"/>
    <x v="28"/>
  </r>
  <r>
    <n v="1316"/>
    <x v="3686"/>
    <x v="3687"/>
    <n v="75000"/>
    <n v="1"/>
    <x v="1"/>
    <x v="0"/>
    <s v="USD"/>
    <n v="1456700709"/>
    <n v="1453676709"/>
    <b v="0"/>
    <n v="1"/>
    <b v="0"/>
    <s v="technology/wearables"/>
    <n v="1.3333333333333333E-5"/>
    <n v="1"/>
    <x v="0"/>
    <x v="3"/>
  </r>
  <r>
    <n v="576"/>
    <x v="3687"/>
    <x v="3688"/>
    <n v="80000"/>
    <n v="1"/>
    <x v="3"/>
    <x v="0"/>
    <s v="USD"/>
    <n v="1427537952"/>
    <n v="1422357552"/>
    <b v="0"/>
    <n v="1"/>
    <b v="0"/>
    <s v="technology/web"/>
    <n v="1.2500000000000001E-5"/>
    <n v="1"/>
    <x v="0"/>
    <x v="38"/>
  </r>
  <r>
    <n v="2594"/>
    <x v="3688"/>
    <x v="3689"/>
    <n v="80000"/>
    <n v="1"/>
    <x v="3"/>
    <x v="0"/>
    <s v="USD"/>
    <n v="1407453228"/>
    <n v="1404861228"/>
    <b v="0"/>
    <n v="1"/>
    <b v="0"/>
    <s v="food/food trucks"/>
    <n v="1.2500000000000001E-5"/>
    <n v="1"/>
    <x v="7"/>
    <x v="37"/>
  </r>
  <r>
    <n v="2582"/>
    <x v="3689"/>
    <x v="3690"/>
    <n v="90000"/>
    <n v="1"/>
    <x v="3"/>
    <x v="0"/>
    <s v="USD"/>
    <n v="1477784634"/>
    <n v="1475192634"/>
    <b v="0"/>
    <n v="1"/>
    <b v="0"/>
    <s v="food/food trucks"/>
    <n v="1.1111111111111112E-5"/>
    <n v="1"/>
    <x v="7"/>
    <x v="37"/>
  </r>
  <r>
    <n v="1450"/>
    <x v="3690"/>
    <x v="3691"/>
    <n v="100000"/>
    <n v="1"/>
    <x v="3"/>
    <x v="0"/>
    <s v="USD"/>
    <n v="1455941197"/>
    <n v="1453349197"/>
    <b v="0"/>
    <n v="1"/>
    <b v="0"/>
    <s v="publishing/translations"/>
    <n v="1.0000000000000001E-5"/>
    <n v="1"/>
    <x v="5"/>
    <x v="39"/>
  </r>
  <r>
    <n v="696"/>
    <x v="3691"/>
    <x v="3692"/>
    <n v="175000"/>
    <n v="1"/>
    <x v="3"/>
    <x v="14"/>
    <s v="EUR"/>
    <n v="1406326502"/>
    <n v="1403734502"/>
    <b v="0"/>
    <n v="1"/>
    <b v="0"/>
    <s v="technology/wearables"/>
    <n v="5.7142857142857145E-6"/>
    <n v="1"/>
    <x v="0"/>
    <x v="3"/>
  </r>
  <r>
    <n v="3951"/>
    <x v="3692"/>
    <x v="3571"/>
    <n v="200000"/>
    <n v="1"/>
    <x v="3"/>
    <x v="9"/>
    <s v="EUR"/>
    <n v="1462301342"/>
    <n v="1457120942"/>
    <b v="0"/>
    <n v="1"/>
    <b v="0"/>
    <s v="theater/plays"/>
    <n v="5.0000000000000004E-6"/>
    <n v="1"/>
    <x v="3"/>
    <x v="4"/>
  </r>
  <r>
    <n v="542"/>
    <x v="3693"/>
    <x v="3693"/>
    <n v="250000"/>
    <n v="1"/>
    <x v="3"/>
    <x v="0"/>
    <s v="USD"/>
    <n v="1462293716"/>
    <n v="1457113316"/>
    <b v="0"/>
    <n v="1"/>
    <b v="0"/>
    <s v="technology/web"/>
    <n v="3.9999999999999998E-6"/>
    <n v="1"/>
    <x v="0"/>
    <x v="38"/>
  </r>
  <r>
    <n v="3629"/>
    <x v="3694"/>
    <x v="3694"/>
    <n v="1000000"/>
    <n v="2"/>
    <x v="3"/>
    <x v="0"/>
    <s v="USD"/>
    <n v="1462467600"/>
    <n v="1457403364"/>
    <b v="0"/>
    <n v="2"/>
    <b v="0"/>
    <s v="theater/musical"/>
    <n v="1.9999999999999999E-6"/>
    <n v="1"/>
    <x v="3"/>
    <x v="20"/>
  </r>
  <r>
    <n v="639"/>
    <x v="3695"/>
    <x v="3695"/>
    <n v="1000000"/>
    <n v="1"/>
    <x v="1"/>
    <x v="0"/>
    <s v="USD"/>
    <n v="1413208795"/>
    <n v="1408024795"/>
    <b v="0"/>
    <n v="1"/>
    <b v="0"/>
    <s v="technology/web"/>
    <n v="9.9999999999999995E-7"/>
    <n v="1"/>
    <x v="0"/>
    <x v="38"/>
  </r>
  <r>
    <n v="619"/>
    <x v="3696"/>
    <x v="3696"/>
    <n v="2500000"/>
    <n v="1"/>
    <x v="1"/>
    <x v="0"/>
    <s v="USD"/>
    <n v="1416933390"/>
    <n v="1411745790"/>
    <b v="0"/>
    <n v="1"/>
    <b v="0"/>
    <s v="technology/web"/>
    <n v="3.9999999999999998E-7"/>
    <n v="1"/>
    <x v="0"/>
    <x v="38"/>
  </r>
  <r>
    <n v="122"/>
    <x v="3697"/>
    <x v="3697"/>
    <n v="100000000"/>
    <n v="0"/>
    <x v="1"/>
    <x v="0"/>
    <s v="USD"/>
    <n v="1476094907"/>
    <n v="1470910907"/>
    <b v="0"/>
    <n v="0"/>
    <b v="0"/>
    <s v="film &amp; video/science fiction"/>
    <n v="0"/>
    <e v="#DIV/0!"/>
    <x v="4"/>
    <x v="22"/>
  </r>
  <r>
    <n v="124"/>
    <x v="3698"/>
    <x v="3698"/>
    <n v="4000"/>
    <n v="0"/>
    <x v="1"/>
    <x v="0"/>
    <s v="USD"/>
    <n v="1431728242"/>
    <n v="1429568242"/>
    <b v="0"/>
    <n v="0"/>
    <b v="0"/>
    <s v="film &amp; video/science fiction"/>
    <n v="0"/>
    <e v="#DIV/0!"/>
    <x v="4"/>
    <x v="22"/>
  </r>
  <r>
    <n v="129"/>
    <x v="3699"/>
    <x v="3699"/>
    <n v="20000"/>
    <n v="0"/>
    <x v="1"/>
    <x v="0"/>
    <s v="USD"/>
    <n v="1414708183"/>
    <n v="1409524183"/>
    <b v="0"/>
    <n v="0"/>
    <b v="0"/>
    <s v="film &amp; video/science fiction"/>
    <n v="0"/>
    <e v="#DIV/0!"/>
    <x v="4"/>
    <x v="22"/>
  </r>
  <r>
    <n v="130"/>
    <x v="3700"/>
    <x v="3700"/>
    <n v="600"/>
    <n v="0"/>
    <x v="1"/>
    <x v="1"/>
    <s v="GBP"/>
    <n v="1402949760"/>
    <n v="1400536692"/>
    <b v="0"/>
    <n v="0"/>
    <b v="0"/>
    <s v="film &amp; video/science fiction"/>
    <n v="0"/>
    <e v="#DIV/0!"/>
    <x v="4"/>
    <x v="22"/>
  </r>
  <r>
    <n v="131"/>
    <x v="3701"/>
    <x v="3701"/>
    <n v="1200"/>
    <n v="0"/>
    <x v="1"/>
    <x v="0"/>
    <s v="USD"/>
    <n v="1467763200"/>
    <n v="1466453161"/>
    <b v="0"/>
    <n v="0"/>
    <b v="0"/>
    <s v="film &amp; video/science fiction"/>
    <n v="0"/>
    <e v="#DIV/0!"/>
    <x v="4"/>
    <x v="22"/>
  </r>
  <r>
    <n v="133"/>
    <x v="3702"/>
    <x v="3702"/>
    <n v="71764"/>
    <n v="0"/>
    <x v="1"/>
    <x v="0"/>
    <s v="USD"/>
    <n v="1464715860"/>
    <n v="1462130584"/>
    <b v="0"/>
    <n v="0"/>
    <b v="0"/>
    <s v="film &amp; video/science fiction"/>
    <n v="0"/>
    <e v="#DIV/0!"/>
    <x v="4"/>
    <x v="22"/>
  </r>
  <r>
    <n v="134"/>
    <x v="3703"/>
    <x v="3703"/>
    <n v="5000"/>
    <n v="0"/>
    <x v="1"/>
    <x v="0"/>
    <s v="USD"/>
    <n v="1441386000"/>
    <n v="1438811418"/>
    <b v="0"/>
    <n v="0"/>
    <b v="0"/>
    <s v="film &amp; video/science fiction"/>
    <n v="0"/>
    <e v="#DIV/0!"/>
    <x v="4"/>
    <x v="22"/>
  </r>
  <r>
    <n v="136"/>
    <x v="3704"/>
    <x v="3577"/>
    <n v="3000"/>
    <n v="0"/>
    <x v="1"/>
    <x v="0"/>
    <s v="USD"/>
    <n v="1431771360"/>
    <n v="1427968234"/>
    <b v="0"/>
    <n v="0"/>
    <b v="0"/>
    <s v="film &amp; video/science fiction"/>
    <n v="0"/>
    <e v="#DIV/0!"/>
    <x v="4"/>
    <x v="22"/>
  </r>
  <r>
    <n v="137"/>
    <x v="3705"/>
    <x v="3704"/>
    <n v="55000"/>
    <n v="0"/>
    <x v="1"/>
    <x v="15"/>
    <s v="DKK"/>
    <n v="1444657593"/>
    <n v="1440337593"/>
    <b v="0"/>
    <n v="0"/>
    <b v="0"/>
    <s v="film &amp; video/science fiction"/>
    <n v="0"/>
    <e v="#DIV/0!"/>
    <x v="4"/>
    <x v="22"/>
  </r>
  <r>
    <n v="140"/>
    <x v="3706"/>
    <x v="3705"/>
    <n v="200000"/>
    <n v="0"/>
    <x v="1"/>
    <x v="0"/>
    <s v="USD"/>
    <n v="1426823132"/>
    <n v="1424234732"/>
    <b v="0"/>
    <n v="0"/>
    <b v="0"/>
    <s v="film &amp; video/science fiction"/>
    <n v="0"/>
    <e v="#DIV/0!"/>
    <x v="4"/>
    <x v="22"/>
  </r>
  <r>
    <n v="143"/>
    <x v="3707"/>
    <x v="3706"/>
    <n v="5500"/>
    <n v="0"/>
    <x v="1"/>
    <x v="6"/>
    <s v="AUD"/>
    <n v="1472882100"/>
    <n v="1467941542"/>
    <b v="0"/>
    <n v="0"/>
    <b v="0"/>
    <s v="film &amp; video/science fiction"/>
    <n v="0"/>
    <e v="#DIV/0!"/>
    <x v="4"/>
    <x v="22"/>
  </r>
  <r>
    <n v="147"/>
    <x v="3708"/>
    <x v="3707"/>
    <n v="7000"/>
    <n v="0"/>
    <x v="1"/>
    <x v="1"/>
    <s v="GBP"/>
    <n v="1420741080"/>
    <n v="1417026340"/>
    <b v="0"/>
    <n v="0"/>
    <b v="0"/>
    <s v="film &amp; video/science fiction"/>
    <n v="0"/>
    <e v="#DIV/0!"/>
    <x v="4"/>
    <x v="22"/>
  </r>
  <r>
    <n v="158"/>
    <x v="3709"/>
    <x v="3708"/>
    <n v="5000"/>
    <n v="0"/>
    <x v="1"/>
    <x v="0"/>
    <s v="USD"/>
    <n v="1413942628"/>
    <n v="1411350628"/>
    <b v="0"/>
    <n v="0"/>
    <b v="0"/>
    <s v="film &amp; video/science fiction"/>
    <n v="0"/>
    <e v="#DIV/0!"/>
    <x v="4"/>
    <x v="22"/>
  </r>
  <r>
    <n v="160"/>
    <x v="3710"/>
    <x v="3709"/>
    <n v="5000"/>
    <n v="0"/>
    <x v="3"/>
    <x v="0"/>
    <s v="USD"/>
    <n v="1439675691"/>
    <n v="1434491691"/>
    <b v="0"/>
    <n v="0"/>
    <b v="0"/>
    <s v="film &amp; video/drama"/>
    <n v="0"/>
    <e v="#DIV/0!"/>
    <x v="4"/>
    <x v="30"/>
  </r>
  <r>
    <n v="163"/>
    <x v="3711"/>
    <x v="3710"/>
    <n v="2000000"/>
    <n v="0"/>
    <x v="3"/>
    <x v="0"/>
    <s v="USD"/>
    <n v="1443657600"/>
    <n v="1440716654"/>
    <b v="0"/>
    <n v="0"/>
    <b v="0"/>
    <s v="film &amp; video/drama"/>
    <n v="0"/>
    <e v="#DIV/0!"/>
    <x v="4"/>
    <x v="30"/>
  </r>
  <r>
    <n v="165"/>
    <x v="3712"/>
    <x v="3711"/>
    <n v="17000"/>
    <n v="0"/>
    <x v="3"/>
    <x v="1"/>
    <s v="GBP"/>
    <n v="1452613724"/>
    <n v="1450021724"/>
    <b v="0"/>
    <n v="0"/>
    <b v="0"/>
    <s v="film &amp; video/drama"/>
    <n v="0"/>
    <e v="#DIV/0!"/>
    <x v="4"/>
    <x v="30"/>
  </r>
  <r>
    <n v="172"/>
    <x v="3713"/>
    <x v="3712"/>
    <n v="95000"/>
    <n v="0"/>
    <x v="3"/>
    <x v="0"/>
    <s v="USD"/>
    <n v="1426753723"/>
    <n v="1423733323"/>
    <b v="0"/>
    <n v="0"/>
    <b v="0"/>
    <s v="film &amp; video/drama"/>
    <n v="0"/>
    <e v="#DIV/0!"/>
    <x v="4"/>
    <x v="30"/>
  </r>
  <r>
    <n v="173"/>
    <x v="3714"/>
    <x v="3713"/>
    <n v="1110"/>
    <n v="0"/>
    <x v="3"/>
    <x v="1"/>
    <s v="GBP"/>
    <n v="1425131108"/>
    <n v="1422539108"/>
    <b v="0"/>
    <n v="0"/>
    <b v="0"/>
    <s v="film &amp; video/drama"/>
    <n v="0"/>
    <e v="#DIV/0!"/>
    <x v="4"/>
    <x v="30"/>
  </r>
  <r>
    <n v="174"/>
    <x v="3715"/>
    <x v="3714"/>
    <n v="6000"/>
    <n v="0"/>
    <x v="3"/>
    <x v="14"/>
    <s v="EUR"/>
    <n v="1431108776"/>
    <n v="1425924776"/>
    <b v="0"/>
    <n v="0"/>
    <b v="0"/>
    <s v="film &amp; video/drama"/>
    <n v="0"/>
    <e v="#DIV/0!"/>
    <x v="4"/>
    <x v="30"/>
  </r>
  <r>
    <n v="176"/>
    <x v="3716"/>
    <x v="3715"/>
    <n v="1500"/>
    <n v="0"/>
    <x v="3"/>
    <x v="0"/>
    <s v="USD"/>
    <n v="1438803999"/>
    <n v="1436211999"/>
    <b v="0"/>
    <n v="0"/>
    <b v="0"/>
    <s v="film &amp; video/drama"/>
    <n v="0"/>
    <e v="#DIV/0!"/>
    <x v="4"/>
    <x v="30"/>
  </r>
  <r>
    <n v="178"/>
    <x v="3717"/>
    <x v="3716"/>
    <n v="500000"/>
    <n v="0"/>
    <x v="3"/>
    <x v="8"/>
    <s v="EUR"/>
    <n v="1448582145"/>
    <n v="1445986545"/>
    <b v="0"/>
    <n v="0"/>
    <b v="0"/>
    <s v="film &amp; video/drama"/>
    <n v="0"/>
    <e v="#DIV/0!"/>
    <x v="4"/>
    <x v="30"/>
  </r>
  <r>
    <n v="182"/>
    <x v="3718"/>
    <x v="3717"/>
    <n v="1000"/>
    <n v="0"/>
    <x v="3"/>
    <x v="0"/>
    <s v="USD"/>
    <n v="1483748232"/>
    <n v="1481156232"/>
    <b v="0"/>
    <n v="0"/>
    <b v="0"/>
    <s v="film &amp; video/drama"/>
    <n v="0"/>
    <e v="#DIV/0!"/>
    <x v="4"/>
    <x v="30"/>
  </r>
  <r>
    <n v="186"/>
    <x v="3719"/>
    <x v="3718"/>
    <n v="5000"/>
    <n v="0"/>
    <x v="3"/>
    <x v="0"/>
    <s v="USD"/>
    <n v="1488571200"/>
    <n v="1485977434"/>
    <b v="0"/>
    <n v="0"/>
    <b v="0"/>
    <s v="film &amp; video/drama"/>
    <n v="0"/>
    <e v="#DIV/0!"/>
    <x v="4"/>
    <x v="30"/>
  </r>
  <r>
    <n v="188"/>
    <x v="3720"/>
    <x v="3719"/>
    <n v="1500"/>
    <n v="0"/>
    <x v="3"/>
    <x v="0"/>
    <s v="USD"/>
    <n v="1409891015"/>
    <n v="1407299015"/>
    <b v="0"/>
    <n v="0"/>
    <b v="0"/>
    <s v="film &amp; video/drama"/>
    <n v="0"/>
    <e v="#DIV/0!"/>
    <x v="4"/>
    <x v="30"/>
  </r>
  <r>
    <n v="193"/>
    <x v="3721"/>
    <x v="3720"/>
    <n v="1000"/>
    <n v="0"/>
    <x v="3"/>
    <x v="1"/>
    <s v="GBP"/>
    <n v="1417217166"/>
    <n v="1412029566"/>
    <b v="0"/>
    <n v="0"/>
    <b v="0"/>
    <s v="film &amp; video/drama"/>
    <n v="0"/>
    <e v="#DIV/0!"/>
    <x v="4"/>
    <x v="30"/>
  </r>
  <r>
    <n v="195"/>
    <x v="3722"/>
    <x v="3721"/>
    <n v="2000000"/>
    <n v="0"/>
    <x v="3"/>
    <x v="0"/>
    <s v="USD"/>
    <n v="1436544332"/>
    <n v="1431360332"/>
    <b v="0"/>
    <n v="0"/>
    <b v="0"/>
    <s v="film &amp; video/drama"/>
    <n v="0"/>
    <e v="#DIV/0!"/>
    <x v="4"/>
    <x v="30"/>
  </r>
  <r>
    <n v="199"/>
    <x v="3723"/>
    <x v="3722"/>
    <n v="10000"/>
    <n v="0"/>
    <x v="3"/>
    <x v="0"/>
    <s v="USD"/>
    <n v="1472698702"/>
    <n v="1470106702"/>
    <b v="0"/>
    <n v="0"/>
    <b v="0"/>
    <s v="film &amp; video/drama"/>
    <n v="0"/>
    <e v="#DIV/0!"/>
    <x v="4"/>
    <x v="30"/>
  </r>
  <r>
    <n v="202"/>
    <x v="3724"/>
    <x v="3723"/>
    <n v="6000"/>
    <n v="0"/>
    <x v="3"/>
    <x v="0"/>
    <s v="USD"/>
    <n v="1444337940"/>
    <n v="1441750564"/>
    <b v="0"/>
    <n v="0"/>
    <b v="0"/>
    <s v="film &amp; video/drama"/>
    <n v="0"/>
    <e v="#DIV/0!"/>
    <x v="4"/>
    <x v="30"/>
  </r>
  <r>
    <n v="206"/>
    <x v="3725"/>
    <x v="3724"/>
    <n v="12700"/>
    <n v="0"/>
    <x v="3"/>
    <x v="0"/>
    <s v="USD"/>
    <n v="1470441983"/>
    <n v="1468627583"/>
    <b v="0"/>
    <n v="0"/>
    <b v="0"/>
    <s v="film &amp; video/drama"/>
    <n v="0"/>
    <e v="#DIV/0!"/>
    <x v="4"/>
    <x v="30"/>
  </r>
  <r>
    <n v="208"/>
    <x v="3726"/>
    <x v="3725"/>
    <n v="50000"/>
    <n v="0"/>
    <x v="3"/>
    <x v="6"/>
    <s v="AUD"/>
    <n v="1418719967"/>
    <n v="1416127967"/>
    <b v="0"/>
    <n v="0"/>
    <b v="0"/>
    <s v="film &amp; video/drama"/>
    <n v="0"/>
    <e v="#DIV/0!"/>
    <x v="4"/>
    <x v="30"/>
  </r>
  <r>
    <n v="209"/>
    <x v="3727"/>
    <x v="3726"/>
    <n v="25000"/>
    <n v="0"/>
    <x v="3"/>
    <x v="0"/>
    <s v="USD"/>
    <n v="1436566135"/>
    <n v="1433974135"/>
    <b v="0"/>
    <n v="0"/>
    <b v="0"/>
    <s v="film &amp; video/drama"/>
    <n v="0"/>
    <e v="#DIV/0!"/>
    <x v="4"/>
    <x v="30"/>
  </r>
  <r>
    <n v="221"/>
    <x v="3728"/>
    <x v="3727"/>
    <n v="50000"/>
    <n v="0"/>
    <x v="3"/>
    <x v="0"/>
    <s v="USD"/>
    <n v="1427569564"/>
    <n v="1422389164"/>
    <b v="0"/>
    <n v="0"/>
    <b v="0"/>
    <s v="film &amp; video/drama"/>
    <n v="0"/>
    <e v="#DIV/0!"/>
    <x v="4"/>
    <x v="30"/>
  </r>
  <r>
    <n v="223"/>
    <x v="3729"/>
    <x v="3728"/>
    <n v="1500000"/>
    <n v="0"/>
    <x v="3"/>
    <x v="0"/>
    <s v="USD"/>
    <n v="1463879100"/>
    <n v="1461287350"/>
    <b v="0"/>
    <n v="0"/>
    <b v="0"/>
    <s v="film &amp; video/drama"/>
    <n v="0"/>
    <e v="#DIV/0!"/>
    <x v="4"/>
    <x v="30"/>
  </r>
  <r>
    <n v="224"/>
    <x v="3730"/>
    <x v="3729"/>
    <n v="6000000"/>
    <n v="0"/>
    <x v="3"/>
    <x v="6"/>
    <s v="AUD"/>
    <n v="1436506726"/>
    <n v="1431322726"/>
    <b v="0"/>
    <n v="0"/>
    <b v="0"/>
    <s v="film &amp; video/drama"/>
    <n v="0"/>
    <e v="#DIV/0!"/>
    <x v="4"/>
    <x v="30"/>
  </r>
  <r>
    <n v="225"/>
    <x v="3731"/>
    <x v="3730"/>
    <n v="200"/>
    <n v="0"/>
    <x v="3"/>
    <x v="0"/>
    <s v="USD"/>
    <n v="1460153054"/>
    <n v="1457564654"/>
    <b v="0"/>
    <n v="0"/>
    <b v="0"/>
    <s v="film &amp; video/drama"/>
    <n v="0"/>
    <e v="#DIV/0!"/>
    <x v="4"/>
    <x v="30"/>
  </r>
  <r>
    <n v="227"/>
    <x v="3732"/>
    <x v="3731"/>
    <n v="28000"/>
    <n v="0"/>
    <x v="3"/>
    <x v="0"/>
    <s v="USD"/>
    <n v="1436477241"/>
    <n v="1433885241"/>
    <b v="0"/>
    <n v="0"/>
    <b v="0"/>
    <s v="film &amp; video/drama"/>
    <n v="0"/>
    <e v="#DIV/0!"/>
    <x v="4"/>
    <x v="30"/>
  </r>
  <r>
    <n v="228"/>
    <x v="3733"/>
    <x v="3732"/>
    <n v="8000"/>
    <n v="0"/>
    <x v="3"/>
    <x v="1"/>
    <s v="GBP"/>
    <n v="1433176105"/>
    <n v="1427992105"/>
    <b v="0"/>
    <n v="0"/>
    <b v="0"/>
    <s v="film &amp; video/drama"/>
    <n v="0"/>
    <e v="#DIV/0!"/>
    <x v="4"/>
    <x v="30"/>
  </r>
  <r>
    <n v="229"/>
    <x v="3734"/>
    <x v="3733"/>
    <n v="3000"/>
    <n v="0"/>
    <x v="3"/>
    <x v="2"/>
    <s v="EUR"/>
    <n v="1455402297"/>
    <n v="1452810297"/>
    <b v="0"/>
    <n v="0"/>
    <b v="0"/>
    <s v="film &amp; video/drama"/>
    <n v="0"/>
    <e v="#DIV/0!"/>
    <x v="4"/>
    <x v="30"/>
  </r>
  <r>
    <n v="231"/>
    <x v="3735"/>
    <x v="3734"/>
    <n v="1500000"/>
    <n v="0"/>
    <x v="3"/>
    <x v="0"/>
    <s v="USD"/>
    <n v="1451775651"/>
    <n v="1449183651"/>
    <b v="0"/>
    <n v="0"/>
    <b v="0"/>
    <s v="film &amp; video/drama"/>
    <n v="0"/>
    <e v="#DIV/0!"/>
    <x v="4"/>
    <x v="30"/>
  </r>
  <r>
    <n v="233"/>
    <x v="3736"/>
    <x v="3735"/>
    <n v="350000"/>
    <n v="0"/>
    <x v="3"/>
    <x v="0"/>
    <s v="USD"/>
    <n v="1475185972"/>
    <n v="1472593972"/>
    <b v="0"/>
    <n v="0"/>
    <b v="0"/>
    <s v="film &amp; video/drama"/>
    <n v="0"/>
    <e v="#DIV/0!"/>
    <x v="4"/>
    <x v="30"/>
  </r>
  <r>
    <n v="235"/>
    <x v="3737"/>
    <x v="3736"/>
    <n v="10000"/>
    <n v="0"/>
    <x v="3"/>
    <x v="0"/>
    <s v="USD"/>
    <n v="1436478497"/>
    <n v="1433886497"/>
    <b v="0"/>
    <n v="0"/>
    <b v="0"/>
    <s v="film &amp; video/drama"/>
    <n v="0"/>
    <e v="#DIV/0!"/>
    <x v="4"/>
    <x v="30"/>
  </r>
  <r>
    <n v="236"/>
    <x v="3738"/>
    <x v="3737"/>
    <n v="150000"/>
    <n v="0"/>
    <x v="3"/>
    <x v="0"/>
    <s v="USD"/>
    <n v="1451952000"/>
    <n v="1447380099"/>
    <b v="0"/>
    <n v="0"/>
    <b v="0"/>
    <s v="film &amp; video/drama"/>
    <n v="0"/>
    <e v="#DIV/0!"/>
    <x v="4"/>
    <x v="30"/>
  </r>
  <r>
    <n v="238"/>
    <x v="3739"/>
    <x v="3738"/>
    <n v="26000"/>
    <n v="0"/>
    <x v="3"/>
    <x v="0"/>
    <s v="USD"/>
    <n v="1483088400"/>
    <n v="1481324760"/>
    <b v="0"/>
    <n v="0"/>
    <b v="0"/>
    <s v="film &amp; video/drama"/>
    <n v="0"/>
    <e v="#DIV/0!"/>
    <x v="4"/>
    <x v="30"/>
  </r>
  <r>
    <n v="427"/>
    <x v="3740"/>
    <x v="3739"/>
    <n v="6500"/>
    <n v="0"/>
    <x v="3"/>
    <x v="0"/>
    <s v="USD"/>
    <n v="1445540340"/>
    <n v="1444340940"/>
    <b v="0"/>
    <n v="0"/>
    <b v="0"/>
    <s v="film &amp; video/animation"/>
    <n v="0"/>
    <e v="#DIV/0!"/>
    <x v="4"/>
    <x v="28"/>
  </r>
  <r>
    <n v="429"/>
    <x v="3741"/>
    <x v="3740"/>
    <n v="5000"/>
    <n v="0"/>
    <x v="3"/>
    <x v="0"/>
    <s v="USD"/>
    <n v="1259297940"/>
    <n v="1252964282"/>
    <b v="0"/>
    <n v="0"/>
    <b v="0"/>
    <s v="film &amp; video/animation"/>
    <n v="0"/>
    <e v="#DIV/0!"/>
    <x v="4"/>
    <x v="28"/>
  </r>
  <r>
    <n v="433"/>
    <x v="3742"/>
    <x v="3741"/>
    <n v="3000"/>
    <n v="0"/>
    <x v="3"/>
    <x v="0"/>
    <s v="USD"/>
    <n v="1444576022"/>
    <n v="1439392022"/>
    <b v="0"/>
    <n v="0"/>
    <b v="0"/>
    <s v="film &amp; video/animation"/>
    <n v="0"/>
    <e v="#DIV/0!"/>
    <x v="4"/>
    <x v="28"/>
  </r>
  <r>
    <n v="436"/>
    <x v="3743"/>
    <x v="3742"/>
    <n v="1000"/>
    <n v="0"/>
    <x v="3"/>
    <x v="0"/>
    <s v="USD"/>
    <n v="1375260113"/>
    <n v="1372668113"/>
    <b v="0"/>
    <n v="0"/>
    <b v="0"/>
    <s v="film &amp; video/animation"/>
    <n v="0"/>
    <e v="#DIV/0!"/>
    <x v="4"/>
    <x v="28"/>
  </r>
  <r>
    <n v="437"/>
    <x v="3744"/>
    <x v="3743"/>
    <n v="7000"/>
    <n v="0"/>
    <x v="3"/>
    <x v="7"/>
    <s v="CAD"/>
    <n v="1475912326"/>
    <n v="1470728326"/>
    <b v="0"/>
    <n v="0"/>
    <b v="0"/>
    <s v="film &amp; video/animation"/>
    <n v="0"/>
    <e v="#DIV/0!"/>
    <x v="4"/>
    <x v="28"/>
  </r>
  <r>
    <n v="439"/>
    <x v="3745"/>
    <x v="3744"/>
    <n v="450"/>
    <n v="0"/>
    <x v="3"/>
    <x v="0"/>
    <s v="USD"/>
    <n v="1413569818"/>
    <n v="1412705818"/>
    <b v="0"/>
    <n v="0"/>
    <b v="0"/>
    <s v="film &amp; video/animation"/>
    <n v="0"/>
    <e v="#DIV/0!"/>
    <x v="4"/>
    <x v="28"/>
  </r>
  <r>
    <n v="441"/>
    <x v="3746"/>
    <x v="3745"/>
    <n v="400"/>
    <n v="0"/>
    <x v="3"/>
    <x v="1"/>
    <s v="GBP"/>
    <n v="1383418996"/>
    <n v="1380826996"/>
    <b v="0"/>
    <n v="0"/>
    <b v="0"/>
    <s v="film &amp; video/animation"/>
    <n v="0"/>
    <e v="#DIV/0!"/>
    <x v="4"/>
    <x v="28"/>
  </r>
  <r>
    <n v="451"/>
    <x v="3747"/>
    <x v="3746"/>
    <n v="20000"/>
    <n v="0"/>
    <x v="3"/>
    <x v="0"/>
    <s v="USD"/>
    <n v="1390669791"/>
    <n v="1388077791"/>
    <b v="0"/>
    <n v="0"/>
    <b v="0"/>
    <s v="film &amp; video/animation"/>
    <n v="0"/>
    <e v="#DIV/0!"/>
    <x v="4"/>
    <x v="28"/>
  </r>
  <r>
    <n v="457"/>
    <x v="3748"/>
    <x v="3747"/>
    <n v="20000"/>
    <n v="0"/>
    <x v="3"/>
    <x v="7"/>
    <s v="CAD"/>
    <n v="1408213512"/>
    <n v="1405621512"/>
    <b v="0"/>
    <n v="0"/>
    <b v="0"/>
    <s v="film &amp; video/animation"/>
    <n v="0"/>
    <e v="#DIV/0!"/>
    <x v="4"/>
    <x v="28"/>
  </r>
  <r>
    <n v="461"/>
    <x v="3749"/>
    <x v="3748"/>
    <n v="550"/>
    <n v="0"/>
    <x v="3"/>
    <x v="1"/>
    <s v="GBP"/>
    <n v="1370204367"/>
    <n v="1368476367"/>
    <b v="0"/>
    <n v="0"/>
    <b v="0"/>
    <s v="film &amp; video/animation"/>
    <n v="0"/>
    <e v="#DIV/0!"/>
    <x v="4"/>
    <x v="28"/>
  </r>
  <r>
    <n v="462"/>
    <x v="3750"/>
    <x v="3749"/>
    <n v="100000"/>
    <n v="0"/>
    <x v="3"/>
    <x v="0"/>
    <s v="USD"/>
    <n v="1312945341"/>
    <n v="1307761341"/>
    <b v="0"/>
    <n v="0"/>
    <b v="0"/>
    <s v="film &amp; video/animation"/>
    <n v="0"/>
    <e v="#DIV/0!"/>
    <x v="4"/>
    <x v="28"/>
  </r>
  <r>
    <n v="468"/>
    <x v="3751"/>
    <x v="3750"/>
    <n v="7500"/>
    <n v="0"/>
    <x v="3"/>
    <x v="0"/>
    <s v="USD"/>
    <n v="1341978665"/>
    <n v="1336795283"/>
    <b v="0"/>
    <n v="0"/>
    <b v="0"/>
    <s v="film &amp; video/animation"/>
    <n v="0"/>
    <e v="#DIV/0!"/>
    <x v="4"/>
    <x v="28"/>
  </r>
  <r>
    <n v="469"/>
    <x v="3752"/>
    <x v="3751"/>
    <n v="6000"/>
    <n v="0"/>
    <x v="3"/>
    <x v="1"/>
    <s v="GBP"/>
    <n v="1409960724"/>
    <n v="1404776724"/>
    <b v="0"/>
    <n v="0"/>
    <b v="0"/>
    <s v="film &amp; video/animation"/>
    <n v="0"/>
    <e v="#DIV/0!"/>
    <x v="4"/>
    <x v="28"/>
  </r>
  <r>
    <n v="475"/>
    <x v="3753"/>
    <x v="3752"/>
    <n v="2000"/>
    <n v="0"/>
    <x v="3"/>
    <x v="0"/>
    <s v="USD"/>
    <n v="1430877843"/>
    <n v="1428285843"/>
    <b v="0"/>
    <n v="0"/>
    <b v="0"/>
    <s v="film &amp; video/animation"/>
    <n v="0"/>
    <e v="#DIV/0!"/>
    <x v="4"/>
    <x v="28"/>
  </r>
  <r>
    <n v="477"/>
    <x v="3754"/>
    <x v="3753"/>
    <n v="1500"/>
    <n v="0"/>
    <x v="3"/>
    <x v="0"/>
    <s v="USD"/>
    <n v="1337371334"/>
    <n v="1332187334"/>
    <b v="0"/>
    <n v="0"/>
    <b v="0"/>
    <s v="film &amp; video/animation"/>
    <n v="0"/>
    <e v="#DIV/0!"/>
    <x v="4"/>
    <x v="28"/>
  </r>
  <r>
    <n v="478"/>
    <x v="3755"/>
    <x v="3754"/>
    <n v="10000"/>
    <n v="0"/>
    <x v="3"/>
    <x v="0"/>
    <s v="USD"/>
    <n v="1427921509"/>
    <n v="1425333109"/>
    <b v="0"/>
    <n v="0"/>
    <b v="0"/>
    <s v="film &amp; video/animation"/>
    <n v="0"/>
    <e v="#DIV/0!"/>
    <x v="4"/>
    <x v="28"/>
  </r>
  <r>
    <n v="487"/>
    <x v="3756"/>
    <x v="3755"/>
    <n v="50000"/>
    <n v="0"/>
    <x v="3"/>
    <x v="7"/>
    <s v="CAD"/>
    <n v="1482678994"/>
    <n v="1477491394"/>
    <b v="0"/>
    <n v="0"/>
    <b v="0"/>
    <s v="film &amp; video/animation"/>
    <n v="0"/>
    <e v="#DIV/0!"/>
    <x v="4"/>
    <x v="28"/>
  </r>
  <r>
    <n v="488"/>
    <x v="3757"/>
    <x v="3756"/>
    <n v="12000"/>
    <n v="0"/>
    <x v="3"/>
    <x v="0"/>
    <s v="USD"/>
    <n v="1483924700"/>
    <n v="1481332700"/>
    <b v="0"/>
    <n v="0"/>
    <b v="0"/>
    <s v="film &amp; video/animation"/>
    <n v="0"/>
    <e v="#DIV/0!"/>
    <x v="4"/>
    <x v="28"/>
  </r>
  <r>
    <n v="490"/>
    <x v="3758"/>
    <x v="3757"/>
    <n v="1000"/>
    <n v="0"/>
    <x v="3"/>
    <x v="0"/>
    <s v="USD"/>
    <n v="1345677285"/>
    <n v="1343085285"/>
    <b v="0"/>
    <n v="0"/>
    <b v="0"/>
    <s v="film &amp; video/animation"/>
    <n v="0"/>
    <e v="#DIV/0!"/>
    <x v="4"/>
    <x v="28"/>
  </r>
  <r>
    <n v="491"/>
    <x v="3759"/>
    <x v="3758"/>
    <n v="10000"/>
    <n v="0"/>
    <x v="3"/>
    <x v="0"/>
    <s v="USD"/>
    <n v="1453937699"/>
    <n v="1451345699"/>
    <b v="0"/>
    <n v="0"/>
    <b v="0"/>
    <s v="film &amp; video/animation"/>
    <n v="0"/>
    <e v="#DIV/0!"/>
    <x v="4"/>
    <x v="28"/>
  </r>
  <r>
    <n v="492"/>
    <x v="3760"/>
    <x v="3759"/>
    <n v="10000000"/>
    <n v="0"/>
    <x v="3"/>
    <x v="10"/>
    <s v="SEK"/>
    <n v="1476319830"/>
    <n v="1471135830"/>
    <b v="0"/>
    <n v="0"/>
    <b v="0"/>
    <s v="film &amp; video/animation"/>
    <n v="0"/>
    <e v="#DIV/0!"/>
    <x v="4"/>
    <x v="28"/>
  </r>
  <r>
    <n v="493"/>
    <x v="3761"/>
    <x v="3760"/>
    <n v="30000"/>
    <n v="0"/>
    <x v="3"/>
    <x v="1"/>
    <s v="GBP"/>
    <n v="1432142738"/>
    <n v="1429550738"/>
    <b v="0"/>
    <n v="0"/>
    <b v="0"/>
    <s v="film &amp; video/animation"/>
    <n v="0"/>
    <e v="#DIV/0!"/>
    <x v="4"/>
    <x v="28"/>
  </r>
  <r>
    <n v="495"/>
    <x v="3762"/>
    <x v="3761"/>
    <n v="7000"/>
    <n v="0"/>
    <x v="3"/>
    <x v="0"/>
    <s v="USD"/>
    <n v="1437076305"/>
    <n v="1434484305"/>
    <b v="0"/>
    <n v="0"/>
    <b v="0"/>
    <s v="film &amp; video/animation"/>
    <n v="0"/>
    <e v="#DIV/0!"/>
    <x v="4"/>
    <x v="28"/>
  </r>
  <r>
    <n v="501"/>
    <x v="3763"/>
    <x v="3762"/>
    <n v="10000"/>
    <n v="0"/>
    <x v="3"/>
    <x v="0"/>
    <s v="USD"/>
    <n v="1310189851"/>
    <n v="1307597851"/>
    <b v="0"/>
    <n v="0"/>
    <b v="0"/>
    <s v="film &amp; video/animation"/>
    <n v="0"/>
    <e v="#DIV/0!"/>
    <x v="4"/>
    <x v="28"/>
  </r>
  <r>
    <n v="510"/>
    <x v="3764"/>
    <x v="3763"/>
    <n v="14000"/>
    <n v="0"/>
    <x v="3"/>
    <x v="0"/>
    <s v="USD"/>
    <n v="1456805639"/>
    <n v="1454213639"/>
    <b v="0"/>
    <n v="0"/>
    <b v="0"/>
    <s v="film &amp; video/animation"/>
    <n v="0"/>
    <e v="#DIV/0!"/>
    <x v="4"/>
    <x v="28"/>
  </r>
  <r>
    <n v="516"/>
    <x v="3765"/>
    <x v="3764"/>
    <n v="5000"/>
    <n v="0"/>
    <x v="3"/>
    <x v="1"/>
    <s v="GBP"/>
    <n v="1432752080"/>
    <n v="1427568080"/>
    <b v="0"/>
    <n v="0"/>
    <b v="0"/>
    <s v="film &amp; video/animation"/>
    <n v="0"/>
    <e v="#DIV/0!"/>
    <x v="4"/>
    <x v="28"/>
  </r>
  <r>
    <n v="518"/>
    <x v="3766"/>
    <x v="3765"/>
    <n v="7175"/>
    <n v="0"/>
    <x v="3"/>
    <x v="0"/>
    <s v="USD"/>
    <n v="1441550760"/>
    <n v="1438958824"/>
    <b v="0"/>
    <n v="0"/>
    <b v="0"/>
    <s v="film &amp; video/animation"/>
    <n v="0"/>
    <e v="#DIV/0!"/>
    <x v="4"/>
    <x v="28"/>
  </r>
  <r>
    <n v="547"/>
    <x v="3767"/>
    <x v="3766"/>
    <n v="7500"/>
    <n v="0"/>
    <x v="3"/>
    <x v="1"/>
    <s v="GBP"/>
    <n v="1455122564"/>
    <n v="1452530564"/>
    <b v="0"/>
    <n v="0"/>
    <b v="0"/>
    <s v="technology/web"/>
    <n v="0"/>
    <e v="#DIV/0!"/>
    <x v="0"/>
    <x v="38"/>
  </r>
  <r>
    <n v="552"/>
    <x v="3768"/>
    <x v="3767"/>
    <n v="45000"/>
    <n v="0"/>
    <x v="3"/>
    <x v="7"/>
    <s v="CAD"/>
    <n v="1452350896"/>
    <n v="1447166896"/>
    <b v="0"/>
    <n v="0"/>
    <b v="0"/>
    <s v="technology/web"/>
    <n v="0"/>
    <e v="#DIV/0!"/>
    <x v="0"/>
    <x v="38"/>
  </r>
  <r>
    <n v="555"/>
    <x v="3769"/>
    <x v="3768"/>
    <n v="7500"/>
    <n v="0"/>
    <x v="3"/>
    <x v="1"/>
    <s v="GBP"/>
    <n v="1465720143"/>
    <n v="1463128143"/>
    <b v="0"/>
    <n v="0"/>
    <b v="0"/>
    <s v="technology/web"/>
    <n v="0"/>
    <e v="#DIV/0!"/>
    <x v="0"/>
    <x v="38"/>
  </r>
  <r>
    <n v="558"/>
    <x v="3770"/>
    <x v="3769"/>
    <n v="750"/>
    <n v="0"/>
    <x v="3"/>
    <x v="0"/>
    <s v="USD"/>
    <n v="1427227905"/>
    <n v="1424639505"/>
    <b v="0"/>
    <n v="0"/>
    <b v="0"/>
    <s v="technology/web"/>
    <n v="0"/>
    <e v="#DIV/0!"/>
    <x v="0"/>
    <x v="38"/>
  </r>
  <r>
    <n v="562"/>
    <x v="3771"/>
    <x v="3770"/>
    <n v="50000"/>
    <n v="0"/>
    <x v="3"/>
    <x v="14"/>
    <s v="EUR"/>
    <n v="1482052815"/>
    <n v="1479460815"/>
    <b v="0"/>
    <n v="0"/>
    <b v="0"/>
    <s v="technology/web"/>
    <n v="0"/>
    <e v="#DIV/0!"/>
    <x v="0"/>
    <x v="38"/>
  </r>
  <r>
    <n v="565"/>
    <x v="3772"/>
    <x v="3771"/>
    <n v="25000"/>
    <n v="0"/>
    <x v="3"/>
    <x v="1"/>
    <s v="GBP"/>
    <n v="1436554249"/>
    <n v="1433962249"/>
    <b v="0"/>
    <n v="0"/>
    <b v="0"/>
    <s v="technology/web"/>
    <n v="0"/>
    <e v="#DIV/0!"/>
    <x v="0"/>
    <x v="38"/>
  </r>
  <r>
    <n v="567"/>
    <x v="3773"/>
    <x v="3772"/>
    <n v="10000"/>
    <n v="0"/>
    <x v="3"/>
    <x v="0"/>
    <s v="USD"/>
    <n v="1420143194"/>
    <n v="1417551194"/>
    <b v="0"/>
    <n v="0"/>
    <b v="0"/>
    <s v="technology/web"/>
    <n v="0"/>
    <e v="#DIV/0!"/>
    <x v="0"/>
    <x v="38"/>
  </r>
  <r>
    <n v="572"/>
    <x v="3774"/>
    <x v="3773"/>
    <n v="2500"/>
    <n v="0"/>
    <x v="3"/>
    <x v="0"/>
    <s v="USD"/>
    <n v="1446660688"/>
    <n v="1444065088"/>
    <b v="0"/>
    <n v="0"/>
    <b v="0"/>
    <s v="technology/web"/>
    <n v="0"/>
    <e v="#DIV/0!"/>
    <x v="0"/>
    <x v="38"/>
  </r>
  <r>
    <n v="581"/>
    <x v="3775"/>
    <x v="3774"/>
    <n v="400"/>
    <n v="0"/>
    <x v="3"/>
    <x v="0"/>
    <s v="USD"/>
    <n v="1438474704"/>
    <n v="1435882704"/>
    <b v="0"/>
    <n v="0"/>
    <b v="0"/>
    <s v="technology/web"/>
    <n v="0"/>
    <e v="#DIV/0!"/>
    <x v="0"/>
    <x v="38"/>
  </r>
  <r>
    <n v="582"/>
    <x v="3776"/>
    <x v="3775"/>
    <n v="100000"/>
    <n v="0"/>
    <x v="3"/>
    <x v="0"/>
    <s v="USD"/>
    <n v="1426442400"/>
    <n v="1424454319"/>
    <b v="0"/>
    <n v="0"/>
    <b v="0"/>
    <s v="technology/web"/>
    <n v="0"/>
    <e v="#DIV/0!"/>
    <x v="0"/>
    <x v="38"/>
  </r>
  <r>
    <n v="585"/>
    <x v="3777"/>
    <x v="3776"/>
    <n v="9000"/>
    <n v="0"/>
    <x v="3"/>
    <x v="1"/>
    <s v="GBP"/>
    <n v="1448928000"/>
    <n v="1444123377"/>
    <b v="0"/>
    <n v="0"/>
    <b v="0"/>
    <s v="technology/web"/>
    <n v="0"/>
    <e v="#DIV/0!"/>
    <x v="0"/>
    <x v="38"/>
  </r>
  <r>
    <n v="602"/>
    <x v="3778"/>
    <x v="3777"/>
    <n v="70000"/>
    <n v="0"/>
    <x v="1"/>
    <x v="0"/>
    <s v="USD"/>
    <n v="1434654215"/>
    <n v="1432062215"/>
    <b v="0"/>
    <n v="0"/>
    <b v="0"/>
    <s v="technology/web"/>
    <n v="0"/>
    <e v="#DIV/0!"/>
    <x v="0"/>
    <x v="38"/>
  </r>
  <r>
    <n v="604"/>
    <x v="3779"/>
    <x v="3778"/>
    <n v="1500"/>
    <n v="0"/>
    <x v="1"/>
    <x v="0"/>
    <s v="USD"/>
    <n v="1409187056"/>
    <n v="1406595056"/>
    <b v="0"/>
    <n v="0"/>
    <b v="0"/>
    <s v="technology/web"/>
    <n v="0"/>
    <e v="#DIV/0!"/>
    <x v="0"/>
    <x v="38"/>
  </r>
  <r>
    <n v="607"/>
    <x v="3780"/>
    <x v="3779"/>
    <n v="250"/>
    <n v="0"/>
    <x v="1"/>
    <x v="0"/>
    <s v="USD"/>
    <n v="1448225336"/>
    <n v="1445629736"/>
    <b v="0"/>
    <n v="0"/>
    <b v="0"/>
    <s v="technology/web"/>
    <n v="0"/>
    <e v="#DIV/0!"/>
    <x v="0"/>
    <x v="38"/>
  </r>
  <r>
    <n v="610"/>
    <x v="3781"/>
    <x v="3780"/>
    <n v="13803"/>
    <n v="0"/>
    <x v="1"/>
    <x v="0"/>
    <s v="USD"/>
    <n v="1429732586"/>
    <n v="1427140586"/>
    <b v="0"/>
    <n v="0"/>
    <b v="0"/>
    <s v="technology/web"/>
    <n v="0"/>
    <e v="#DIV/0!"/>
    <x v="0"/>
    <x v="38"/>
  </r>
  <r>
    <n v="611"/>
    <x v="3782"/>
    <x v="3781"/>
    <n v="80000"/>
    <n v="0"/>
    <x v="1"/>
    <x v="3"/>
    <s v="EUR"/>
    <n v="1453210037"/>
    <n v="1448026037"/>
    <b v="0"/>
    <n v="0"/>
    <b v="0"/>
    <s v="technology/web"/>
    <n v="0"/>
    <e v="#DIV/0!"/>
    <x v="0"/>
    <x v="38"/>
  </r>
  <r>
    <n v="612"/>
    <x v="3783"/>
    <x v="3782"/>
    <n v="10000"/>
    <n v="0"/>
    <x v="1"/>
    <x v="4"/>
    <s v="EUR"/>
    <n v="1472777146"/>
    <n v="1470185146"/>
    <b v="0"/>
    <n v="0"/>
    <b v="0"/>
    <s v="technology/web"/>
    <n v="0"/>
    <e v="#DIV/0!"/>
    <x v="0"/>
    <x v="38"/>
  </r>
  <r>
    <n v="614"/>
    <x v="3784"/>
    <x v="3783"/>
    <n v="10000"/>
    <n v="0"/>
    <x v="1"/>
    <x v="0"/>
    <s v="USD"/>
    <n v="1466731740"/>
    <n v="1464139740"/>
    <b v="0"/>
    <n v="0"/>
    <b v="0"/>
    <s v="technology/web"/>
    <n v="0"/>
    <e v="#DIV/0!"/>
    <x v="0"/>
    <x v="38"/>
  </r>
  <r>
    <n v="615"/>
    <x v="3785"/>
    <x v="3784"/>
    <n v="515"/>
    <n v="0"/>
    <x v="1"/>
    <x v="11"/>
    <s v="NZD"/>
    <n v="1443149759"/>
    <n v="1440557759"/>
    <b v="0"/>
    <n v="0"/>
    <b v="0"/>
    <s v="technology/web"/>
    <n v="0"/>
    <e v="#DIV/0!"/>
    <x v="0"/>
    <x v="38"/>
  </r>
  <r>
    <n v="616"/>
    <x v="3786"/>
    <x v="3785"/>
    <n v="5000"/>
    <n v="0"/>
    <x v="1"/>
    <x v="3"/>
    <s v="EUR"/>
    <n v="1488013307"/>
    <n v="1485421307"/>
    <b v="0"/>
    <n v="0"/>
    <b v="0"/>
    <s v="technology/web"/>
    <n v="0"/>
    <e v="#DIV/0!"/>
    <x v="0"/>
    <x v="38"/>
  </r>
  <r>
    <n v="618"/>
    <x v="3787"/>
    <x v="3786"/>
    <n v="400"/>
    <n v="0"/>
    <x v="1"/>
    <x v="0"/>
    <s v="USD"/>
    <n v="1449689203"/>
    <n v="1447097203"/>
    <b v="0"/>
    <n v="0"/>
    <b v="0"/>
    <s v="technology/web"/>
    <n v="0"/>
    <e v="#DIV/0!"/>
    <x v="0"/>
    <x v="38"/>
  </r>
  <r>
    <n v="623"/>
    <x v="3788"/>
    <x v="3787"/>
    <n v="75000"/>
    <n v="0"/>
    <x v="1"/>
    <x v="6"/>
    <s v="AUD"/>
    <n v="1432771997"/>
    <n v="1430179997"/>
    <b v="0"/>
    <n v="0"/>
    <b v="0"/>
    <s v="technology/web"/>
    <n v="0"/>
    <e v="#DIV/0!"/>
    <x v="0"/>
    <x v="38"/>
  </r>
  <r>
    <n v="624"/>
    <x v="3789"/>
    <x v="3788"/>
    <n v="5000"/>
    <n v="0"/>
    <x v="1"/>
    <x v="0"/>
    <s v="USD"/>
    <n v="1431647041"/>
    <n v="1429055041"/>
    <b v="0"/>
    <n v="0"/>
    <b v="0"/>
    <s v="technology/web"/>
    <n v="0"/>
    <e v="#DIV/0!"/>
    <x v="0"/>
    <x v="38"/>
  </r>
  <r>
    <n v="625"/>
    <x v="3790"/>
    <x v="3789"/>
    <n v="25000"/>
    <n v="0"/>
    <x v="1"/>
    <x v="7"/>
    <s v="CAD"/>
    <n v="1490560177"/>
    <n v="1487971777"/>
    <b v="0"/>
    <n v="0"/>
    <b v="0"/>
    <s v="technology/web"/>
    <n v="0"/>
    <e v="#DIV/0!"/>
    <x v="0"/>
    <x v="38"/>
  </r>
  <r>
    <n v="628"/>
    <x v="3791"/>
    <x v="3790"/>
    <n v="5000"/>
    <n v="0"/>
    <x v="1"/>
    <x v="0"/>
    <s v="USD"/>
    <n v="1405269457"/>
    <n v="1402677457"/>
    <b v="0"/>
    <n v="0"/>
    <b v="0"/>
    <s v="technology/web"/>
    <n v="0"/>
    <e v="#DIV/0!"/>
    <x v="0"/>
    <x v="38"/>
  </r>
  <r>
    <n v="632"/>
    <x v="3792"/>
    <x v="3791"/>
    <n v="20000"/>
    <n v="0"/>
    <x v="1"/>
    <x v="14"/>
    <s v="EUR"/>
    <n v="1448470165"/>
    <n v="1445874565"/>
    <b v="0"/>
    <n v="0"/>
    <b v="0"/>
    <s v="technology/web"/>
    <n v="0"/>
    <e v="#DIV/0!"/>
    <x v="0"/>
    <x v="38"/>
  </r>
  <r>
    <n v="637"/>
    <x v="3793"/>
    <x v="3792"/>
    <n v="100000"/>
    <n v="0"/>
    <x v="1"/>
    <x v="1"/>
    <s v="GBP"/>
    <n v="1488063840"/>
    <n v="1485558318"/>
    <b v="0"/>
    <n v="0"/>
    <b v="0"/>
    <s v="technology/web"/>
    <n v="0"/>
    <e v="#DIV/0!"/>
    <x v="0"/>
    <x v="38"/>
  </r>
  <r>
    <n v="686"/>
    <x v="3794"/>
    <x v="3793"/>
    <n v="500000"/>
    <n v="0"/>
    <x v="3"/>
    <x v="4"/>
    <s v="EUR"/>
    <n v="1438618170"/>
    <n v="1436026170"/>
    <b v="0"/>
    <n v="0"/>
    <b v="0"/>
    <s v="technology/wearables"/>
    <n v="0"/>
    <e v="#DIV/0!"/>
    <x v="0"/>
    <x v="3"/>
  </r>
  <r>
    <n v="706"/>
    <x v="3795"/>
    <x v="3794"/>
    <n v="100000"/>
    <n v="0"/>
    <x v="3"/>
    <x v="8"/>
    <s v="EUR"/>
    <n v="1481740740"/>
    <n v="1478130783"/>
    <b v="0"/>
    <n v="0"/>
    <b v="0"/>
    <s v="technology/wearables"/>
    <n v="0"/>
    <e v="#DIV/0!"/>
    <x v="0"/>
    <x v="3"/>
  </r>
  <r>
    <n v="710"/>
    <x v="3796"/>
    <x v="3795"/>
    <n v="1200"/>
    <n v="0"/>
    <x v="3"/>
    <x v="7"/>
    <s v="CAD"/>
    <n v="1408495440"/>
    <n v="1405640302"/>
    <b v="0"/>
    <n v="0"/>
    <b v="0"/>
    <s v="technology/wearables"/>
    <n v="0"/>
    <e v="#DIV/0!"/>
    <x v="0"/>
    <x v="3"/>
  </r>
  <r>
    <n v="760"/>
    <x v="3797"/>
    <x v="3796"/>
    <n v="2200"/>
    <n v="0"/>
    <x v="3"/>
    <x v="0"/>
    <s v="USD"/>
    <n v="1480188013"/>
    <n v="1477592413"/>
    <b v="0"/>
    <n v="0"/>
    <b v="0"/>
    <s v="publishing/fiction"/>
    <n v="0"/>
    <e v="#DIV/0!"/>
    <x v="5"/>
    <x v="26"/>
  </r>
  <r>
    <n v="762"/>
    <x v="3798"/>
    <x v="3797"/>
    <n v="3500"/>
    <n v="0"/>
    <x v="3"/>
    <x v="18"/>
    <s v="MXN"/>
    <n v="1480831200"/>
    <n v="1479328570"/>
    <b v="0"/>
    <n v="0"/>
    <b v="0"/>
    <s v="publishing/fiction"/>
    <n v="0"/>
    <e v="#DIV/0!"/>
    <x v="5"/>
    <x v="26"/>
  </r>
  <r>
    <n v="764"/>
    <x v="3799"/>
    <x v="3798"/>
    <n v="5000"/>
    <n v="0"/>
    <x v="3"/>
    <x v="0"/>
    <s v="USD"/>
    <n v="1441858161"/>
    <n v="1439266161"/>
    <b v="0"/>
    <n v="0"/>
    <b v="0"/>
    <s v="publishing/fiction"/>
    <n v="0"/>
    <e v="#DIV/0!"/>
    <x v="5"/>
    <x v="26"/>
  </r>
  <r>
    <n v="766"/>
    <x v="3800"/>
    <x v="3799"/>
    <n v="4000"/>
    <n v="0"/>
    <x v="3"/>
    <x v="7"/>
    <s v="CAD"/>
    <n v="1424112483"/>
    <n v="1421520483"/>
    <b v="0"/>
    <n v="0"/>
    <b v="0"/>
    <s v="publishing/fiction"/>
    <n v="0"/>
    <e v="#DIV/0!"/>
    <x v="5"/>
    <x v="26"/>
  </r>
  <r>
    <n v="768"/>
    <x v="3801"/>
    <x v="3800"/>
    <n v="2500"/>
    <n v="0"/>
    <x v="3"/>
    <x v="0"/>
    <s v="USD"/>
    <n v="1387169890"/>
    <n v="1384577890"/>
    <b v="0"/>
    <n v="0"/>
    <b v="0"/>
    <s v="publishing/fiction"/>
    <n v="0"/>
    <e v="#DIV/0!"/>
    <x v="5"/>
    <x v="26"/>
  </r>
  <r>
    <n v="770"/>
    <x v="3802"/>
    <x v="3801"/>
    <n v="17500"/>
    <n v="0"/>
    <x v="3"/>
    <x v="0"/>
    <s v="USD"/>
    <n v="1361750369"/>
    <n v="1358294369"/>
    <b v="0"/>
    <n v="0"/>
    <b v="0"/>
    <s v="publishing/fiction"/>
    <n v="0"/>
    <e v="#DIV/0!"/>
    <x v="5"/>
    <x v="26"/>
  </r>
  <r>
    <n v="875"/>
    <x v="3803"/>
    <x v="3802"/>
    <n v="5000"/>
    <n v="0"/>
    <x v="3"/>
    <x v="0"/>
    <s v="USD"/>
    <n v="1442856131"/>
    <n v="1441128131"/>
    <b v="0"/>
    <n v="0"/>
    <b v="0"/>
    <s v="music/jazz"/>
    <n v="0"/>
    <e v="#DIV/0!"/>
    <x v="2"/>
    <x v="27"/>
  </r>
  <r>
    <n v="887"/>
    <x v="3804"/>
    <x v="3803"/>
    <n v="1000"/>
    <n v="0"/>
    <x v="3"/>
    <x v="0"/>
    <s v="USD"/>
    <n v="1338159655"/>
    <n v="1335567655"/>
    <b v="0"/>
    <n v="0"/>
    <b v="0"/>
    <s v="music/indie rock"/>
    <n v="0"/>
    <e v="#DIV/0!"/>
    <x v="2"/>
    <x v="13"/>
  </r>
  <r>
    <n v="897"/>
    <x v="3805"/>
    <x v="3804"/>
    <n v="3000"/>
    <n v="0"/>
    <x v="3"/>
    <x v="0"/>
    <s v="USD"/>
    <n v="1354123908"/>
    <n v="1351528308"/>
    <b v="0"/>
    <n v="0"/>
    <b v="0"/>
    <s v="music/indie rock"/>
    <n v="0"/>
    <e v="#DIV/0!"/>
    <x v="2"/>
    <x v="13"/>
  </r>
  <r>
    <n v="901"/>
    <x v="3806"/>
    <x v="3805"/>
    <n v="6500"/>
    <n v="0"/>
    <x v="3"/>
    <x v="0"/>
    <s v="USD"/>
    <n v="1276024260"/>
    <n v="1272050914"/>
    <b v="0"/>
    <n v="0"/>
    <b v="0"/>
    <s v="music/jazz"/>
    <n v="0"/>
    <e v="#DIV/0!"/>
    <x v="2"/>
    <x v="27"/>
  </r>
  <r>
    <n v="906"/>
    <x v="3807"/>
    <x v="3806"/>
    <n v="15000"/>
    <n v="0"/>
    <x v="3"/>
    <x v="0"/>
    <s v="USD"/>
    <n v="1394681590"/>
    <n v="1392093190"/>
    <b v="0"/>
    <n v="0"/>
    <b v="0"/>
    <s v="music/jazz"/>
    <n v="0"/>
    <e v="#DIV/0!"/>
    <x v="2"/>
    <x v="27"/>
  </r>
  <r>
    <n v="907"/>
    <x v="3808"/>
    <x v="3807"/>
    <n v="2900"/>
    <n v="0"/>
    <x v="3"/>
    <x v="0"/>
    <s v="USD"/>
    <n v="1315715823"/>
    <n v="1313123823"/>
    <b v="0"/>
    <n v="0"/>
    <b v="0"/>
    <s v="music/jazz"/>
    <n v="0"/>
    <e v="#DIV/0!"/>
    <x v="2"/>
    <x v="27"/>
  </r>
  <r>
    <n v="908"/>
    <x v="3809"/>
    <x v="3808"/>
    <n v="2500"/>
    <n v="0"/>
    <x v="3"/>
    <x v="0"/>
    <s v="USD"/>
    <n v="1280206740"/>
    <n v="1276283655"/>
    <b v="0"/>
    <n v="0"/>
    <b v="0"/>
    <s v="music/jazz"/>
    <n v="0"/>
    <e v="#DIV/0!"/>
    <x v="2"/>
    <x v="27"/>
  </r>
  <r>
    <n v="911"/>
    <x v="3810"/>
    <x v="3809"/>
    <n v="100000"/>
    <n v="0"/>
    <x v="3"/>
    <x v="0"/>
    <s v="USD"/>
    <n v="1390522045"/>
    <n v="1388707645"/>
    <b v="0"/>
    <n v="0"/>
    <b v="0"/>
    <s v="music/jazz"/>
    <n v="0"/>
    <e v="#DIV/0!"/>
    <x v="2"/>
    <x v="27"/>
  </r>
  <r>
    <n v="914"/>
    <x v="3811"/>
    <x v="3810"/>
    <n v="1500"/>
    <n v="0"/>
    <x v="3"/>
    <x v="0"/>
    <s v="USD"/>
    <n v="1345918747"/>
    <n v="1343326747"/>
    <b v="0"/>
    <n v="0"/>
    <b v="0"/>
    <s v="music/jazz"/>
    <n v="0"/>
    <e v="#DIV/0!"/>
    <x v="2"/>
    <x v="27"/>
  </r>
  <r>
    <n v="916"/>
    <x v="3812"/>
    <x v="3811"/>
    <n v="3300"/>
    <n v="0"/>
    <x v="3"/>
    <x v="0"/>
    <s v="USD"/>
    <n v="1287723600"/>
    <n v="1284409734"/>
    <b v="0"/>
    <n v="0"/>
    <b v="0"/>
    <s v="music/jazz"/>
    <n v="0"/>
    <e v="#DIV/0!"/>
    <x v="2"/>
    <x v="27"/>
  </r>
  <r>
    <n v="920"/>
    <x v="3813"/>
    <x v="3812"/>
    <n v="5500"/>
    <n v="0"/>
    <x v="3"/>
    <x v="0"/>
    <s v="USD"/>
    <n v="1384448822"/>
    <n v="1381853222"/>
    <b v="0"/>
    <n v="0"/>
    <b v="0"/>
    <s v="music/jazz"/>
    <n v="0"/>
    <e v="#DIV/0!"/>
    <x v="2"/>
    <x v="27"/>
  </r>
  <r>
    <n v="926"/>
    <x v="3814"/>
    <x v="3813"/>
    <n v="7000"/>
    <n v="0"/>
    <x v="3"/>
    <x v="0"/>
    <s v="USD"/>
    <n v="1278628800"/>
    <n v="1276043330"/>
    <b v="0"/>
    <n v="0"/>
    <b v="0"/>
    <s v="music/jazz"/>
    <n v="0"/>
    <e v="#DIV/0!"/>
    <x v="2"/>
    <x v="27"/>
  </r>
  <r>
    <n v="927"/>
    <x v="3815"/>
    <x v="3814"/>
    <n v="20000"/>
    <n v="0"/>
    <x v="3"/>
    <x v="0"/>
    <s v="USD"/>
    <n v="1337024695"/>
    <n v="1334432695"/>
    <b v="0"/>
    <n v="0"/>
    <b v="0"/>
    <s v="music/jazz"/>
    <n v="0"/>
    <e v="#DIV/0!"/>
    <x v="2"/>
    <x v="27"/>
  </r>
  <r>
    <n v="929"/>
    <x v="3816"/>
    <x v="3815"/>
    <n v="500"/>
    <n v="0"/>
    <x v="3"/>
    <x v="0"/>
    <s v="USD"/>
    <n v="1333946569"/>
    <n v="1331358169"/>
    <b v="0"/>
    <n v="0"/>
    <b v="0"/>
    <s v="music/jazz"/>
    <n v="0"/>
    <e v="#DIV/0!"/>
    <x v="2"/>
    <x v="27"/>
  </r>
  <r>
    <n v="936"/>
    <x v="3817"/>
    <x v="3816"/>
    <n v="1400"/>
    <n v="0"/>
    <x v="3"/>
    <x v="0"/>
    <s v="USD"/>
    <n v="1326916800"/>
    <n v="1323131689"/>
    <b v="0"/>
    <n v="0"/>
    <b v="0"/>
    <s v="music/jazz"/>
    <n v="0"/>
    <e v="#DIV/0!"/>
    <x v="2"/>
    <x v="27"/>
  </r>
  <r>
    <n v="947"/>
    <x v="3818"/>
    <x v="3817"/>
    <n v="850"/>
    <n v="0"/>
    <x v="3"/>
    <x v="0"/>
    <s v="USD"/>
    <n v="1467312306"/>
    <n v="1462128306"/>
    <b v="0"/>
    <n v="0"/>
    <b v="0"/>
    <s v="technology/wearables"/>
    <n v="0"/>
    <e v="#DIV/0!"/>
    <x v="0"/>
    <x v="3"/>
  </r>
  <r>
    <n v="988"/>
    <x v="3819"/>
    <x v="3818"/>
    <n v="5000"/>
    <n v="0"/>
    <x v="3"/>
    <x v="4"/>
    <s v="EUR"/>
    <n v="1475310825"/>
    <n v="1472718825"/>
    <b v="0"/>
    <n v="0"/>
    <b v="0"/>
    <s v="technology/wearables"/>
    <n v="0"/>
    <e v="#DIV/0!"/>
    <x v="0"/>
    <x v="3"/>
  </r>
  <r>
    <n v="1041"/>
    <x v="3820"/>
    <x v="3819"/>
    <n v="50"/>
    <n v="0"/>
    <x v="1"/>
    <x v="0"/>
    <s v="USD"/>
    <n v="1406769992"/>
    <n v="1405041992"/>
    <b v="0"/>
    <n v="0"/>
    <b v="0"/>
    <s v="journalism/audio"/>
    <n v="0"/>
    <e v="#DIV/0!"/>
    <x v="8"/>
    <x v="23"/>
  </r>
  <r>
    <n v="1046"/>
    <x v="3821"/>
    <x v="3820"/>
    <n v="3000"/>
    <n v="0"/>
    <x v="1"/>
    <x v="2"/>
    <s v="EUR"/>
    <n v="1451161560"/>
    <n v="1447273560"/>
    <b v="0"/>
    <n v="0"/>
    <b v="0"/>
    <s v="journalism/audio"/>
    <n v="0"/>
    <e v="#DIV/0!"/>
    <x v="8"/>
    <x v="23"/>
  </r>
  <r>
    <n v="1049"/>
    <x v="3822"/>
    <x v="3821"/>
    <n v="12000"/>
    <n v="0"/>
    <x v="1"/>
    <x v="0"/>
    <s v="USD"/>
    <n v="1455272445"/>
    <n v="1452680445"/>
    <b v="0"/>
    <n v="0"/>
    <b v="0"/>
    <s v="journalism/audio"/>
    <n v="0"/>
    <e v="#DIV/0!"/>
    <x v="8"/>
    <x v="23"/>
  </r>
  <r>
    <n v="1050"/>
    <x v="3823"/>
    <x v="3822"/>
    <n v="2500"/>
    <n v="0"/>
    <x v="1"/>
    <x v="0"/>
    <s v="USD"/>
    <n v="1442257677"/>
    <n v="1439665677"/>
    <b v="0"/>
    <n v="0"/>
    <b v="0"/>
    <s v="journalism/audio"/>
    <n v="0"/>
    <e v="#DIV/0!"/>
    <x v="8"/>
    <x v="23"/>
  </r>
  <r>
    <n v="1051"/>
    <x v="3824"/>
    <x v="3823"/>
    <n v="500"/>
    <n v="0"/>
    <x v="1"/>
    <x v="0"/>
    <s v="USD"/>
    <n v="1409098825"/>
    <n v="1406679625"/>
    <b v="0"/>
    <n v="0"/>
    <b v="0"/>
    <s v="journalism/audio"/>
    <n v="0"/>
    <e v="#DIV/0!"/>
    <x v="8"/>
    <x v="23"/>
  </r>
  <r>
    <n v="1052"/>
    <x v="3825"/>
    <x v="3824"/>
    <n v="4336"/>
    <n v="0"/>
    <x v="1"/>
    <x v="0"/>
    <s v="USD"/>
    <n v="1465243740"/>
    <n v="1461438495"/>
    <b v="0"/>
    <n v="0"/>
    <b v="0"/>
    <s v="journalism/audio"/>
    <n v="0"/>
    <e v="#DIV/0!"/>
    <x v="8"/>
    <x v="23"/>
  </r>
  <r>
    <n v="1054"/>
    <x v="3826"/>
    <x v="3825"/>
    <n v="2500"/>
    <n v="0"/>
    <x v="1"/>
    <x v="0"/>
    <s v="USD"/>
    <n v="1407708000"/>
    <n v="1405110399"/>
    <b v="0"/>
    <n v="0"/>
    <b v="0"/>
    <s v="journalism/audio"/>
    <n v="0"/>
    <e v="#DIV/0!"/>
    <x v="8"/>
    <x v="23"/>
  </r>
  <r>
    <n v="1055"/>
    <x v="3827"/>
    <x v="3826"/>
    <n v="3500"/>
    <n v="0"/>
    <x v="1"/>
    <x v="0"/>
    <s v="USD"/>
    <n v="1457394545"/>
    <n v="1454802545"/>
    <b v="0"/>
    <n v="0"/>
    <b v="0"/>
    <s v="journalism/audio"/>
    <n v="0"/>
    <e v="#DIV/0!"/>
    <x v="8"/>
    <x v="23"/>
  </r>
  <r>
    <n v="1056"/>
    <x v="3828"/>
    <x v="3827"/>
    <n v="10000"/>
    <n v="0"/>
    <x v="1"/>
    <x v="0"/>
    <s v="USD"/>
    <n v="1429892177"/>
    <n v="1424711777"/>
    <b v="0"/>
    <n v="0"/>
    <b v="0"/>
    <s v="journalism/audio"/>
    <n v="0"/>
    <e v="#DIV/0!"/>
    <x v="8"/>
    <x v="23"/>
  </r>
  <r>
    <n v="1057"/>
    <x v="3829"/>
    <x v="3828"/>
    <n v="10000"/>
    <n v="0"/>
    <x v="1"/>
    <x v="0"/>
    <s v="USD"/>
    <n v="1480888483"/>
    <n v="1478292883"/>
    <b v="0"/>
    <n v="0"/>
    <b v="0"/>
    <s v="journalism/audio"/>
    <n v="0"/>
    <e v="#DIV/0!"/>
    <x v="8"/>
    <x v="23"/>
  </r>
  <r>
    <n v="1058"/>
    <x v="3830"/>
    <x v="3829"/>
    <n v="40000"/>
    <n v="0"/>
    <x v="1"/>
    <x v="0"/>
    <s v="USD"/>
    <n v="1427328000"/>
    <n v="1423777043"/>
    <b v="0"/>
    <n v="0"/>
    <b v="0"/>
    <s v="journalism/audio"/>
    <n v="0"/>
    <e v="#DIV/0!"/>
    <x v="8"/>
    <x v="23"/>
  </r>
  <r>
    <n v="1059"/>
    <x v="3831"/>
    <x v="3830"/>
    <n v="1100"/>
    <n v="0"/>
    <x v="1"/>
    <x v="0"/>
    <s v="USD"/>
    <n v="1426269456"/>
    <n v="1423681056"/>
    <b v="0"/>
    <n v="0"/>
    <b v="0"/>
    <s v="journalism/audio"/>
    <n v="0"/>
    <e v="#DIV/0!"/>
    <x v="8"/>
    <x v="23"/>
  </r>
  <r>
    <n v="1061"/>
    <x v="3832"/>
    <x v="3831"/>
    <n v="4000"/>
    <n v="0"/>
    <x v="1"/>
    <x v="0"/>
    <s v="USD"/>
    <n v="1462150800"/>
    <n v="1456987108"/>
    <b v="0"/>
    <n v="0"/>
    <b v="0"/>
    <s v="journalism/audio"/>
    <n v="0"/>
    <e v="#DIV/0!"/>
    <x v="8"/>
    <x v="23"/>
  </r>
  <r>
    <n v="1063"/>
    <x v="3833"/>
    <x v="3832"/>
    <n v="1000"/>
    <n v="0"/>
    <x v="1"/>
    <x v="0"/>
    <s v="USD"/>
    <n v="1472604262"/>
    <n v="1470012262"/>
    <b v="0"/>
    <n v="0"/>
    <b v="0"/>
    <s v="journalism/audio"/>
    <n v="0"/>
    <e v="#DIV/0!"/>
    <x v="8"/>
    <x v="23"/>
  </r>
  <r>
    <n v="1071"/>
    <x v="3834"/>
    <x v="3833"/>
    <n v="100"/>
    <n v="0"/>
    <x v="3"/>
    <x v="12"/>
    <s v="NOK"/>
    <n v="1447787093"/>
    <n v="1445191493"/>
    <b v="0"/>
    <n v="0"/>
    <b v="0"/>
    <s v="games/video games"/>
    <n v="0"/>
    <e v="#DIV/0!"/>
    <x v="1"/>
    <x v="29"/>
  </r>
  <r>
    <n v="1084"/>
    <x v="3835"/>
    <x v="3834"/>
    <n v="550"/>
    <n v="0"/>
    <x v="3"/>
    <x v="0"/>
    <s v="USD"/>
    <n v="1407534804"/>
    <n v="1404942804"/>
    <b v="0"/>
    <n v="0"/>
    <b v="0"/>
    <s v="games/video games"/>
    <n v="0"/>
    <e v="#DIV/0!"/>
    <x v="1"/>
    <x v="29"/>
  </r>
  <r>
    <n v="1087"/>
    <x v="3836"/>
    <x v="3835"/>
    <n v="1100"/>
    <n v="0"/>
    <x v="3"/>
    <x v="0"/>
    <s v="USD"/>
    <n v="1402852087"/>
    <n v="1400260087"/>
    <b v="0"/>
    <n v="0"/>
    <b v="0"/>
    <s v="games/video games"/>
    <n v="0"/>
    <e v="#DIV/0!"/>
    <x v="1"/>
    <x v="29"/>
  </r>
  <r>
    <n v="1107"/>
    <x v="3837"/>
    <x v="3836"/>
    <n v="10000"/>
    <n v="0"/>
    <x v="3"/>
    <x v="0"/>
    <s v="USD"/>
    <n v="1406148024"/>
    <n v="1403556024"/>
    <b v="0"/>
    <n v="0"/>
    <b v="0"/>
    <s v="games/video games"/>
    <n v="0"/>
    <e v="#DIV/0!"/>
    <x v="1"/>
    <x v="29"/>
  </r>
  <r>
    <n v="1120"/>
    <x v="3838"/>
    <x v="3837"/>
    <n v="25000"/>
    <n v="0"/>
    <x v="3"/>
    <x v="0"/>
    <s v="USD"/>
    <n v="1319835400"/>
    <n v="1315947400"/>
    <b v="0"/>
    <n v="0"/>
    <b v="0"/>
    <s v="games/video games"/>
    <n v="0"/>
    <e v="#DIV/0!"/>
    <x v="1"/>
    <x v="29"/>
  </r>
  <r>
    <n v="1122"/>
    <x v="3839"/>
    <x v="3838"/>
    <n v="3200"/>
    <n v="0"/>
    <x v="3"/>
    <x v="1"/>
    <s v="GBP"/>
    <n v="1369932825"/>
    <n v="1368723225"/>
    <b v="0"/>
    <n v="0"/>
    <b v="0"/>
    <s v="games/video games"/>
    <n v="0"/>
    <e v="#DIV/0!"/>
    <x v="1"/>
    <x v="29"/>
  </r>
  <r>
    <n v="1125"/>
    <x v="3840"/>
    <x v="3839"/>
    <n v="3000"/>
    <n v="0"/>
    <x v="3"/>
    <x v="1"/>
    <s v="GBP"/>
    <n v="1443193130"/>
    <n v="1438009130"/>
    <b v="0"/>
    <n v="0"/>
    <b v="0"/>
    <s v="games/mobile games"/>
    <n v="0"/>
    <e v="#DIV/0!"/>
    <x v="1"/>
    <x v="25"/>
  </r>
  <r>
    <n v="1131"/>
    <x v="3841"/>
    <x v="3840"/>
    <n v="40000"/>
    <n v="0"/>
    <x v="3"/>
    <x v="6"/>
    <s v="AUD"/>
    <n v="1450993668"/>
    <n v="1448401668"/>
    <b v="0"/>
    <n v="0"/>
    <b v="0"/>
    <s v="games/mobile games"/>
    <n v="0"/>
    <e v="#DIV/0!"/>
    <x v="1"/>
    <x v="25"/>
  </r>
  <r>
    <n v="1140"/>
    <x v="3842"/>
    <x v="3841"/>
    <n v="5000"/>
    <n v="0"/>
    <x v="3"/>
    <x v="1"/>
    <s v="GBP"/>
    <n v="1438859121"/>
    <n v="1436267121"/>
    <b v="0"/>
    <n v="0"/>
    <b v="0"/>
    <s v="games/mobile games"/>
    <n v="0"/>
    <e v="#DIV/0!"/>
    <x v="1"/>
    <x v="25"/>
  </r>
  <r>
    <n v="1141"/>
    <x v="3843"/>
    <x v="3842"/>
    <n v="500"/>
    <n v="0"/>
    <x v="3"/>
    <x v="2"/>
    <s v="EUR"/>
    <n v="1436460450"/>
    <n v="1433868450"/>
    <b v="0"/>
    <n v="0"/>
    <b v="0"/>
    <s v="games/mobile games"/>
    <n v="0"/>
    <e v="#DIV/0!"/>
    <x v="1"/>
    <x v="25"/>
  </r>
  <r>
    <n v="1142"/>
    <x v="3844"/>
    <x v="3843"/>
    <n v="4000"/>
    <n v="0"/>
    <x v="3"/>
    <x v="0"/>
    <s v="USD"/>
    <n v="1424131727"/>
    <n v="1421539727"/>
    <b v="0"/>
    <n v="0"/>
    <b v="0"/>
    <s v="games/mobile games"/>
    <n v="0"/>
    <e v="#DIV/0!"/>
    <x v="1"/>
    <x v="25"/>
  </r>
  <r>
    <n v="1144"/>
    <x v="3845"/>
    <x v="3844"/>
    <n v="9300"/>
    <n v="0"/>
    <x v="3"/>
    <x v="0"/>
    <s v="USD"/>
    <n v="1430281320"/>
    <n v="1427689320"/>
    <b v="0"/>
    <n v="0"/>
    <b v="0"/>
    <s v="food/food trucks"/>
    <n v="0"/>
    <e v="#DIV/0!"/>
    <x v="7"/>
    <x v="37"/>
  </r>
  <r>
    <n v="1147"/>
    <x v="3846"/>
    <x v="3845"/>
    <n v="25000"/>
    <n v="0"/>
    <x v="3"/>
    <x v="7"/>
    <s v="CAD"/>
    <n v="1413760783"/>
    <n v="1408576783"/>
    <b v="0"/>
    <n v="0"/>
    <b v="0"/>
    <s v="food/food trucks"/>
    <n v="0"/>
    <e v="#DIV/0!"/>
    <x v="7"/>
    <x v="37"/>
  </r>
  <r>
    <n v="1151"/>
    <x v="3847"/>
    <x v="3846"/>
    <n v="25000"/>
    <n v="0"/>
    <x v="3"/>
    <x v="0"/>
    <s v="USD"/>
    <n v="1441592863"/>
    <n v="1439000863"/>
    <b v="0"/>
    <n v="0"/>
    <b v="0"/>
    <s v="food/food trucks"/>
    <n v="0"/>
    <e v="#DIV/0!"/>
    <x v="7"/>
    <x v="37"/>
  </r>
  <r>
    <n v="1156"/>
    <x v="3848"/>
    <x v="3847"/>
    <n v="6500"/>
    <n v="0"/>
    <x v="3"/>
    <x v="0"/>
    <s v="USD"/>
    <n v="1424742162"/>
    <n v="1422150162"/>
    <b v="0"/>
    <n v="0"/>
    <b v="0"/>
    <s v="food/food trucks"/>
    <n v="0"/>
    <e v="#DIV/0!"/>
    <x v="7"/>
    <x v="37"/>
  </r>
  <r>
    <n v="1159"/>
    <x v="3849"/>
    <x v="3848"/>
    <n v="6750"/>
    <n v="0"/>
    <x v="3"/>
    <x v="0"/>
    <s v="USD"/>
    <n v="1435679100"/>
    <n v="1433006765"/>
    <b v="0"/>
    <n v="0"/>
    <b v="0"/>
    <s v="food/food trucks"/>
    <n v="0"/>
    <e v="#DIV/0!"/>
    <x v="7"/>
    <x v="37"/>
  </r>
  <r>
    <n v="1161"/>
    <x v="3850"/>
    <x v="3849"/>
    <n v="18000"/>
    <n v="0"/>
    <x v="3"/>
    <x v="0"/>
    <s v="USD"/>
    <n v="1432047989"/>
    <n v="1430233589"/>
    <b v="0"/>
    <n v="0"/>
    <b v="0"/>
    <s v="food/food trucks"/>
    <n v="0"/>
    <e v="#DIV/0!"/>
    <x v="7"/>
    <x v="37"/>
  </r>
  <r>
    <n v="1163"/>
    <x v="3851"/>
    <x v="3850"/>
    <n v="5200"/>
    <n v="0"/>
    <x v="3"/>
    <x v="0"/>
    <s v="USD"/>
    <n v="1407604920"/>
    <n v="1405012920"/>
    <b v="0"/>
    <n v="0"/>
    <b v="0"/>
    <s v="food/food trucks"/>
    <n v="0"/>
    <e v="#DIV/0!"/>
    <x v="7"/>
    <x v="37"/>
  </r>
  <r>
    <n v="1164"/>
    <x v="3852"/>
    <x v="3851"/>
    <n v="10000"/>
    <n v="0"/>
    <x v="3"/>
    <x v="0"/>
    <s v="USD"/>
    <n v="1466270582"/>
    <n v="1463678582"/>
    <b v="0"/>
    <n v="0"/>
    <b v="0"/>
    <s v="food/food trucks"/>
    <n v="0"/>
    <e v="#DIV/0!"/>
    <x v="7"/>
    <x v="37"/>
  </r>
  <r>
    <n v="1172"/>
    <x v="3853"/>
    <x v="3852"/>
    <n v="9000"/>
    <n v="0"/>
    <x v="3"/>
    <x v="0"/>
    <s v="USD"/>
    <n v="1408551752"/>
    <n v="1405959752"/>
    <b v="0"/>
    <n v="0"/>
    <b v="0"/>
    <s v="food/food trucks"/>
    <n v="0"/>
    <e v="#DIV/0!"/>
    <x v="7"/>
    <x v="37"/>
  </r>
  <r>
    <n v="1177"/>
    <x v="3854"/>
    <x v="3853"/>
    <n v="6000"/>
    <n v="0"/>
    <x v="3"/>
    <x v="1"/>
    <s v="GBP"/>
    <n v="1413388296"/>
    <n v="1410796296"/>
    <b v="0"/>
    <n v="0"/>
    <b v="0"/>
    <s v="food/food trucks"/>
    <n v="0"/>
    <e v="#DIV/0!"/>
    <x v="7"/>
    <x v="37"/>
  </r>
  <r>
    <n v="1227"/>
    <x v="3855"/>
    <x v="3854"/>
    <n v="2000"/>
    <n v="0"/>
    <x v="1"/>
    <x v="0"/>
    <s v="USD"/>
    <n v="1407394800"/>
    <n v="1404770616"/>
    <b v="0"/>
    <n v="0"/>
    <b v="0"/>
    <s v="music/world music"/>
    <n v="0"/>
    <e v="#DIV/0!"/>
    <x v="2"/>
    <x v="33"/>
  </r>
  <r>
    <n v="1230"/>
    <x v="3856"/>
    <x v="3855"/>
    <n v="500000"/>
    <n v="0"/>
    <x v="1"/>
    <x v="0"/>
    <s v="USD"/>
    <n v="1298589630"/>
    <n v="1295997630"/>
    <b v="0"/>
    <n v="0"/>
    <b v="0"/>
    <s v="music/world music"/>
    <n v="0"/>
    <e v="#DIV/0!"/>
    <x v="2"/>
    <x v="33"/>
  </r>
  <r>
    <n v="1231"/>
    <x v="3857"/>
    <x v="3856"/>
    <n v="5000"/>
    <n v="0"/>
    <x v="1"/>
    <x v="0"/>
    <s v="USD"/>
    <n v="1440723600"/>
    <n v="1436394968"/>
    <b v="0"/>
    <n v="0"/>
    <b v="0"/>
    <s v="music/world music"/>
    <n v="0"/>
    <e v="#DIV/0!"/>
    <x v="2"/>
    <x v="33"/>
  </r>
  <r>
    <n v="1234"/>
    <x v="3858"/>
    <x v="3857"/>
    <n v="50000"/>
    <n v="0"/>
    <x v="1"/>
    <x v="1"/>
    <s v="GBP"/>
    <n v="1422903342"/>
    <n v="1420311342"/>
    <b v="0"/>
    <n v="0"/>
    <b v="0"/>
    <s v="music/world music"/>
    <n v="0"/>
    <e v="#DIV/0!"/>
    <x v="2"/>
    <x v="33"/>
  </r>
  <r>
    <n v="1236"/>
    <x v="3859"/>
    <x v="3858"/>
    <n v="2500"/>
    <n v="0"/>
    <x v="1"/>
    <x v="0"/>
    <s v="USD"/>
    <n v="1343491200"/>
    <n v="1342801164"/>
    <b v="0"/>
    <n v="0"/>
    <b v="0"/>
    <s v="music/world music"/>
    <n v="0"/>
    <e v="#DIV/0!"/>
    <x v="2"/>
    <x v="33"/>
  </r>
  <r>
    <n v="1237"/>
    <x v="3860"/>
    <x v="3859"/>
    <n v="25000"/>
    <n v="0"/>
    <x v="1"/>
    <x v="0"/>
    <s v="USD"/>
    <n v="1345790865"/>
    <n v="1344062865"/>
    <b v="0"/>
    <n v="0"/>
    <b v="0"/>
    <s v="music/world music"/>
    <n v="0"/>
    <e v="#DIV/0!"/>
    <x v="2"/>
    <x v="33"/>
  </r>
  <r>
    <n v="1239"/>
    <x v="3861"/>
    <x v="3860"/>
    <n v="2500"/>
    <n v="0"/>
    <x v="1"/>
    <x v="0"/>
    <s v="USD"/>
    <n v="1325804767"/>
    <n v="1323212767"/>
    <b v="0"/>
    <n v="0"/>
    <b v="0"/>
    <s v="music/world music"/>
    <n v="0"/>
    <e v="#DIV/0!"/>
    <x v="2"/>
    <x v="33"/>
  </r>
  <r>
    <n v="1332"/>
    <x v="3862"/>
    <x v="3861"/>
    <n v="10115"/>
    <n v="0"/>
    <x v="1"/>
    <x v="17"/>
    <s v="CHF"/>
    <n v="1485480408"/>
    <n v="1482888408"/>
    <b v="0"/>
    <n v="0"/>
    <b v="0"/>
    <s v="technology/wearables"/>
    <n v="0"/>
    <e v="#DIV/0!"/>
    <x v="0"/>
    <x v="3"/>
  </r>
  <r>
    <n v="1333"/>
    <x v="3863"/>
    <x v="3862"/>
    <n v="2500"/>
    <n v="0"/>
    <x v="1"/>
    <x v="6"/>
    <s v="AUD"/>
    <n v="1405478025"/>
    <n v="1402886025"/>
    <b v="0"/>
    <n v="0"/>
    <b v="0"/>
    <s v="technology/wearables"/>
    <n v="0"/>
    <e v="#DIV/0!"/>
    <x v="0"/>
    <x v="3"/>
  </r>
  <r>
    <n v="1340"/>
    <x v="3864"/>
    <x v="3863"/>
    <n v="1680"/>
    <n v="0"/>
    <x v="1"/>
    <x v="0"/>
    <s v="USD"/>
    <n v="1408112253"/>
    <n v="1405520253"/>
    <b v="0"/>
    <n v="0"/>
    <b v="0"/>
    <s v="technology/wearables"/>
    <n v="0"/>
    <e v="#DIV/0!"/>
    <x v="0"/>
    <x v="3"/>
  </r>
  <r>
    <n v="1409"/>
    <x v="3865"/>
    <x v="3864"/>
    <n v="4000"/>
    <n v="0"/>
    <x v="3"/>
    <x v="0"/>
    <s v="USD"/>
    <n v="1420085535"/>
    <n v="1414897935"/>
    <b v="0"/>
    <n v="0"/>
    <b v="0"/>
    <s v="publishing/translations"/>
    <n v="0"/>
    <e v="#DIV/0!"/>
    <x v="5"/>
    <x v="39"/>
  </r>
  <r>
    <n v="1416"/>
    <x v="3866"/>
    <x v="3865"/>
    <n v="50000"/>
    <n v="0"/>
    <x v="3"/>
    <x v="0"/>
    <s v="USD"/>
    <n v="1448147619"/>
    <n v="1445552019"/>
    <b v="0"/>
    <n v="0"/>
    <b v="0"/>
    <s v="publishing/translations"/>
    <n v="0"/>
    <e v="#DIV/0!"/>
    <x v="5"/>
    <x v="39"/>
  </r>
  <r>
    <n v="1425"/>
    <x v="3867"/>
    <x v="3866"/>
    <n v="13000"/>
    <n v="0"/>
    <x v="3"/>
    <x v="0"/>
    <s v="USD"/>
    <n v="1430276959"/>
    <n v="1427684959"/>
    <b v="0"/>
    <n v="0"/>
    <b v="0"/>
    <s v="publishing/translations"/>
    <n v="0"/>
    <e v="#DIV/0!"/>
    <x v="5"/>
    <x v="39"/>
  </r>
  <r>
    <n v="1426"/>
    <x v="3868"/>
    <x v="3867"/>
    <n v="1000"/>
    <n v="0"/>
    <x v="3"/>
    <x v="2"/>
    <s v="EUR"/>
    <n v="1440408120"/>
    <n v="1435224120"/>
    <b v="0"/>
    <n v="0"/>
    <b v="0"/>
    <s v="publishing/translations"/>
    <n v="0"/>
    <e v="#DIV/0!"/>
    <x v="5"/>
    <x v="39"/>
  </r>
  <r>
    <n v="1429"/>
    <x v="3869"/>
    <x v="3868"/>
    <n v="10000"/>
    <n v="0"/>
    <x v="3"/>
    <x v="0"/>
    <s v="USD"/>
    <n v="1428629242"/>
    <n v="1426037242"/>
    <b v="0"/>
    <n v="0"/>
    <b v="0"/>
    <s v="publishing/translations"/>
    <n v="0"/>
    <e v="#DIV/0!"/>
    <x v="5"/>
    <x v="39"/>
  </r>
  <r>
    <n v="1432"/>
    <x v="3870"/>
    <x v="3869"/>
    <n v="40000"/>
    <n v="0"/>
    <x v="3"/>
    <x v="0"/>
    <s v="USD"/>
    <n v="1437417828"/>
    <n v="1434825828"/>
    <b v="0"/>
    <n v="0"/>
    <b v="0"/>
    <s v="publishing/translations"/>
    <n v="0"/>
    <e v="#DIV/0!"/>
    <x v="5"/>
    <x v="39"/>
  </r>
  <r>
    <n v="1442"/>
    <x v="3871"/>
    <x v="3870"/>
    <n v="1500"/>
    <n v="0"/>
    <x v="3"/>
    <x v="0"/>
    <s v="USD"/>
    <n v="1464190158"/>
    <n v="1461598158"/>
    <b v="0"/>
    <n v="0"/>
    <b v="0"/>
    <s v="publishing/translations"/>
    <n v="0"/>
    <e v="#DIV/0!"/>
    <x v="5"/>
    <x v="39"/>
  </r>
  <r>
    <n v="1443"/>
    <x v="3872"/>
    <x v="3871"/>
    <n v="13000"/>
    <n v="0"/>
    <x v="3"/>
    <x v="3"/>
    <s v="EUR"/>
    <n v="1483395209"/>
    <n v="1480803209"/>
    <b v="0"/>
    <n v="0"/>
    <b v="0"/>
    <s v="publishing/translations"/>
    <n v="0"/>
    <e v="#DIV/0!"/>
    <x v="5"/>
    <x v="39"/>
  </r>
  <r>
    <n v="1444"/>
    <x v="3873"/>
    <x v="3872"/>
    <n v="4950"/>
    <n v="0"/>
    <x v="3"/>
    <x v="2"/>
    <s v="EUR"/>
    <n v="1442091462"/>
    <n v="1436907462"/>
    <b v="0"/>
    <n v="0"/>
    <b v="0"/>
    <s v="publishing/translations"/>
    <n v="0"/>
    <e v="#DIV/0!"/>
    <x v="5"/>
    <x v="39"/>
  </r>
  <r>
    <n v="1445"/>
    <x v="3874"/>
    <x v="3873"/>
    <n v="130000"/>
    <n v="0"/>
    <x v="3"/>
    <x v="2"/>
    <s v="EUR"/>
    <n v="1434286855"/>
    <n v="1431694855"/>
    <b v="0"/>
    <n v="0"/>
    <b v="0"/>
    <s v="publishing/translations"/>
    <n v="0"/>
    <e v="#DIV/0!"/>
    <x v="5"/>
    <x v="39"/>
  </r>
  <r>
    <n v="1446"/>
    <x v="3875"/>
    <x v="3874"/>
    <n v="900"/>
    <n v="0"/>
    <x v="3"/>
    <x v="4"/>
    <s v="EUR"/>
    <n v="1461235478"/>
    <n v="1459507478"/>
    <b v="0"/>
    <n v="0"/>
    <b v="0"/>
    <s v="publishing/translations"/>
    <n v="0"/>
    <e v="#DIV/0!"/>
    <x v="5"/>
    <x v="39"/>
  </r>
  <r>
    <n v="1448"/>
    <x v="3876"/>
    <x v="3875"/>
    <n v="200000"/>
    <n v="0"/>
    <x v="3"/>
    <x v="6"/>
    <s v="AUD"/>
    <n v="1432272300"/>
    <n v="1429655318"/>
    <b v="0"/>
    <n v="0"/>
    <b v="0"/>
    <s v="publishing/translations"/>
    <n v="0"/>
    <e v="#DIV/0!"/>
    <x v="5"/>
    <x v="39"/>
  </r>
  <r>
    <n v="1449"/>
    <x v="3877"/>
    <x v="3876"/>
    <n v="8888"/>
    <n v="0"/>
    <x v="3"/>
    <x v="0"/>
    <s v="USD"/>
    <n v="1431286105"/>
    <n v="1427138905"/>
    <b v="0"/>
    <n v="0"/>
    <b v="0"/>
    <s v="publishing/translations"/>
    <n v="0"/>
    <e v="#DIV/0!"/>
    <x v="5"/>
    <x v="39"/>
  </r>
  <r>
    <n v="1452"/>
    <x v="3878"/>
    <x v="3877"/>
    <n v="14000"/>
    <n v="0"/>
    <x v="1"/>
    <x v="0"/>
    <s v="USD"/>
    <n v="1406566363"/>
    <n v="1403974363"/>
    <b v="0"/>
    <n v="0"/>
    <b v="0"/>
    <s v="publishing/translations"/>
    <n v="0"/>
    <e v="#DIV/0!"/>
    <x v="5"/>
    <x v="39"/>
  </r>
  <r>
    <n v="1453"/>
    <x v="3879"/>
    <x v="3878"/>
    <n v="25000"/>
    <n v="0"/>
    <x v="1"/>
    <x v="3"/>
    <s v="EUR"/>
    <n v="1492270947"/>
    <n v="1488386547"/>
    <b v="0"/>
    <n v="0"/>
    <b v="0"/>
    <s v="publishing/translations"/>
    <n v="0"/>
    <e v="#DIV/0!"/>
    <x v="5"/>
    <x v="39"/>
  </r>
  <r>
    <n v="1457"/>
    <x v="3880"/>
    <x v="3879"/>
    <n v="6000"/>
    <n v="0"/>
    <x v="1"/>
    <x v="0"/>
    <s v="USD"/>
    <n v="1447281044"/>
    <n v="1444685444"/>
    <b v="0"/>
    <n v="0"/>
    <b v="0"/>
    <s v="publishing/translations"/>
    <n v="0"/>
    <e v="#DIV/0!"/>
    <x v="5"/>
    <x v="39"/>
  </r>
  <r>
    <n v="1458"/>
    <x v="3881"/>
    <x v="3880"/>
    <n v="5000"/>
    <n v="0"/>
    <x v="1"/>
    <x v="0"/>
    <s v="USD"/>
    <n v="1407729600"/>
    <n v="1405097760"/>
    <b v="0"/>
    <n v="0"/>
    <b v="0"/>
    <s v="publishing/translations"/>
    <n v="0"/>
    <e v="#DIV/0!"/>
    <x v="5"/>
    <x v="39"/>
  </r>
  <r>
    <n v="1459"/>
    <x v="3882"/>
    <x v="3881"/>
    <n v="37000"/>
    <n v="0"/>
    <x v="1"/>
    <x v="15"/>
    <s v="DKK"/>
    <n v="1449077100"/>
    <n v="1446612896"/>
    <b v="0"/>
    <n v="0"/>
    <b v="0"/>
    <s v="publishing/translations"/>
    <n v="0"/>
    <e v="#DIV/0!"/>
    <x v="5"/>
    <x v="39"/>
  </r>
  <r>
    <n v="1460"/>
    <x v="3883"/>
    <x v="3882"/>
    <n v="25000000"/>
    <n v="0"/>
    <x v="1"/>
    <x v="0"/>
    <s v="USD"/>
    <n v="1417391100"/>
    <n v="1412371898"/>
    <b v="0"/>
    <n v="0"/>
    <b v="0"/>
    <s v="publishing/translations"/>
    <n v="0"/>
    <e v="#DIV/0!"/>
    <x v="5"/>
    <x v="39"/>
  </r>
  <r>
    <n v="1484"/>
    <x v="3884"/>
    <x v="3883"/>
    <n v="2000"/>
    <n v="0"/>
    <x v="3"/>
    <x v="0"/>
    <s v="USD"/>
    <n v="1342882260"/>
    <n v="1337834963"/>
    <b v="0"/>
    <n v="0"/>
    <b v="0"/>
    <s v="publishing/fiction"/>
    <n v="0"/>
    <e v="#DIV/0!"/>
    <x v="5"/>
    <x v="26"/>
  </r>
  <r>
    <n v="1487"/>
    <x v="3885"/>
    <x v="3884"/>
    <n v="10000"/>
    <n v="0"/>
    <x v="3"/>
    <x v="0"/>
    <s v="USD"/>
    <n v="1470175271"/>
    <n v="1467583271"/>
    <b v="0"/>
    <n v="0"/>
    <b v="0"/>
    <s v="publishing/fiction"/>
    <n v="0"/>
    <e v="#DIV/0!"/>
    <x v="5"/>
    <x v="26"/>
  </r>
  <r>
    <n v="1489"/>
    <x v="3886"/>
    <x v="3885"/>
    <n v="5000"/>
    <n v="0"/>
    <x v="3"/>
    <x v="0"/>
    <s v="USD"/>
    <n v="1352994052"/>
    <n v="1350398452"/>
    <b v="0"/>
    <n v="0"/>
    <b v="0"/>
    <s v="publishing/fiction"/>
    <n v="0"/>
    <e v="#DIV/0!"/>
    <x v="5"/>
    <x v="26"/>
  </r>
  <r>
    <n v="1493"/>
    <x v="3887"/>
    <x v="3886"/>
    <n v="2400"/>
    <n v="0"/>
    <x v="3"/>
    <x v="0"/>
    <s v="USD"/>
    <n v="1371415675"/>
    <n v="1368823675"/>
    <b v="0"/>
    <n v="0"/>
    <b v="0"/>
    <s v="publishing/fiction"/>
    <n v="0"/>
    <e v="#DIV/0!"/>
    <x v="5"/>
    <x v="26"/>
  </r>
  <r>
    <n v="1495"/>
    <x v="3888"/>
    <x v="3887"/>
    <n v="2000"/>
    <n v="0"/>
    <x v="3"/>
    <x v="0"/>
    <s v="USD"/>
    <n v="1314471431"/>
    <n v="1311879431"/>
    <b v="0"/>
    <n v="0"/>
    <b v="0"/>
    <s v="publishing/fiction"/>
    <n v="0"/>
    <e v="#DIV/0!"/>
    <x v="5"/>
    <x v="26"/>
  </r>
  <r>
    <n v="1496"/>
    <x v="3889"/>
    <x v="3888"/>
    <n v="1500"/>
    <n v="0"/>
    <x v="3"/>
    <x v="0"/>
    <s v="USD"/>
    <n v="1410866659"/>
    <n v="1405682659"/>
    <b v="0"/>
    <n v="0"/>
    <b v="0"/>
    <s v="publishing/fiction"/>
    <n v="0"/>
    <e v="#DIV/0!"/>
    <x v="5"/>
    <x v="26"/>
  </r>
  <r>
    <n v="1544"/>
    <x v="3890"/>
    <x v="3889"/>
    <n v="1000"/>
    <n v="0"/>
    <x v="3"/>
    <x v="0"/>
    <s v="USD"/>
    <n v="1427847480"/>
    <n v="1424222024"/>
    <b v="0"/>
    <n v="0"/>
    <b v="0"/>
    <s v="photography/nature"/>
    <n v="0"/>
    <e v="#DIV/0!"/>
    <x v="6"/>
    <x v="34"/>
  </r>
  <r>
    <n v="1547"/>
    <x v="3891"/>
    <x v="3890"/>
    <n v="20"/>
    <n v="0"/>
    <x v="3"/>
    <x v="0"/>
    <s v="USD"/>
    <n v="1487844882"/>
    <n v="1487240082"/>
    <b v="0"/>
    <n v="0"/>
    <b v="0"/>
    <s v="photography/nature"/>
    <n v="0"/>
    <e v="#DIV/0!"/>
    <x v="6"/>
    <x v="34"/>
  </r>
  <r>
    <n v="1551"/>
    <x v="3892"/>
    <x v="3891"/>
    <n v="3500"/>
    <n v="0"/>
    <x v="3"/>
    <x v="0"/>
    <s v="USD"/>
    <n v="1432756039"/>
    <n v="1430164039"/>
    <b v="0"/>
    <n v="0"/>
    <b v="0"/>
    <s v="photography/nature"/>
    <n v="0"/>
    <e v="#DIV/0!"/>
    <x v="6"/>
    <x v="34"/>
  </r>
  <r>
    <n v="1553"/>
    <x v="3893"/>
    <x v="3892"/>
    <n v="6000"/>
    <n v="0"/>
    <x v="3"/>
    <x v="0"/>
    <s v="USD"/>
    <n v="1441176447"/>
    <n v="1438584447"/>
    <b v="0"/>
    <n v="0"/>
    <b v="0"/>
    <s v="photography/nature"/>
    <n v="0"/>
    <e v="#DIV/0!"/>
    <x v="6"/>
    <x v="34"/>
  </r>
  <r>
    <n v="1554"/>
    <x v="3894"/>
    <x v="3893"/>
    <n v="20000"/>
    <n v="0"/>
    <x v="3"/>
    <x v="6"/>
    <s v="AUD"/>
    <n v="1438495390"/>
    <n v="1435903390"/>
    <b v="0"/>
    <n v="0"/>
    <b v="0"/>
    <s v="photography/nature"/>
    <n v="0"/>
    <e v="#DIV/0!"/>
    <x v="6"/>
    <x v="34"/>
  </r>
  <r>
    <n v="1555"/>
    <x v="3895"/>
    <x v="3894"/>
    <n v="750"/>
    <n v="0"/>
    <x v="3"/>
    <x v="0"/>
    <s v="USD"/>
    <n v="1442509200"/>
    <n v="1440513832"/>
    <b v="0"/>
    <n v="0"/>
    <b v="0"/>
    <s v="photography/nature"/>
    <n v="0"/>
    <e v="#DIV/0!"/>
    <x v="6"/>
    <x v="34"/>
  </r>
  <r>
    <n v="1562"/>
    <x v="3896"/>
    <x v="3895"/>
    <n v="4000"/>
    <n v="0"/>
    <x v="1"/>
    <x v="0"/>
    <s v="USD"/>
    <n v="1259715000"/>
    <n v="1253712916"/>
    <b v="0"/>
    <n v="0"/>
    <b v="0"/>
    <s v="publishing/art books"/>
    <n v="0"/>
    <e v="#DIV/0!"/>
    <x v="5"/>
    <x v="36"/>
  </r>
  <r>
    <n v="1569"/>
    <x v="3897"/>
    <x v="3896"/>
    <n v="30000"/>
    <n v="0"/>
    <x v="1"/>
    <x v="0"/>
    <s v="USD"/>
    <n v="1369498714"/>
    <n v="1366906714"/>
    <b v="0"/>
    <n v="0"/>
    <b v="0"/>
    <s v="publishing/art books"/>
    <n v="0"/>
    <e v="#DIV/0!"/>
    <x v="5"/>
    <x v="36"/>
  </r>
  <r>
    <n v="1580"/>
    <x v="3898"/>
    <x v="3897"/>
    <n v="1750"/>
    <n v="0"/>
    <x v="1"/>
    <x v="0"/>
    <s v="USD"/>
    <n v="1337562726"/>
    <n v="1332378726"/>
    <b v="0"/>
    <n v="0"/>
    <b v="0"/>
    <s v="publishing/art books"/>
    <n v="0"/>
    <e v="#DIV/0!"/>
    <x v="5"/>
    <x v="36"/>
  </r>
  <r>
    <n v="1584"/>
    <x v="3899"/>
    <x v="3898"/>
    <n v="1200"/>
    <n v="0"/>
    <x v="3"/>
    <x v="0"/>
    <s v="USD"/>
    <n v="1401464101"/>
    <n v="1400600101"/>
    <b v="0"/>
    <n v="0"/>
    <b v="0"/>
    <s v="photography/places"/>
    <n v="0"/>
    <e v="#DIV/0!"/>
    <x v="6"/>
    <x v="24"/>
  </r>
  <r>
    <n v="1586"/>
    <x v="3900"/>
    <x v="3899"/>
    <n v="1500"/>
    <n v="0"/>
    <x v="3"/>
    <x v="0"/>
    <s v="USD"/>
    <n v="1428197422"/>
    <n v="1425609022"/>
    <b v="0"/>
    <n v="0"/>
    <b v="0"/>
    <s v="photography/places"/>
    <n v="0"/>
    <e v="#DIV/0!"/>
    <x v="6"/>
    <x v="24"/>
  </r>
  <r>
    <n v="1588"/>
    <x v="3901"/>
    <x v="3900"/>
    <n v="516"/>
    <n v="0"/>
    <x v="3"/>
    <x v="0"/>
    <s v="USD"/>
    <n v="1422735120"/>
    <n v="1420091999"/>
    <b v="0"/>
    <n v="0"/>
    <b v="0"/>
    <s v="photography/places"/>
    <n v="0"/>
    <e v="#DIV/0!"/>
    <x v="6"/>
    <x v="24"/>
  </r>
  <r>
    <n v="1589"/>
    <x v="3902"/>
    <x v="3901"/>
    <n v="1200"/>
    <n v="0"/>
    <x v="3"/>
    <x v="0"/>
    <s v="USD"/>
    <n v="1444433886"/>
    <n v="1441841886"/>
    <b v="0"/>
    <n v="0"/>
    <b v="0"/>
    <s v="photography/places"/>
    <n v="0"/>
    <e v="#DIV/0!"/>
    <x v="6"/>
    <x v="24"/>
  </r>
  <r>
    <n v="1592"/>
    <x v="3903"/>
    <x v="3902"/>
    <n v="25"/>
    <n v="0"/>
    <x v="3"/>
    <x v="0"/>
    <s v="USD"/>
    <n v="1427503485"/>
    <n v="1423619085"/>
    <b v="0"/>
    <n v="0"/>
    <b v="0"/>
    <s v="photography/places"/>
    <n v="0"/>
    <e v="#DIV/0!"/>
    <x v="6"/>
    <x v="24"/>
  </r>
  <r>
    <n v="1597"/>
    <x v="3904"/>
    <x v="3903"/>
    <n v="15000"/>
    <n v="0"/>
    <x v="3"/>
    <x v="0"/>
    <s v="USD"/>
    <n v="1474360197"/>
    <n v="1471768197"/>
    <b v="0"/>
    <n v="0"/>
    <b v="0"/>
    <s v="photography/places"/>
    <n v="0"/>
    <e v="#DIV/0!"/>
    <x v="6"/>
    <x v="24"/>
  </r>
  <r>
    <n v="1599"/>
    <x v="3905"/>
    <x v="3904"/>
    <n v="500"/>
    <n v="0"/>
    <x v="3"/>
    <x v="1"/>
    <s v="GBP"/>
    <n v="1460116576"/>
    <n v="1457528176"/>
    <b v="0"/>
    <n v="0"/>
    <b v="0"/>
    <s v="photography/places"/>
    <n v="0"/>
    <e v="#DIV/0!"/>
    <x v="6"/>
    <x v="24"/>
  </r>
  <r>
    <n v="1682"/>
    <x v="3906"/>
    <x v="3905"/>
    <n v="6000"/>
    <n v="0"/>
    <x v="2"/>
    <x v="0"/>
    <s v="USD"/>
    <n v="1492142860"/>
    <n v="1486962460"/>
    <b v="0"/>
    <n v="0"/>
    <b v="0"/>
    <s v="music/faith"/>
    <n v="0"/>
    <e v="#DIV/0!"/>
    <x v="2"/>
    <x v="21"/>
  </r>
  <r>
    <n v="1696"/>
    <x v="3907"/>
    <x v="3906"/>
    <n v="300000"/>
    <n v="0"/>
    <x v="2"/>
    <x v="0"/>
    <s v="USD"/>
    <n v="1491007211"/>
    <n v="1488418811"/>
    <b v="0"/>
    <n v="0"/>
    <b v="0"/>
    <s v="music/faith"/>
    <n v="0"/>
    <e v="#DIV/0!"/>
    <x v="2"/>
    <x v="21"/>
  </r>
  <r>
    <n v="1698"/>
    <x v="3908"/>
    <x v="3907"/>
    <n v="125000"/>
    <n v="0"/>
    <x v="2"/>
    <x v="0"/>
    <s v="USD"/>
    <n v="1490499180"/>
    <n v="1488430760"/>
    <b v="0"/>
    <n v="0"/>
    <b v="0"/>
    <s v="music/faith"/>
    <n v="0"/>
    <e v="#DIV/0!"/>
    <x v="2"/>
    <x v="21"/>
  </r>
  <r>
    <n v="1705"/>
    <x v="3909"/>
    <x v="3908"/>
    <n v="2000"/>
    <n v="0"/>
    <x v="3"/>
    <x v="0"/>
    <s v="USD"/>
    <n v="1441814400"/>
    <n v="1440807846"/>
    <b v="0"/>
    <n v="0"/>
    <b v="0"/>
    <s v="music/faith"/>
    <n v="0"/>
    <e v="#DIV/0!"/>
    <x v="2"/>
    <x v="21"/>
  </r>
  <r>
    <n v="1706"/>
    <x v="3910"/>
    <x v="3909"/>
    <n v="5500"/>
    <n v="0"/>
    <x v="3"/>
    <x v="2"/>
    <s v="EUR"/>
    <n v="1440314472"/>
    <n v="1435130472"/>
    <b v="0"/>
    <n v="0"/>
    <b v="0"/>
    <s v="music/faith"/>
    <n v="0"/>
    <e v="#DIV/0!"/>
    <x v="2"/>
    <x v="21"/>
  </r>
  <r>
    <n v="1708"/>
    <x v="3911"/>
    <x v="3910"/>
    <n v="7000"/>
    <n v="0"/>
    <x v="3"/>
    <x v="0"/>
    <s v="USD"/>
    <n v="1462135706"/>
    <n v="1458679706"/>
    <b v="0"/>
    <n v="0"/>
    <b v="0"/>
    <s v="music/faith"/>
    <n v="0"/>
    <e v="#DIV/0!"/>
    <x v="2"/>
    <x v="21"/>
  </r>
  <r>
    <n v="1712"/>
    <x v="3912"/>
    <x v="3911"/>
    <n v="5000"/>
    <n v="0"/>
    <x v="3"/>
    <x v="0"/>
    <s v="USD"/>
    <n v="1435701353"/>
    <n v="1430517353"/>
    <b v="0"/>
    <n v="0"/>
    <b v="0"/>
    <s v="music/faith"/>
    <n v="0"/>
    <e v="#DIV/0!"/>
    <x v="2"/>
    <x v="21"/>
  </r>
  <r>
    <n v="1721"/>
    <x v="3913"/>
    <x v="3912"/>
    <n v="5000"/>
    <n v="0"/>
    <x v="3"/>
    <x v="0"/>
    <s v="USD"/>
    <n v="1449831863"/>
    <n v="1447239863"/>
    <b v="0"/>
    <n v="0"/>
    <b v="0"/>
    <s v="music/faith"/>
    <n v="0"/>
    <e v="#DIV/0!"/>
    <x v="2"/>
    <x v="21"/>
  </r>
  <r>
    <n v="1729"/>
    <x v="3914"/>
    <x v="3913"/>
    <n v="10000"/>
    <n v="0"/>
    <x v="3"/>
    <x v="0"/>
    <s v="USD"/>
    <n v="1465521306"/>
    <n v="1460337306"/>
    <b v="0"/>
    <n v="0"/>
    <b v="0"/>
    <s v="music/faith"/>
    <n v="0"/>
    <e v="#DIV/0!"/>
    <x v="2"/>
    <x v="21"/>
  </r>
  <r>
    <n v="1730"/>
    <x v="3915"/>
    <x v="3914"/>
    <n v="3000"/>
    <n v="0"/>
    <x v="3"/>
    <x v="0"/>
    <s v="USD"/>
    <n v="1445738783"/>
    <n v="1443146783"/>
    <b v="0"/>
    <n v="0"/>
    <b v="0"/>
    <s v="music/faith"/>
    <n v="0"/>
    <e v="#DIV/0!"/>
    <x v="2"/>
    <x v="21"/>
  </r>
  <r>
    <n v="1731"/>
    <x v="3916"/>
    <x v="3915"/>
    <n v="1000"/>
    <n v="0"/>
    <x v="3"/>
    <x v="0"/>
    <s v="USD"/>
    <n v="1434034800"/>
    <n v="1432849552"/>
    <b v="0"/>
    <n v="0"/>
    <b v="0"/>
    <s v="music/faith"/>
    <n v="0"/>
    <e v="#DIV/0!"/>
    <x v="2"/>
    <x v="21"/>
  </r>
  <r>
    <n v="1732"/>
    <x v="3917"/>
    <x v="3916"/>
    <n v="4000"/>
    <n v="0"/>
    <x v="3"/>
    <x v="0"/>
    <s v="USD"/>
    <n v="1452920400"/>
    <n v="1447777481"/>
    <b v="0"/>
    <n v="0"/>
    <b v="0"/>
    <s v="music/faith"/>
    <n v="0"/>
    <e v="#DIV/0!"/>
    <x v="2"/>
    <x v="21"/>
  </r>
  <r>
    <n v="1733"/>
    <x v="3918"/>
    <x v="3917"/>
    <n v="10000"/>
    <n v="0"/>
    <x v="3"/>
    <x v="0"/>
    <s v="USD"/>
    <n v="1473802200"/>
    <n v="1472746374"/>
    <b v="0"/>
    <n v="0"/>
    <b v="0"/>
    <s v="music/faith"/>
    <n v="0"/>
    <e v="#DIV/0!"/>
    <x v="2"/>
    <x v="21"/>
  </r>
  <r>
    <n v="1740"/>
    <x v="3919"/>
    <x v="3918"/>
    <n v="3000"/>
    <n v="0"/>
    <x v="3"/>
    <x v="0"/>
    <s v="USD"/>
    <n v="1437075422"/>
    <n v="1434483422"/>
    <b v="0"/>
    <n v="0"/>
    <b v="0"/>
    <s v="music/faith"/>
    <n v="0"/>
    <e v="#DIV/0!"/>
    <x v="2"/>
    <x v="21"/>
  </r>
  <r>
    <n v="1766"/>
    <x v="3920"/>
    <x v="3919"/>
    <n v="1500"/>
    <n v="0"/>
    <x v="3"/>
    <x v="6"/>
    <s v="AUD"/>
    <n v="1408999088"/>
    <n v="1407184688"/>
    <b v="1"/>
    <n v="0"/>
    <b v="0"/>
    <s v="photography/photobooks"/>
    <n v="0"/>
    <e v="#DIV/0!"/>
    <x v="6"/>
    <x v="9"/>
  </r>
  <r>
    <n v="1813"/>
    <x v="3921"/>
    <x v="3920"/>
    <n v="8750"/>
    <n v="0"/>
    <x v="3"/>
    <x v="1"/>
    <s v="GBP"/>
    <n v="1407532812"/>
    <n v="1404940812"/>
    <b v="0"/>
    <n v="0"/>
    <b v="0"/>
    <s v="photography/photobooks"/>
    <n v="0"/>
    <e v="#DIV/0!"/>
    <x v="6"/>
    <x v="9"/>
  </r>
  <r>
    <n v="1815"/>
    <x v="3922"/>
    <x v="3921"/>
    <n v="3000"/>
    <n v="0"/>
    <x v="3"/>
    <x v="0"/>
    <s v="USD"/>
    <n v="1435787137"/>
    <n v="1434577537"/>
    <b v="0"/>
    <n v="0"/>
    <b v="0"/>
    <s v="photography/photobooks"/>
    <n v="0"/>
    <e v="#DIV/0!"/>
    <x v="6"/>
    <x v="9"/>
  </r>
  <r>
    <n v="1818"/>
    <x v="3923"/>
    <x v="3922"/>
    <n v="15000"/>
    <n v="0"/>
    <x v="3"/>
    <x v="0"/>
    <s v="USD"/>
    <n v="1428035850"/>
    <n v="1425447450"/>
    <b v="0"/>
    <n v="0"/>
    <b v="0"/>
    <s v="photography/photobooks"/>
    <n v="0"/>
    <e v="#DIV/0!"/>
    <x v="6"/>
    <x v="9"/>
  </r>
  <r>
    <n v="1861"/>
    <x v="3924"/>
    <x v="3923"/>
    <n v="250000"/>
    <n v="0"/>
    <x v="3"/>
    <x v="1"/>
    <s v="GBP"/>
    <n v="1422256341"/>
    <n v="1419664341"/>
    <b v="0"/>
    <n v="0"/>
    <b v="0"/>
    <s v="games/mobile games"/>
    <n v="0"/>
    <e v="#DIV/0!"/>
    <x v="1"/>
    <x v="25"/>
  </r>
  <r>
    <n v="1869"/>
    <x v="3925"/>
    <x v="3924"/>
    <n v="10000"/>
    <n v="0"/>
    <x v="3"/>
    <x v="0"/>
    <s v="USD"/>
    <n v="1483488249"/>
    <n v="1480896249"/>
    <b v="0"/>
    <n v="0"/>
    <b v="0"/>
    <s v="games/mobile games"/>
    <n v="0"/>
    <e v="#DIV/0!"/>
    <x v="1"/>
    <x v="25"/>
  </r>
  <r>
    <n v="1876"/>
    <x v="3926"/>
    <x v="3925"/>
    <n v="280"/>
    <n v="0"/>
    <x v="3"/>
    <x v="6"/>
    <s v="AUD"/>
    <n v="1402901405"/>
    <n v="1400309405"/>
    <b v="0"/>
    <n v="0"/>
    <b v="0"/>
    <s v="games/mobile games"/>
    <n v="0"/>
    <e v="#DIV/0!"/>
    <x v="1"/>
    <x v="25"/>
  </r>
  <r>
    <n v="1877"/>
    <x v="3927"/>
    <x v="3926"/>
    <n v="60"/>
    <n v="0"/>
    <x v="3"/>
    <x v="0"/>
    <s v="USD"/>
    <n v="1425170525"/>
    <n v="1422664925"/>
    <b v="0"/>
    <n v="0"/>
    <b v="0"/>
    <s v="games/mobile games"/>
    <n v="0"/>
    <e v="#DIV/0!"/>
    <x v="1"/>
    <x v="25"/>
  </r>
  <r>
    <n v="1878"/>
    <x v="3928"/>
    <x v="3927"/>
    <n v="8000"/>
    <n v="0"/>
    <x v="3"/>
    <x v="6"/>
    <s v="AUD"/>
    <n v="1402618355"/>
    <n v="1400026355"/>
    <b v="0"/>
    <n v="0"/>
    <b v="0"/>
    <s v="games/mobile games"/>
    <n v="0"/>
    <e v="#DIV/0!"/>
    <x v="1"/>
    <x v="25"/>
  </r>
  <r>
    <n v="1982"/>
    <x v="3929"/>
    <x v="3928"/>
    <n v="180000"/>
    <n v="0"/>
    <x v="3"/>
    <x v="20"/>
    <s v="HKD"/>
    <n v="1480863887"/>
    <n v="1478268287"/>
    <b v="0"/>
    <n v="0"/>
    <b v="0"/>
    <s v="photography/people"/>
    <n v="0"/>
    <e v="#DIV/0!"/>
    <x v="6"/>
    <x v="35"/>
  </r>
  <r>
    <n v="1993"/>
    <x v="3930"/>
    <x v="3929"/>
    <n v="2000"/>
    <n v="0"/>
    <x v="3"/>
    <x v="1"/>
    <s v="GBP"/>
    <n v="1450706837"/>
    <n v="1448114837"/>
    <b v="0"/>
    <n v="0"/>
    <b v="0"/>
    <s v="photography/people"/>
    <n v="0"/>
    <e v="#DIV/0!"/>
    <x v="6"/>
    <x v="35"/>
  </r>
  <r>
    <n v="1994"/>
    <x v="3931"/>
    <x v="3930"/>
    <n v="3200"/>
    <n v="0"/>
    <x v="3"/>
    <x v="0"/>
    <s v="USD"/>
    <n v="1481072942"/>
    <n v="1475885342"/>
    <b v="0"/>
    <n v="0"/>
    <b v="0"/>
    <s v="photography/people"/>
    <n v="0"/>
    <e v="#DIV/0!"/>
    <x v="6"/>
    <x v="35"/>
  </r>
  <r>
    <n v="1996"/>
    <x v="3932"/>
    <x v="3931"/>
    <n v="133800"/>
    <n v="0"/>
    <x v="3"/>
    <x v="0"/>
    <s v="USD"/>
    <n v="1405021211"/>
    <n v="1402429211"/>
    <b v="0"/>
    <n v="0"/>
    <b v="0"/>
    <s v="photography/people"/>
    <n v="0"/>
    <e v="#DIV/0!"/>
    <x v="6"/>
    <x v="35"/>
  </r>
  <r>
    <n v="1997"/>
    <x v="3933"/>
    <x v="3932"/>
    <n v="6500"/>
    <n v="0"/>
    <x v="3"/>
    <x v="0"/>
    <s v="USD"/>
    <n v="1409091612"/>
    <n v="1406499612"/>
    <b v="0"/>
    <n v="0"/>
    <b v="0"/>
    <s v="photography/people"/>
    <n v="0"/>
    <e v="#DIV/0!"/>
    <x v="6"/>
    <x v="35"/>
  </r>
  <r>
    <n v="2141"/>
    <x v="3934"/>
    <x v="3933"/>
    <n v="15000"/>
    <n v="0"/>
    <x v="3"/>
    <x v="0"/>
    <s v="USD"/>
    <n v="1415947159"/>
    <n v="1413351559"/>
    <b v="0"/>
    <n v="0"/>
    <b v="0"/>
    <s v="games/video games"/>
    <n v="0"/>
    <e v="#DIV/0!"/>
    <x v="1"/>
    <x v="29"/>
  </r>
  <r>
    <n v="2149"/>
    <x v="3935"/>
    <x v="3934"/>
    <n v="2000"/>
    <n v="0"/>
    <x v="3"/>
    <x v="0"/>
    <s v="USD"/>
    <n v="1280534400"/>
    <n v="1277512556"/>
    <b v="0"/>
    <n v="0"/>
    <b v="0"/>
    <s v="games/video games"/>
    <n v="0"/>
    <e v="#DIV/0!"/>
    <x v="1"/>
    <x v="29"/>
  </r>
  <r>
    <n v="2341"/>
    <x v="3936"/>
    <x v="3935"/>
    <n v="5000"/>
    <n v="0"/>
    <x v="1"/>
    <x v="0"/>
    <s v="USD"/>
    <n v="1436729504"/>
    <n v="1434137504"/>
    <b v="0"/>
    <n v="0"/>
    <b v="0"/>
    <s v="technology/web"/>
    <n v="0"/>
    <e v="#DIV/0!"/>
    <x v="0"/>
    <x v="38"/>
  </r>
  <r>
    <n v="2342"/>
    <x v="3937"/>
    <x v="3936"/>
    <n v="5500"/>
    <n v="0"/>
    <x v="1"/>
    <x v="0"/>
    <s v="USD"/>
    <n v="1412571600"/>
    <n v="1410799870"/>
    <b v="0"/>
    <n v="0"/>
    <b v="0"/>
    <s v="technology/web"/>
    <n v="0"/>
    <e v="#DIV/0!"/>
    <x v="0"/>
    <x v="38"/>
  </r>
  <r>
    <n v="2345"/>
    <x v="3938"/>
    <x v="3937"/>
    <n v="3000"/>
    <n v="0"/>
    <x v="1"/>
    <x v="0"/>
    <s v="USD"/>
    <n v="1427845140"/>
    <n v="1424822556"/>
    <b v="0"/>
    <n v="0"/>
    <b v="0"/>
    <s v="technology/web"/>
    <n v="0"/>
    <e v="#DIV/0!"/>
    <x v="0"/>
    <x v="38"/>
  </r>
  <r>
    <n v="2349"/>
    <x v="3939"/>
    <x v="3938"/>
    <n v="474900"/>
    <n v="0"/>
    <x v="1"/>
    <x v="10"/>
    <s v="SEK"/>
    <n v="1439318228"/>
    <n v="1436812628"/>
    <b v="0"/>
    <n v="0"/>
    <b v="0"/>
    <s v="technology/web"/>
    <n v="0"/>
    <e v="#DIV/0!"/>
    <x v="0"/>
    <x v="38"/>
  </r>
  <r>
    <n v="2350"/>
    <x v="3940"/>
    <x v="3939"/>
    <n v="50000"/>
    <n v="0"/>
    <x v="1"/>
    <x v="9"/>
    <s v="EUR"/>
    <n v="1483474370"/>
    <n v="1480882370"/>
    <b v="0"/>
    <n v="0"/>
    <b v="0"/>
    <s v="technology/web"/>
    <n v="0"/>
    <e v="#DIV/0!"/>
    <x v="0"/>
    <x v="38"/>
  </r>
  <r>
    <n v="2352"/>
    <x v="3941"/>
    <x v="3940"/>
    <n v="2000"/>
    <n v="0"/>
    <x v="1"/>
    <x v="0"/>
    <s v="USD"/>
    <n v="1433603552"/>
    <n v="1428419552"/>
    <b v="0"/>
    <n v="0"/>
    <b v="0"/>
    <s v="technology/web"/>
    <n v="0"/>
    <e v="#DIV/0!"/>
    <x v="0"/>
    <x v="38"/>
  </r>
  <r>
    <n v="2353"/>
    <x v="3942"/>
    <x v="3941"/>
    <n v="1000"/>
    <n v="0"/>
    <x v="1"/>
    <x v="0"/>
    <s v="USD"/>
    <n v="1429632822"/>
    <n v="1428596022"/>
    <b v="0"/>
    <n v="0"/>
    <b v="0"/>
    <s v="technology/web"/>
    <n v="0"/>
    <e v="#DIV/0!"/>
    <x v="0"/>
    <x v="38"/>
  </r>
  <r>
    <n v="2356"/>
    <x v="3943"/>
    <x v="3942"/>
    <n v="10000"/>
    <n v="0"/>
    <x v="1"/>
    <x v="14"/>
    <s v="EUR"/>
    <n v="1433530104"/>
    <n v="1430938104"/>
    <b v="0"/>
    <n v="0"/>
    <b v="0"/>
    <s v="technology/web"/>
    <n v="0"/>
    <e v="#DIV/0!"/>
    <x v="0"/>
    <x v="38"/>
  </r>
  <r>
    <n v="2357"/>
    <x v="3944"/>
    <x v="3943"/>
    <n v="27000"/>
    <n v="0"/>
    <x v="1"/>
    <x v="1"/>
    <s v="GBP"/>
    <n v="1445093578"/>
    <n v="1442501578"/>
    <b v="0"/>
    <n v="0"/>
    <b v="0"/>
    <s v="technology/web"/>
    <n v="0"/>
    <e v="#DIV/0!"/>
    <x v="0"/>
    <x v="38"/>
  </r>
  <r>
    <n v="2358"/>
    <x v="3945"/>
    <x v="3944"/>
    <n v="1500"/>
    <n v="0"/>
    <x v="1"/>
    <x v="1"/>
    <s v="GBP"/>
    <n v="1422664740"/>
    <n v="1417818036"/>
    <b v="0"/>
    <n v="0"/>
    <b v="0"/>
    <s v="technology/web"/>
    <n v="0"/>
    <e v="#DIV/0!"/>
    <x v="0"/>
    <x v="38"/>
  </r>
  <r>
    <n v="2361"/>
    <x v="3946"/>
    <x v="3945"/>
    <n v="200"/>
    <n v="0"/>
    <x v="1"/>
    <x v="7"/>
    <s v="CAD"/>
    <n v="1462053600"/>
    <n v="1459975008"/>
    <b v="0"/>
    <n v="0"/>
    <b v="0"/>
    <s v="technology/web"/>
    <n v="0"/>
    <e v="#DIV/0!"/>
    <x v="0"/>
    <x v="38"/>
  </r>
  <r>
    <n v="2363"/>
    <x v="3947"/>
    <x v="3946"/>
    <n v="175000"/>
    <n v="0"/>
    <x v="1"/>
    <x v="0"/>
    <s v="USD"/>
    <n v="1451348200"/>
    <n v="1447460200"/>
    <b v="0"/>
    <n v="0"/>
    <b v="0"/>
    <s v="technology/web"/>
    <n v="0"/>
    <e v="#DIV/0!"/>
    <x v="0"/>
    <x v="38"/>
  </r>
  <r>
    <n v="2364"/>
    <x v="3948"/>
    <x v="3947"/>
    <n v="128"/>
    <n v="0"/>
    <x v="1"/>
    <x v="0"/>
    <s v="USD"/>
    <n v="1445898356"/>
    <n v="1441146356"/>
    <b v="0"/>
    <n v="0"/>
    <b v="0"/>
    <s v="technology/web"/>
    <n v="0"/>
    <e v="#DIV/0!"/>
    <x v="0"/>
    <x v="38"/>
  </r>
  <r>
    <n v="2365"/>
    <x v="3949"/>
    <x v="3948"/>
    <n v="1000"/>
    <n v="0"/>
    <x v="1"/>
    <x v="4"/>
    <s v="EUR"/>
    <n v="1453071600"/>
    <n v="1449596425"/>
    <b v="0"/>
    <n v="0"/>
    <b v="0"/>
    <s v="technology/web"/>
    <n v="0"/>
    <e v="#DIV/0!"/>
    <x v="0"/>
    <x v="38"/>
  </r>
  <r>
    <n v="2369"/>
    <x v="3950"/>
    <x v="3949"/>
    <n v="25000"/>
    <n v="0"/>
    <x v="1"/>
    <x v="0"/>
    <s v="USD"/>
    <n v="1455132611"/>
    <n v="1452540611"/>
    <b v="0"/>
    <n v="0"/>
    <b v="0"/>
    <s v="technology/web"/>
    <n v="0"/>
    <e v="#DIV/0!"/>
    <x v="0"/>
    <x v="38"/>
  </r>
  <r>
    <n v="2371"/>
    <x v="3951"/>
    <x v="3950"/>
    <n v="2000"/>
    <n v="0"/>
    <x v="1"/>
    <x v="0"/>
    <s v="USD"/>
    <n v="1435257596"/>
    <n v="1432665596"/>
    <b v="0"/>
    <n v="0"/>
    <b v="0"/>
    <s v="technology/web"/>
    <n v="0"/>
    <e v="#DIV/0!"/>
    <x v="0"/>
    <x v="38"/>
  </r>
  <r>
    <n v="2375"/>
    <x v="3952"/>
    <x v="3951"/>
    <n v="10000"/>
    <n v="0"/>
    <x v="1"/>
    <x v="0"/>
    <s v="USD"/>
    <n v="1473451437"/>
    <n v="1470859437"/>
    <b v="0"/>
    <n v="0"/>
    <b v="0"/>
    <s v="technology/web"/>
    <n v="0"/>
    <e v="#DIV/0!"/>
    <x v="0"/>
    <x v="38"/>
  </r>
  <r>
    <n v="2377"/>
    <x v="3953"/>
    <x v="3952"/>
    <n v="2500"/>
    <n v="0"/>
    <x v="1"/>
    <x v="7"/>
    <s v="CAD"/>
    <n v="1480110783"/>
    <n v="1477515183"/>
    <b v="0"/>
    <n v="0"/>
    <b v="0"/>
    <s v="technology/web"/>
    <n v="0"/>
    <e v="#DIV/0!"/>
    <x v="0"/>
    <x v="38"/>
  </r>
  <r>
    <n v="2378"/>
    <x v="3954"/>
    <x v="3953"/>
    <n v="110000"/>
    <n v="0"/>
    <x v="1"/>
    <x v="0"/>
    <s v="USD"/>
    <n v="1440548330"/>
    <n v="1438042730"/>
    <b v="0"/>
    <n v="0"/>
    <b v="0"/>
    <s v="technology/web"/>
    <n v="0"/>
    <e v="#DIV/0!"/>
    <x v="0"/>
    <x v="38"/>
  </r>
  <r>
    <n v="2379"/>
    <x v="3955"/>
    <x v="3954"/>
    <n v="30000"/>
    <n v="0"/>
    <x v="1"/>
    <x v="0"/>
    <s v="USD"/>
    <n v="1444004616"/>
    <n v="1440116616"/>
    <b v="0"/>
    <n v="0"/>
    <b v="0"/>
    <s v="technology/web"/>
    <n v="0"/>
    <e v="#DIV/0!"/>
    <x v="0"/>
    <x v="38"/>
  </r>
  <r>
    <n v="2386"/>
    <x v="3956"/>
    <x v="3955"/>
    <n v="30000"/>
    <n v="0"/>
    <x v="1"/>
    <x v="7"/>
    <s v="CAD"/>
    <n v="1420920424"/>
    <n v="1415736424"/>
    <b v="0"/>
    <n v="0"/>
    <b v="0"/>
    <s v="technology/web"/>
    <n v="0"/>
    <e v="#DIV/0!"/>
    <x v="0"/>
    <x v="38"/>
  </r>
  <r>
    <n v="2390"/>
    <x v="3957"/>
    <x v="3956"/>
    <n v="510000"/>
    <n v="0"/>
    <x v="1"/>
    <x v="6"/>
    <s v="AUD"/>
    <n v="1420352264"/>
    <n v="1416896264"/>
    <b v="0"/>
    <n v="0"/>
    <b v="0"/>
    <s v="technology/web"/>
    <n v="0"/>
    <e v="#DIV/0!"/>
    <x v="0"/>
    <x v="38"/>
  </r>
  <r>
    <n v="2392"/>
    <x v="3958"/>
    <x v="3957"/>
    <n v="4200"/>
    <n v="0"/>
    <x v="1"/>
    <x v="0"/>
    <s v="USD"/>
    <n v="1446087223"/>
    <n v="1443495223"/>
    <b v="0"/>
    <n v="0"/>
    <b v="0"/>
    <s v="technology/web"/>
    <n v="0"/>
    <e v="#DIV/0!"/>
    <x v="0"/>
    <x v="38"/>
  </r>
  <r>
    <n v="2395"/>
    <x v="3959"/>
    <x v="3958"/>
    <n v="33000"/>
    <n v="0"/>
    <x v="1"/>
    <x v="0"/>
    <s v="USD"/>
    <n v="1484038620"/>
    <n v="1481597687"/>
    <b v="0"/>
    <n v="0"/>
    <b v="0"/>
    <s v="technology/web"/>
    <n v="0"/>
    <e v="#DIV/0!"/>
    <x v="0"/>
    <x v="38"/>
  </r>
  <r>
    <n v="2397"/>
    <x v="3960"/>
    <x v="3959"/>
    <n v="124000"/>
    <n v="0"/>
    <x v="1"/>
    <x v="0"/>
    <s v="USD"/>
    <n v="1420233256"/>
    <n v="1417641256"/>
    <b v="0"/>
    <n v="0"/>
    <b v="0"/>
    <s v="technology/web"/>
    <n v="0"/>
    <e v="#DIV/0!"/>
    <x v="0"/>
    <x v="38"/>
  </r>
  <r>
    <n v="2398"/>
    <x v="3961"/>
    <x v="3960"/>
    <n v="4000"/>
    <n v="0"/>
    <x v="1"/>
    <x v="0"/>
    <s v="USD"/>
    <n v="1435874384"/>
    <n v="1433282384"/>
    <b v="0"/>
    <n v="0"/>
    <b v="0"/>
    <s v="technology/web"/>
    <n v="0"/>
    <e v="#DIV/0!"/>
    <x v="0"/>
    <x v="38"/>
  </r>
  <r>
    <n v="2399"/>
    <x v="3962"/>
    <x v="3961"/>
    <n v="13000"/>
    <n v="0"/>
    <x v="1"/>
    <x v="10"/>
    <s v="SEK"/>
    <n v="1418934506"/>
    <n v="1415910506"/>
    <b v="0"/>
    <n v="0"/>
    <b v="0"/>
    <s v="technology/web"/>
    <n v="0"/>
    <e v="#DIV/0!"/>
    <x v="0"/>
    <x v="38"/>
  </r>
  <r>
    <n v="2400"/>
    <x v="3963"/>
    <x v="3962"/>
    <n v="50000"/>
    <n v="0"/>
    <x v="1"/>
    <x v="6"/>
    <s v="AUD"/>
    <n v="1460615164"/>
    <n v="1458023164"/>
    <b v="0"/>
    <n v="0"/>
    <b v="0"/>
    <s v="technology/web"/>
    <n v="0"/>
    <e v="#DIV/0!"/>
    <x v="0"/>
    <x v="38"/>
  </r>
  <r>
    <n v="2404"/>
    <x v="3964"/>
    <x v="3963"/>
    <n v="15000"/>
    <n v="0"/>
    <x v="3"/>
    <x v="0"/>
    <s v="USD"/>
    <n v="1451782607"/>
    <n v="1449190607"/>
    <b v="0"/>
    <n v="0"/>
    <b v="0"/>
    <s v="food/food trucks"/>
    <n v="0"/>
    <e v="#DIV/0!"/>
    <x v="7"/>
    <x v="37"/>
  </r>
  <r>
    <n v="2410"/>
    <x v="3965"/>
    <x v="3964"/>
    <n v="15000"/>
    <n v="0"/>
    <x v="3"/>
    <x v="6"/>
    <s v="AUD"/>
    <n v="1441619275"/>
    <n v="1439027275"/>
    <b v="0"/>
    <n v="0"/>
    <b v="0"/>
    <s v="food/food trucks"/>
    <n v="0"/>
    <e v="#DIV/0!"/>
    <x v="7"/>
    <x v="37"/>
  </r>
  <r>
    <n v="2412"/>
    <x v="3966"/>
    <x v="3965"/>
    <n v="8000"/>
    <n v="0"/>
    <x v="3"/>
    <x v="3"/>
    <s v="EUR"/>
    <n v="1480185673"/>
    <n v="1476294073"/>
    <b v="0"/>
    <n v="0"/>
    <b v="0"/>
    <s v="food/food trucks"/>
    <n v="0"/>
    <e v="#DIV/0!"/>
    <x v="7"/>
    <x v="37"/>
  </r>
  <r>
    <n v="2417"/>
    <x v="3967"/>
    <x v="3966"/>
    <n v="1000"/>
    <n v="0"/>
    <x v="3"/>
    <x v="0"/>
    <s v="USD"/>
    <n v="1407705187"/>
    <n v="1405113187"/>
    <b v="0"/>
    <n v="0"/>
    <b v="0"/>
    <s v="food/food trucks"/>
    <n v="0"/>
    <e v="#DIV/0!"/>
    <x v="7"/>
    <x v="37"/>
  </r>
  <r>
    <n v="2419"/>
    <x v="3968"/>
    <x v="3967"/>
    <n v="3000"/>
    <n v="0"/>
    <x v="3"/>
    <x v="0"/>
    <s v="USD"/>
    <n v="1424281389"/>
    <n v="1419097389"/>
    <b v="0"/>
    <n v="0"/>
    <b v="0"/>
    <s v="food/food trucks"/>
    <n v="0"/>
    <e v="#DIV/0!"/>
    <x v="7"/>
    <x v="37"/>
  </r>
  <r>
    <n v="2426"/>
    <x v="3969"/>
    <x v="3968"/>
    <n v="20000"/>
    <n v="0"/>
    <x v="3"/>
    <x v="0"/>
    <s v="USD"/>
    <n v="1439006692"/>
    <n v="1433822692"/>
    <b v="0"/>
    <n v="0"/>
    <b v="0"/>
    <s v="food/food trucks"/>
    <n v="0"/>
    <e v="#DIV/0!"/>
    <x v="7"/>
    <x v="37"/>
  </r>
  <r>
    <n v="2433"/>
    <x v="3970"/>
    <x v="3969"/>
    <n v="10000"/>
    <n v="0"/>
    <x v="3"/>
    <x v="0"/>
    <s v="USD"/>
    <n v="1456608943"/>
    <n v="1454016943"/>
    <b v="0"/>
    <n v="0"/>
    <b v="0"/>
    <s v="food/food trucks"/>
    <n v="0"/>
    <e v="#DIV/0!"/>
    <x v="7"/>
    <x v="37"/>
  </r>
  <r>
    <n v="2437"/>
    <x v="3971"/>
    <x v="3970"/>
    <n v="8000"/>
    <n v="0"/>
    <x v="3"/>
    <x v="0"/>
    <s v="USD"/>
    <n v="1426615200"/>
    <n v="1422400188"/>
    <b v="0"/>
    <n v="0"/>
    <b v="0"/>
    <s v="food/food trucks"/>
    <n v="0"/>
    <e v="#DIV/0!"/>
    <x v="7"/>
    <x v="37"/>
  </r>
  <r>
    <n v="2439"/>
    <x v="3972"/>
    <x v="3971"/>
    <n v="10000"/>
    <n v="0"/>
    <x v="3"/>
    <x v="0"/>
    <s v="USD"/>
    <n v="1445197129"/>
    <n v="1442605129"/>
    <b v="0"/>
    <n v="0"/>
    <b v="0"/>
    <s v="food/food trucks"/>
    <n v="0"/>
    <e v="#DIV/0!"/>
    <x v="7"/>
    <x v="37"/>
  </r>
  <r>
    <n v="2503"/>
    <x v="3973"/>
    <x v="3972"/>
    <n v="10000"/>
    <n v="0"/>
    <x v="3"/>
    <x v="0"/>
    <s v="USD"/>
    <n v="1465333560"/>
    <n v="1462743308"/>
    <b v="0"/>
    <n v="0"/>
    <b v="0"/>
    <s v="food/restaurants"/>
    <n v="0"/>
    <e v="#DIV/0!"/>
    <x v="7"/>
    <x v="40"/>
  </r>
  <r>
    <n v="2504"/>
    <x v="3974"/>
    <x v="3973"/>
    <n v="35000"/>
    <n v="0"/>
    <x v="3"/>
    <x v="0"/>
    <s v="USD"/>
    <n v="1416014534"/>
    <n v="1413418934"/>
    <b v="0"/>
    <n v="0"/>
    <b v="0"/>
    <s v="food/restaurants"/>
    <n v="0"/>
    <e v="#DIV/0!"/>
    <x v="7"/>
    <x v="40"/>
  </r>
  <r>
    <n v="2505"/>
    <x v="3975"/>
    <x v="3974"/>
    <n v="7000"/>
    <n v="0"/>
    <x v="3"/>
    <x v="0"/>
    <s v="USD"/>
    <n v="1426292416"/>
    <n v="1423704016"/>
    <b v="0"/>
    <n v="0"/>
    <b v="0"/>
    <s v="food/restaurants"/>
    <n v="0"/>
    <e v="#DIV/0!"/>
    <x v="7"/>
    <x v="40"/>
  </r>
  <r>
    <n v="2507"/>
    <x v="3976"/>
    <x v="3975"/>
    <n v="42850"/>
    <n v="0"/>
    <x v="3"/>
    <x v="0"/>
    <s v="USD"/>
    <n v="1431308704"/>
    <n v="1428716704"/>
    <b v="0"/>
    <n v="0"/>
    <b v="0"/>
    <s v="food/restaurants"/>
    <n v="0"/>
    <e v="#DIV/0!"/>
    <x v="7"/>
    <x v="40"/>
  </r>
  <r>
    <n v="2508"/>
    <x v="3977"/>
    <x v="3976"/>
    <n v="20000"/>
    <n v="0"/>
    <x v="3"/>
    <x v="0"/>
    <s v="USD"/>
    <n v="1408056634"/>
    <n v="1405464634"/>
    <b v="0"/>
    <n v="0"/>
    <b v="0"/>
    <s v="food/restaurants"/>
    <n v="0"/>
    <e v="#DIV/0!"/>
    <x v="7"/>
    <x v="40"/>
  </r>
  <r>
    <n v="2511"/>
    <x v="3978"/>
    <x v="3977"/>
    <n v="100000"/>
    <n v="0"/>
    <x v="3"/>
    <x v="1"/>
    <s v="GBP"/>
    <n v="1454323413"/>
    <n v="1451731413"/>
    <b v="0"/>
    <n v="0"/>
    <b v="0"/>
    <s v="food/restaurants"/>
    <n v="0"/>
    <e v="#DIV/0!"/>
    <x v="7"/>
    <x v="40"/>
  </r>
  <r>
    <n v="2512"/>
    <x v="3979"/>
    <x v="3978"/>
    <n v="1150"/>
    <n v="0"/>
    <x v="3"/>
    <x v="0"/>
    <s v="USD"/>
    <n v="1418504561"/>
    <n v="1417208561"/>
    <b v="0"/>
    <n v="0"/>
    <b v="0"/>
    <s v="food/restaurants"/>
    <n v="0"/>
    <e v="#DIV/0!"/>
    <x v="7"/>
    <x v="40"/>
  </r>
  <r>
    <n v="2513"/>
    <x v="3980"/>
    <x v="3979"/>
    <n v="180000"/>
    <n v="0"/>
    <x v="3"/>
    <x v="2"/>
    <s v="EUR"/>
    <n v="1488067789"/>
    <n v="1482883789"/>
    <b v="0"/>
    <n v="0"/>
    <b v="0"/>
    <s v="food/restaurants"/>
    <n v="0"/>
    <e v="#DIV/0!"/>
    <x v="7"/>
    <x v="40"/>
  </r>
  <r>
    <n v="2516"/>
    <x v="3981"/>
    <x v="3980"/>
    <n v="22000"/>
    <n v="0"/>
    <x v="3"/>
    <x v="0"/>
    <s v="USD"/>
    <n v="1417279252"/>
    <n v="1414683652"/>
    <b v="0"/>
    <n v="0"/>
    <b v="0"/>
    <s v="food/restaurants"/>
    <n v="0"/>
    <e v="#DIV/0!"/>
    <x v="7"/>
    <x v="40"/>
  </r>
  <r>
    <n v="2518"/>
    <x v="3982"/>
    <x v="3981"/>
    <n v="5000"/>
    <n v="0"/>
    <x v="3"/>
    <x v="0"/>
    <s v="USD"/>
    <n v="1415899228"/>
    <n v="1413303628"/>
    <b v="0"/>
    <n v="0"/>
    <b v="0"/>
    <s v="food/restaurants"/>
    <n v="0"/>
    <e v="#DIV/0!"/>
    <x v="7"/>
    <x v="40"/>
  </r>
  <r>
    <n v="2520"/>
    <x v="3983"/>
    <x v="3982"/>
    <n v="100000"/>
    <n v="0"/>
    <x v="3"/>
    <x v="0"/>
    <s v="USD"/>
    <n v="1476559260"/>
    <n v="1472567085"/>
    <b v="0"/>
    <n v="0"/>
    <b v="0"/>
    <s v="food/restaurants"/>
    <n v="0"/>
    <e v="#DIV/0!"/>
    <x v="7"/>
    <x v="40"/>
  </r>
  <r>
    <n v="2561"/>
    <x v="3984"/>
    <x v="3983"/>
    <n v="100000"/>
    <n v="0"/>
    <x v="1"/>
    <x v="7"/>
    <s v="CAD"/>
    <n v="1444740089"/>
    <n v="1442148089"/>
    <b v="0"/>
    <n v="0"/>
    <b v="0"/>
    <s v="food/food trucks"/>
    <n v="0"/>
    <e v="#DIV/0!"/>
    <x v="7"/>
    <x v="37"/>
  </r>
  <r>
    <n v="2563"/>
    <x v="3985"/>
    <x v="3984"/>
    <n v="20000"/>
    <n v="0"/>
    <x v="1"/>
    <x v="0"/>
    <s v="USD"/>
    <n v="1438226451"/>
    <n v="1433042451"/>
    <b v="0"/>
    <n v="0"/>
    <b v="0"/>
    <s v="food/food trucks"/>
    <n v="0"/>
    <e v="#DIV/0!"/>
    <x v="7"/>
    <x v="37"/>
  </r>
  <r>
    <n v="2564"/>
    <x v="3986"/>
    <x v="3985"/>
    <n v="40000"/>
    <n v="0"/>
    <x v="1"/>
    <x v="7"/>
    <s v="CAD"/>
    <n v="1406854699"/>
    <n v="1404262699"/>
    <b v="0"/>
    <n v="0"/>
    <b v="0"/>
    <s v="food/food trucks"/>
    <n v="0"/>
    <e v="#DIV/0!"/>
    <x v="7"/>
    <x v="37"/>
  </r>
  <r>
    <n v="2566"/>
    <x v="3987"/>
    <x v="3986"/>
    <n v="35000"/>
    <n v="0"/>
    <x v="1"/>
    <x v="0"/>
    <s v="USD"/>
    <n v="1408663948"/>
    <n v="1406071948"/>
    <b v="0"/>
    <n v="0"/>
    <b v="0"/>
    <s v="food/food trucks"/>
    <n v="0"/>
    <e v="#DIV/0!"/>
    <x v="7"/>
    <x v="37"/>
  </r>
  <r>
    <n v="2572"/>
    <x v="3988"/>
    <x v="3987"/>
    <n v="30000"/>
    <n v="0"/>
    <x v="1"/>
    <x v="0"/>
    <s v="USD"/>
    <n v="1428893517"/>
    <n v="1426301517"/>
    <b v="0"/>
    <n v="0"/>
    <b v="0"/>
    <s v="food/food trucks"/>
    <n v="0"/>
    <e v="#DIV/0!"/>
    <x v="7"/>
    <x v="37"/>
  </r>
  <r>
    <n v="2573"/>
    <x v="3989"/>
    <x v="3988"/>
    <n v="8000"/>
    <n v="0"/>
    <x v="1"/>
    <x v="0"/>
    <s v="USD"/>
    <n v="1408803149"/>
    <n v="1404915149"/>
    <b v="0"/>
    <n v="0"/>
    <b v="0"/>
    <s v="food/food trucks"/>
    <n v="0"/>
    <e v="#DIV/0!"/>
    <x v="7"/>
    <x v="37"/>
  </r>
  <r>
    <n v="2574"/>
    <x v="3990"/>
    <x v="3989"/>
    <n v="10000"/>
    <n v="0"/>
    <x v="1"/>
    <x v="0"/>
    <s v="USD"/>
    <n v="1463600945"/>
    <n v="1461786545"/>
    <b v="0"/>
    <n v="0"/>
    <b v="0"/>
    <s v="food/food trucks"/>
    <n v="0"/>
    <e v="#DIV/0!"/>
    <x v="7"/>
    <x v="37"/>
  </r>
  <r>
    <n v="2575"/>
    <x v="3991"/>
    <x v="3990"/>
    <n v="85000"/>
    <n v="0"/>
    <x v="1"/>
    <x v="0"/>
    <s v="USD"/>
    <n v="1421030194"/>
    <n v="1418438194"/>
    <b v="0"/>
    <n v="0"/>
    <b v="0"/>
    <s v="food/food trucks"/>
    <n v="0"/>
    <e v="#DIV/0!"/>
    <x v="7"/>
    <x v="37"/>
  </r>
  <r>
    <n v="2576"/>
    <x v="3992"/>
    <x v="3991"/>
    <n v="10000"/>
    <n v="0"/>
    <x v="1"/>
    <x v="0"/>
    <s v="USD"/>
    <n v="1428707647"/>
    <n v="1424823247"/>
    <b v="0"/>
    <n v="0"/>
    <b v="0"/>
    <s v="food/food trucks"/>
    <n v="0"/>
    <e v="#DIV/0!"/>
    <x v="7"/>
    <x v="37"/>
  </r>
  <r>
    <n v="2577"/>
    <x v="3993"/>
    <x v="3992"/>
    <n v="15000"/>
    <n v="0"/>
    <x v="1"/>
    <x v="0"/>
    <s v="USD"/>
    <n v="1407181297"/>
    <n v="1405021297"/>
    <b v="0"/>
    <n v="0"/>
    <b v="0"/>
    <s v="food/food trucks"/>
    <n v="0"/>
    <e v="#DIV/0!"/>
    <x v="7"/>
    <x v="37"/>
  </r>
  <r>
    <n v="2578"/>
    <x v="3994"/>
    <x v="3993"/>
    <n v="6000"/>
    <n v="0"/>
    <x v="1"/>
    <x v="0"/>
    <s v="USD"/>
    <n v="1444410000"/>
    <n v="1440203579"/>
    <b v="0"/>
    <n v="0"/>
    <b v="0"/>
    <s v="food/food trucks"/>
    <n v="0"/>
    <e v="#DIV/0!"/>
    <x v="7"/>
    <x v="37"/>
  </r>
  <r>
    <n v="2584"/>
    <x v="3995"/>
    <x v="3994"/>
    <n v="10000"/>
    <n v="0"/>
    <x v="3"/>
    <x v="0"/>
    <s v="USD"/>
    <n v="1434341369"/>
    <n v="1431749369"/>
    <b v="0"/>
    <n v="0"/>
    <b v="0"/>
    <s v="food/food trucks"/>
    <n v="0"/>
    <e v="#DIV/0!"/>
    <x v="7"/>
    <x v="37"/>
  </r>
  <r>
    <n v="2590"/>
    <x v="3996"/>
    <x v="3995"/>
    <n v="3000"/>
    <n v="0"/>
    <x v="3"/>
    <x v="6"/>
    <s v="AUD"/>
    <n v="1453817297"/>
    <n v="1453212497"/>
    <b v="0"/>
    <n v="0"/>
    <b v="0"/>
    <s v="food/food trucks"/>
    <n v="0"/>
    <e v="#DIV/0!"/>
    <x v="7"/>
    <x v="37"/>
  </r>
  <r>
    <n v="2593"/>
    <x v="3997"/>
    <x v="3996"/>
    <n v="10000"/>
    <n v="0"/>
    <x v="3"/>
    <x v="0"/>
    <s v="USD"/>
    <n v="1429993026"/>
    <n v="1427401026"/>
    <b v="0"/>
    <n v="0"/>
    <b v="0"/>
    <s v="food/food trucks"/>
    <n v="0"/>
    <e v="#DIV/0!"/>
    <x v="7"/>
    <x v="37"/>
  </r>
  <r>
    <n v="2642"/>
    <x v="3998"/>
    <x v="3997"/>
    <n v="500000"/>
    <n v="0"/>
    <x v="3"/>
    <x v="2"/>
    <s v="EUR"/>
    <n v="1468565820"/>
    <n v="1465970108"/>
    <b v="0"/>
    <n v="0"/>
    <b v="0"/>
    <s v="technology/space exploration"/>
    <n v="0"/>
    <e v="#DIV/0!"/>
    <x v="0"/>
    <x v="5"/>
  </r>
  <r>
    <n v="2686"/>
    <x v="3999"/>
    <x v="3998"/>
    <n v="30000"/>
    <n v="0"/>
    <x v="3"/>
    <x v="0"/>
    <s v="USD"/>
    <n v="1412119423"/>
    <n v="1410391423"/>
    <b v="0"/>
    <n v="0"/>
    <b v="0"/>
    <s v="food/food trucks"/>
    <n v="0"/>
    <e v="#DIV/0!"/>
    <x v="7"/>
    <x v="37"/>
  </r>
  <r>
    <n v="2687"/>
    <x v="4000"/>
    <x v="3999"/>
    <n v="15000"/>
    <n v="0"/>
    <x v="3"/>
    <x v="0"/>
    <s v="USD"/>
    <n v="1435591318"/>
    <n v="1432999318"/>
    <b v="0"/>
    <n v="0"/>
    <b v="0"/>
    <s v="food/food trucks"/>
    <n v="0"/>
    <e v="#DIV/0!"/>
    <x v="7"/>
    <x v="37"/>
  </r>
  <r>
    <n v="2699"/>
    <x v="4001"/>
    <x v="4000"/>
    <n v="2"/>
    <n v="0"/>
    <x v="3"/>
    <x v="7"/>
    <s v="CAD"/>
    <n v="1407533463"/>
    <n v="1404941463"/>
    <b v="0"/>
    <n v="0"/>
    <b v="0"/>
    <s v="food/food trucks"/>
    <n v="0"/>
    <e v="#DIV/0!"/>
    <x v="7"/>
    <x v="37"/>
  </r>
  <r>
    <n v="2743"/>
    <x v="4002"/>
    <x v="4001"/>
    <n v="5999"/>
    <n v="0"/>
    <x v="3"/>
    <x v="0"/>
    <s v="USD"/>
    <n v="1476863607"/>
    <n v="1474271607"/>
    <b v="0"/>
    <n v="0"/>
    <b v="0"/>
    <s v="publishing/children's books"/>
    <n v="0"/>
    <e v="#DIV/0!"/>
    <x v="5"/>
    <x v="32"/>
  </r>
  <r>
    <n v="2750"/>
    <x v="4003"/>
    <x v="4002"/>
    <n v="1999"/>
    <n v="0"/>
    <x v="3"/>
    <x v="0"/>
    <s v="USD"/>
    <n v="1341086400"/>
    <n v="1340055345"/>
    <b v="0"/>
    <n v="0"/>
    <b v="0"/>
    <s v="publishing/children's books"/>
    <n v="0"/>
    <e v="#DIV/0!"/>
    <x v="5"/>
    <x v="32"/>
  </r>
  <r>
    <n v="2751"/>
    <x v="4004"/>
    <x v="4003"/>
    <n v="3274"/>
    <n v="0"/>
    <x v="3"/>
    <x v="0"/>
    <s v="USD"/>
    <n v="1403039842"/>
    <n v="1397855842"/>
    <b v="0"/>
    <n v="0"/>
    <b v="0"/>
    <s v="publishing/children's books"/>
    <n v="0"/>
    <e v="#DIV/0!"/>
    <x v="5"/>
    <x v="32"/>
  </r>
  <r>
    <n v="2754"/>
    <x v="4005"/>
    <x v="4004"/>
    <n v="10000"/>
    <n v="0"/>
    <x v="3"/>
    <x v="0"/>
    <s v="USD"/>
    <n v="1410448551"/>
    <n v="1407856551"/>
    <b v="0"/>
    <n v="0"/>
    <b v="0"/>
    <s v="publishing/children's books"/>
    <n v="0"/>
    <e v="#DIV/0!"/>
    <x v="5"/>
    <x v="32"/>
  </r>
  <r>
    <n v="2760"/>
    <x v="4006"/>
    <x v="4005"/>
    <n v="5000"/>
    <n v="0"/>
    <x v="3"/>
    <x v="1"/>
    <s v="GBP"/>
    <n v="1371726258"/>
    <n v="1369134258"/>
    <b v="0"/>
    <n v="0"/>
    <b v="0"/>
    <s v="publishing/children's books"/>
    <n v="0"/>
    <e v="#DIV/0!"/>
    <x v="5"/>
    <x v="32"/>
  </r>
  <r>
    <n v="2765"/>
    <x v="4007"/>
    <x v="4006"/>
    <n v="4000"/>
    <n v="0"/>
    <x v="3"/>
    <x v="0"/>
    <s v="USD"/>
    <n v="1351432428"/>
    <n v="1350050028"/>
    <b v="0"/>
    <n v="0"/>
    <b v="0"/>
    <s v="publishing/children's books"/>
    <n v="0"/>
    <e v="#DIV/0!"/>
    <x v="5"/>
    <x v="32"/>
  </r>
  <r>
    <n v="2771"/>
    <x v="4008"/>
    <x v="4007"/>
    <n v="19980"/>
    <n v="0"/>
    <x v="3"/>
    <x v="0"/>
    <s v="USD"/>
    <n v="1359738000"/>
    <n v="1355489140"/>
    <b v="0"/>
    <n v="0"/>
    <b v="0"/>
    <s v="publishing/children's books"/>
    <n v="0"/>
    <e v="#DIV/0!"/>
    <x v="5"/>
    <x v="32"/>
  </r>
  <r>
    <n v="2772"/>
    <x v="4009"/>
    <x v="4008"/>
    <n v="8000"/>
    <n v="0"/>
    <x v="3"/>
    <x v="0"/>
    <s v="USD"/>
    <n v="1381006294"/>
    <n v="1379710294"/>
    <b v="0"/>
    <n v="0"/>
    <b v="0"/>
    <s v="publishing/children's books"/>
    <n v="0"/>
    <e v="#DIV/0!"/>
    <x v="5"/>
    <x v="32"/>
  </r>
  <r>
    <n v="2780"/>
    <x v="4010"/>
    <x v="4009"/>
    <n v="100000"/>
    <n v="0"/>
    <x v="3"/>
    <x v="4"/>
    <s v="EUR"/>
    <n v="1489142688"/>
    <n v="1486550688"/>
    <b v="0"/>
    <n v="0"/>
    <b v="0"/>
    <s v="publishing/children's books"/>
    <n v="0"/>
    <e v="#DIV/0!"/>
    <x v="5"/>
    <x v="32"/>
  </r>
  <r>
    <n v="2842"/>
    <x v="4011"/>
    <x v="4010"/>
    <n v="1500"/>
    <n v="0"/>
    <x v="3"/>
    <x v="1"/>
    <s v="GBP"/>
    <n v="1403348400"/>
    <n v="1401058295"/>
    <b v="0"/>
    <n v="0"/>
    <b v="0"/>
    <s v="theater/plays"/>
    <n v="0"/>
    <e v="#DIV/0!"/>
    <x v="3"/>
    <x v="4"/>
  </r>
  <r>
    <n v="2843"/>
    <x v="4012"/>
    <x v="4011"/>
    <n v="1200"/>
    <n v="0"/>
    <x v="3"/>
    <x v="0"/>
    <s v="USD"/>
    <n v="1465790400"/>
    <n v="1462210950"/>
    <b v="0"/>
    <n v="0"/>
    <b v="0"/>
    <s v="theater/plays"/>
    <n v="0"/>
    <e v="#DIV/0!"/>
    <x v="3"/>
    <x v="4"/>
  </r>
  <r>
    <n v="2846"/>
    <x v="4013"/>
    <x v="4012"/>
    <n v="8000"/>
    <n v="0"/>
    <x v="3"/>
    <x v="0"/>
    <s v="USD"/>
    <n v="1432917394"/>
    <n v="1429029394"/>
    <b v="0"/>
    <n v="0"/>
    <b v="0"/>
    <s v="theater/plays"/>
    <n v="0"/>
    <e v="#DIV/0!"/>
    <x v="3"/>
    <x v="4"/>
  </r>
  <r>
    <n v="2847"/>
    <x v="4014"/>
    <x v="4013"/>
    <n v="2000"/>
    <n v="0"/>
    <x v="3"/>
    <x v="0"/>
    <s v="USD"/>
    <n v="1464031265"/>
    <n v="1458847265"/>
    <b v="0"/>
    <n v="0"/>
    <b v="0"/>
    <s v="theater/plays"/>
    <n v="0"/>
    <e v="#DIV/0!"/>
    <x v="3"/>
    <x v="4"/>
  </r>
  <r>
    <n v="2851"/>
    <x v="4015"/>
    <x v="3571"/>
    <n v="4500"/>
    <n v="0"/>
    <x v="3"/>
    <x v="9"/>
    <s v="EUR"/>
    <n v="1454109420"/>
    <n v="1453334629"/>
    <b v="0"/>
    <n v="0"/>
    <b v="0"/>
    <s v="theater/plays"/>
    <n v="0"/>
    <e v="#DIV/0!"/>
    <x v="3"/>
    <x v="4"/>
  </r>
  <r>
    <n v="2853"/>
    <x v="4016"/>
    <x v="4014"/>
    <n v="9500"/>
    <n v="0"/>
    <x v="3"/>
    <x v="7"/>
    <s v="CAD"/>
    <n v="1410669297"/>
    <n v="1405485297"/>
    <b v="0"/>
    <n v="0"/>
    <b v="0"/>
    <s v="theater/plays"/>
    <n v="0"/>
    <e v="#DIV/0!"/>
    <x v="3"/>
    <x v="4"/>
  </r>
  <r>
    <n v="2858"/>
    <x v="4017"/>
    <x v="4015"/>
    <n v="1000"/>
    <n v="0"/>
    <x v="3"/>
    <x v="14"/>
    <s v="EUR"/>
    <n v="1417778880"/>
    <n v="1415711095"/>
    <b v="0"/>
    <n v="0"/>
    <b v="0"/>
    <s v="theater/plays"/>
    <n v="0"/>
    <e v="#DIV/0!"/>
    <x v="3"/>
    <x v="4"/>
  </r>
  <r>
    <n v="2865"/>
    <x v="4018"/>
    <x v="4016"/>
    <n v="2888"/>
    <n v="0"/>
    <x v="3"/>
    <x v="0"/>
    <s v="USD"/>
    <n v="1420512259"/>
    <n v="1415328259"/>
    <b v="0"/>
    <n v="0"/>
    <b v="0"/>
    <s v="theater/plays"/>
    <n v="0"/>
    <e v="#DIV/0!"/>
    <x v="3"/>
    <x v="4"/>
  </r>
  <r>
    <n v="2872"/>
    <x v="4019"/>
    <x v="4017"/>
    <n v="3000"/>
    <n v="0"/>
    <x v="3"/>
    <x v="0"/>
    <s v="USD"/>
    <n v="1434768438"/>
    <n v="1429584438"/>
    <b v="0"/>
    <n v="0"/>
    <b v="0"/>
    <s v="theater/plays"/>
    <n v="0"/>
    <e v="#DIV/0!"/>
    <x v="3"/>
    <x v="4"/>
  </r>
  <r>
    <n v="2876"/>
    <x v="4020"/>
    <x v="4018"/>
    <n v="150000"/>
    <n v="0"/>
    <x v="3"/>
    <x v="0"/>
    <s v="USD"/>
    <n v="1437069079"/>
    <n v="1434477079"/>
    <b v="0"/>
    <n v="0"/>
    <b v="0"/>
    <s v="theater/plays"/>
    <n v="0"/>
    <e v="#DIV/0!"/>
    <x v="3"/>
    <x v="4"/>
  </r>
  <r>
    <n v="2881"/>
    <x v="4021"/>
    <x v="4019"/>
    <n v="5500"/>
    <n v="0"/>
    <x v="3"/>
    <x v="0"/>
    <s v="USD"/>
    <n v="1417620036"/>
    <n v="1412432436"/>
    <b v="0"/>
    <n v="0"/>
    <b v="0"/>
    <s v="theater/plays"/>
    <n v="0"/>
    <e v="#DIV/0!"/>
    <x v="3"/>
    <x v="4"/>
  </r>
  <r>
    <n v="2888"/>
    <x v="4022"/>
    <x v="4020"/>
    <n v="30000"/>
    <n v="0"/>
    <x v="3"/>
    <x v="0"/>
    <s v="USD"/>
    <n v="1413608340"/>
    <n v="1412945440"/>
    <b v="0"/>
    <n v="0"/>
    <b v="0"/>
    <s v="theater/plays"/>
    <n v="0"/>
    <e v="#DIV/0!"/>
    <x v="3"/>
    <x v="4"/>
  </r>
  <r>
    <n v="2894"/>
    <x v="4023"/>
    <x v="4021"/>
    <n v="50000"/>
    <n v="0"/>
    <x v="3"/>
    <x v="0"/>
    <s v="USD"/>
    <n v="1428100815"/>
    <n v="1422920415"/>
    <b v="0"/>
    <n v="0"/>
    <b v="0"/>
    <s v="theater/plays"/>
    <n v="0"/>
    <e v="#DIV/0!"/>
    <x v="3"/>
    <x v="4"/>
  </r>
  <r>
    <n v="2899"/>
    <x v="4024"/>
    <x v="4022"/>
    <n v="10000"/>
    <n v="0"/>
    <x v="3"/>
    <x v="0"/>
    <s v="USD"/>
    <n v="1469325158"/>
    <n v="1464141158"/>
    <b v="0"/>
    <n v="0"/>
    <b v="0"/>
    <s v="theater/plays"/>
    <n v="0"/>
    <e v="#DIV/0!"/>
    <x v="3"/>
    <x v="4"/>
  </r>
  <r>
    <n v="2943"/>
    <x v="4025"/>
    <x v="4023"/>
    <n v="3000"/>
    <n v="0"/>
    <x v="3"/>
    <x v="0"/>
    <s v="USD"/>
    <n v="1428894380"/>
    <n v="1426302380"/>
    <b v="0"/>
    <n v="0"/>
    <b v="0"/>
    <s v="theater/spaces"/>
    <n v="0"/>
    <e v="#DIV/0!"/>
    <x v="3"/>
    <x v="12"/>
  </r>
  <r>
    <n v="2945"/>
    <x v="4026"/>
    <x v="4024"/>
    <n v="50000"/>
    <n v="0"/>
    <x v="3"/>
    <x v="0"/>
    <s v="USD"/>
    <n v="1432437660"/>
    <n v="1429845660"/>
    <b v="0"/>
    <n v="0"/>
    <b v="0"/>
    <s v="theater/spaces"/>
    <n v="0"/>
    <e v="#DIV/0!"/>
    <x v="3"/>
    <x v="12"/>
  </r>
  <r>
    <n v="2950"/>
    <x v="4027"/>
    <x v="4025"/>
    <n v="5000000"/>
    <n v="0"/>
    <x v="3"/>
    <x v="0"/>
    <s v="USD"/>
    <n v="1453538752"/>
    <n v="1450946752"/>
    <b v="0"/>
    <n v="0"/>
    <b v="0"/>
    <s v="theater/spaces"/>
    <n v="0"/>
    <e v="#DIV/0!"/>
    <x v="3"/>
    <x v="12"/>
  </r>
  <r>
    <n v="2954"/>
    <x v="4028"/>
    <x v="4026"/>
    <n v="15000"/>
    <n v="0"/>
    <x v="1"/>
    <x v="0"/>
    <s v="USD"/>
    <n v="1489669203"/>
    <n v="1487944803"/>
    <b v="0"/>
    <n v="0"/>
    <b v="0"/>
    <s v="theater/spaces"/>
    <n v="0"/>
    <e v="#DIV/0!"/>
    <x v="3"/>
    <x v="12"/>
  </r>
  <r>
    <n v="2958"/>
    <x v="4029"/>
    <x v="4027"/>
    <n v="80000"/>
    <n v="0"/>
    <x v="1"/>
    <x v="0"/>
    <s v="USD"/>
    <n v="1462729317"/>
    <n v="1457548917"/>
    <b v="0"/>
    <n v="0"/>
    <b v="0"/>
    <s v="theater/spaces"/>
    <n v="0"/>
    <e v="#DIV/0!"/>
    <x v="3"/>
    <x v="12"/>
  </r>
  <r>
    <n v="2959"/>
    <x v="4030"/>
    <x v="4028"/>
    <n v="10000"/>
    <n v="0"/>
    <x v="1"/>
    <x v="1"/>
    <s v="GBP"/>
    <n v="1465258325"/>
    <n v="1462666325"/>
    <b v="0"/>
    <n v="0"/>
    <b v="0"/>
    <s v="theater/spaces"/>
    <n v="0"/>
    <e v="#DIV/0!"/>
    <x v="3"/>
    <x v="12"/>
  </r>
  <r>
    <n v="2960"/>
    <x v="4031"/>
    <x v="4029"/>
    <n v="30000000"/>
    <n v="0"/>
    <x v="1"/>
    <x v="0"/>
    <s v="USD"/>
    <n v="1410459023"/>
    <n v="1407867023"/>
    <b v="0"/>
    <n v="0"/>
    <b v="0"/>
    <s v="theater/spaces"/>
    <n v="0"/>
    <e v="#DIV/0!"/>
    <x v="3"/>
    <x v="12"/>
  </r>
  <r>
    <n v="3054"/>
    <x v="4032"/>
    <x v="4030"/>
    <n v="300"/>
    <n v="0"/>
    <x v="3"/>
    <x v="0"/>
    <s v="USD"/>
    <n v="1425258240"/>
    <n v="1422043154"/>
    <b v="0"/>
    <n v="0"/>
    <b v="0"/>
    <s v="theater/spaces"/>
    <n v="0"/>
    <e v="#DIV/0!"/>
    <x v="3"/>
    <x v="12"/>
  </r>
  <r>
    <n v="3056"/>
    <x v="4033"/>
    <x v="4031"/>
    <n v="25000"/>
    <n v="0"/>
    <x v="3"/>
    <x v="0"/>
    <s v="USD"/>
    <n v="1412003784"/>
    <n v="1406819784"/>
    <b v="0"/>
    <n v="0"/>
    <b v="0"/>
    <s v="theater/spaces"/>
    <n v="0"/>
    <e v="#DIV/0!"/>
    <x v="3"/>
    <x v="12"/>
  </r>
  <r>
    <n v="3057"/>
    <x v="4034"/>
    <x v="4032"/>
    <n v="50000"/>
    <n v="0"/>
    <x v="3"/>
    <x v="1"/>
    <s v="GBP"/>
    <n v="1459694211"/>
    <n v="1457105811"/>
    <b v="0"/>
    <n v="0"/>
    <b v="0"/>
    <s v="theater/spaces"/>
    <n v="0"/>
    <e v="#DIV/0!"/>
    <x v="3"/>
    <x v="12"/>
  </r>
  <r>
    <n v="3061"/>
    <x v="4035"/>
    <x v="4033"/>
    <n v="1000000"/>
    <n v="0"/>
    <x v="3"/>
    <x v="0"/>
    <s v="USD"/>
    <n v="1407955748"/>
    <n v="1405363748"/>
    <b v="0"/>
    <n v="0"/>
    <b v="0"/>
    <s v="theater/spaces"/>
    <n v="0"/>
    <e v="#DIV/0!"/>
    <x v="3"/>
    <x v="12"/>
  </r>
  <r>
    <n v="3082"/>
    <x v="4036"/>
    <x v="4034"/>
    <n v="9000"/>
    <n v="0"/>
    <x v="3"/>
    <x v="0"/>
    <s v="USD"/>
    <n v="1447628946"/>
    <n v="1445033346"/>
    <b v="0"/>
    <n v="0"/>
    <b v="0"/>
    <s v="theater/spaces"/>
    <n v="0"/>
    <e v="#DIV/0!"/>
    <x v="3"/>
    <x v="12"/>
  </r>
  <r>
    <n v="3114"/>
    <x v="4037"/>
    <x v="4035"/>
    <n v="75000"/>
    <n v="0"/>
    <x v="3"/>
    <x v="0"/>
    <s v="USD"/>
    <n v="1411312250"/>
    <n v="1406128250"/>
    <b v="0"/>
    <n v="0"/>
    <b v="0"/>
    <s v="theater/spaces"/>
    <n v="0"/>
    <e v="#DIV/0!"/>
    <x v="3"/>
    <x v="12"/>
  </r>
  <r>
    <n v="3125"/>
    <x v="4038"/>
    <x v="4036"/>
    <n v="1500000"/>
    <n v="0"/>
    <x v="1"/>
    <x v="0"/>
    <s v="USD"/>
    <n v="1452142672"/>
    <n v="1449550672"/>
    <b v="0"/>
    <n v="0"/>
    <b v="0"/>
    <s v="theater/spaces"/>
    <n v="0"/>
    <e v="#DIV/0!"/>
    <x v="3"/>
    <x v="12"/>
  </r>
  <r>
    <n v="3127"/>
    <x v="4039"/>
    <x v="4037"/>
    <n v="100000"/>
    <n v="0"/>
    <x v="1"/>
    <x v="0"/>
    <s v="USD"/>
    <n v="1425242029"/>
    <n v="1422650029"/>
    <b v="0"/>
    <n v="0"/>
    <b v="0"/>
    <s v="theater/spaces"/>
    <n v="0"/>
    <e v="#DIV/0!"/>
    <x v="3"/>
    <x v="12"/>
  </r>
  <r>
    <n v="3138"/>
    <x v="4040"/>
    <x v="4038"/>
    <n v="200"/>
    <n v="0"/>
    <x v="2"/>
    <x v="1"/>
    <s v="GBP"/>
    <n v="1491233407"/>
    <n v="1489591807"/>
    <b v="0"/>
    <n v="0"/>
    <b v="0"/>
    <s v="theater/plays"/>
    <n v="0"/>
    <e v="#DIV/0!"/>
    <x v="3"/>
    <x v="4"/>
  </r>
  <r>
    <n v="3143"/>
    <x v="4041"/>
    <x v="4039"/>
    <n v="700"/>
    <n v="0"/>
    <x v="2"/>
    <x v="1"/>
    <s v="GBP"/>
    <n v="1491726956"/>
    <n v="1489480556"/>
    <b v="0"/>
    <n v="0"/>
    <b v="0"/>
    <s v="theater/plays"/>
    <n v="0"/>
    <e v="#DIV/0!"/>
    <x v="3"/>
    <x v="4"/>
  </r>
  <r>
    <n v="3145"/>
    <x v="4042"/>
    <x v="4040"/>
    <n v="25000"/>
    <n v="0"/>
    <x v="2"/>
    <x v="0"/>
    <s v="USD"/>
    <n v="1490659134"/>
    <n v="1485478734"/>
    <b v="0"/>
    <n v="0"/>
    <b v="0"/>
    <s v="theater/plays"/>
    <n v="0"/>
    <e v="#DIV/0!"/>
    <x v="3"/>
    <x v="4"/>
  </r>
  <r>
    <n v="3190"/>
    <x v="4043"/>
    <x v="4041"/>
    <n v="4000"/>
    <n v="0"/>
    <x v="3"/>
    <x v="7"/>
    <s v="CAD"/>
    <n v="1481258275"/>
    <n v="1478662675"/>
    <b v="0"/>
    <n v="0"/>
    <b v="0"/>
    <s v="theater/musical"/>
    <n v="0"/>
    <e v="#DIV/0!"/>
    <x v="3"/>
    <x v="20"/>
  </r>
  <r>
    <n v="3194"/>
    <x v="4044"/>
    <x v="4042"/>
    <n v="11000"/>
    <n v="0"/>
    <x v="3"/>
    <x v="0"/>
    <s v="USD"/>
    <n v="1437960598"/>
    <n v="1435368598"/>
    <b v="0"/>
    <n v="0"/>
    <b v="0"/>
    <s v="theater/musical"/>
    <n v="0"/>
    <e v="#DIV/0!"/>
    <x v="3"/>
    <x v="20"/>
  </r>
  <r>
    <n v="3204"/>
    <x v="4045"/>
    <x v="4043"/>
    <n v="500"/>
    <n v="0"/>
    <x v="3"/>
    <x v="0"/>
    <s v="USD"/>
    <n v="1437149640"/>
    <n v="1434558479"/>
    <b v="0"/>
    <n v="0"/>
    <b v="0"/>
    <s v="theater/musical"/>
    <n v="0"/>
    <e v="#DIV/0!"/>
    <x v="3"/>
    <x v="20"/>
  </r>
  <r>
    <n v="3206"/>
    <x v="4046"/>
    <x v="4044"/>
    <n v="5000"/>
    <n v="0"/>
    <x v="3"/>
    <x v="0"/>
    <s v="USD"/>
    <n v="1442644651"/>
    <n v="1440052651"/>
    <b v="0"/>
    <n v="0"/>
    <b v="0"/>
    <s v="theater/musical"/>
    <n v="0"/>
    <e v="#DIV/0!"/>
    <x v="3"/>
    <x v="20"/>
  </r>
  <r>
    <n v="3628"/>
    <x v="4047"/>
    <x v="4045"/>
    <n v="100000"/>
    <n v="0"/>
    <x v="3"/>
    <x v="0"/>
    <s v="USD"/>
    <n v="1450040396"/>
    <n v="1444852796"/>
    <b v="0"/>
    <n v="0"/>
    <b v="0"/>
    <s v="theater/musical"/>
    <n v="0"/>
    <e v="#DIV/0!"/>
    <x v="3"/>
    <x v="20"/>
  </r>
  <r>
    <n v="3636"/>
    <x v="4048"/>
    <x v="4046"/>
    <n v="150000"/>
    <n v="0"/>
    <x v="3"/>
    <x v="0"/>
    <s v="USD"/>
    <n v="1442248829"/>
    <n v="1439224829"/>
    <b v="0"/>
    <n v="0"/>
    <b v="0"/>
    <s v="theater/musical"/>
    <n v="0"/>
    <e v="#DIV/0!"/>
    <x v="3"/>
    <x v="20"/>
  </r>
  <r>
    <n v="3641"/>
    <x v="4049"/>
    <x v="4047"/>
    <n v="3000"/>
    <n v="0"/>
    <x v="3"/>
    <x v="0"/>
    <s v="USD"/>
    <n v="1412485200"/>
    <n v="1410966179"/>
    <b v="0"/>
    <n v="0"/>
    <b v="0"/>
    <s v="theater/musical"/>
    <n v="0"/>
    <e v="#DIV/0!"/>
    <x v="3"/>
    <x v="20"/>
  </r>
  <r>
    <n v="3643"/>
    <x v="4050"/>
    <x v="4048"/>
    <n v="25000"/>
    <n v="0"/>
    <x v="3"/>
    <x v="0"/>
    <s v="USD"/>
    <n v="1447734439"/>
    <n v="1444274839"/>
    <b v="0"/>
    <n v="0"/>
    <b v="0"/>
    <s v="theater/musical"/>
    <n v="0"/>
    <e v="#DIV/0!"/>
    <x v="3"/>
    <x v="20"/>
  </r>
  <r>
    <n v="3733"/>
    <x v="4051"/>
    <x v="4049"/>
    <n v="1500"/>
    <n v="0"/>
    <x v="3"/>
    <x v="0"/>
    <s v="USD"/>
    <n v="1429396200"/>
    <n v="1428539708"/>
    <b v="0"/>
    <n v="0"/>
    <b v="0"/>
    <s v="theater/plays"/>
    <n v="0"/>
    <e v="#DIV/0!"/>
    <x v="3"/>
    <x v="4"/>
  </r>
  <r>
    <n v="3741"/>
    <x v="4052"/>
    <x v="4050"/>
    <n v="20000"/>
    <n v="0"/>
    <x v="3"/>
    <x v="0"/>
    <s v="USD"/>
    <n v="1450389950"/>
    <n v="1447797950"/>
    <b v="0"/>
    <n v="0"/>
    <b v="0"/>
    <s v="theater/plays"/>
    <n v="0"/>
    <e v="#DIV/0!"/>
    <x v="3"/>
    <x v="4"/>
  </r>
  <r>
    <n v="3743"/>
    <x v="4053"/>
    <x v="4051"/>
    <n v="2200"/>
    <n v="0"/>
    <x v="3"/>
    <x v="0"/>
    <s v="USD"/>
    <n v="1404406964"/>
    <n v="1401814964"/>
    <b v="0"/>
    <n v="0"/>
    <b v="0"/>
    <s v="theater/plays"/>
    <n v="0"/>
    <e v="#DIV/0!"/>
    <x v="3"/>
    <x v="4"/>
  </r>
  <r>
    <n v="3744"/>
    <x v="4054"/>
    <x v="4052"/>
    <n v="1200"/>
    <n v="0"/>
    <x v="3"/>
    <x v="0"/>
    <s v="USD"/>
    <n v="1404532740"/>
    <n v="1401823952"/>
    <b v="0"/>
    <n v="0"/>
    <b v="0"/>
    <s v="theater/plays"/>
    <n v="0"/>
    <e v="#DIV/0!"/>
    <x v="3"/>
    <x v="4"/>
  </r>
  <r>
    <n v="3790"/>
    <x v="4055"/>
    <x v="4053"/>
    <n v="15000"/>
    <n v="0"/>
    <x v="3"/>
    <x v="0"/>
    <s v="USD"/>
    <n v="1479834023"/>
    <n v="1477238423"/>
    <b v="0"/>
    <n v="0"/>
    <b v="0"/>
    <s v="theater/musical"/>
    <n v="0"/>
    <e v="#DIV/0!"/>
    <x v="3"/>
    <x v="20"/>
  </r>
  <r>
    <n v="3791"/>
    <x v="4056"/>
    <x v="4054"/>
    <n v="1500"/>
    <n v="0"/>
    <x v="3"/>
    <x v="0"/>
    <s v="USD"/>
    <n v="1404664592"/>
    <n v="1399480592"/>
    <b v="0"/>
    <n v="0"/>
    <b v="0"/>
    <s v="theater/musical"/>
    <n v="0"/>
    <e v="#DIV/0!"/>
    <x v="3"/>
    <x v="20"/>
  </r>
  <r>
    <n v="3802"/>
    <x v="4057"/>
    <x v="4055"/>
    <n v="3000"/>
    <n v="0"/>
    <x v="3"/>
    <x v="0"/>
    <s v="USD"/>
    <n v="1445482906"/>
    <n v="1442890906"/>
    <b v="0"/>
    <n v="0"/>
    <b v="0"/>
    <s v="theater/musical"/>
    <n v="0"/>
    <e v="#DIV/0!"/>
    <x v="3"/>
    <x v="20"/>
  </r>
  <r>
    <n v="3804"/>
    <x v="4058"/>
    <x v="4056"/>
    <n v="8000"/>
    <n v="0"/>
    <x v="3"/>
    <x v="0"/>
    <s v="USD"/>
    <n v="1469948400"/>
    <n v="1465172024"/>
    <b v="0"/>
    <n v="0"/>
    <b v="0"/>
    <s v="theater/musical"/>
    <n v="0"/>
    <e v="#DIV/0!"/>
    <x v="3"/>
    <x v="20"/>
  </r>
  <r>
    <n v="3863"/>
    <x v="4059"/>
    <x v="4057"/>
    <n v="6000"/>
    <n v="0"/>
    <x v="3"/>
    <x v="0"/>
    <s v="USD"/>
    <n v="1446739905"/>
    <n v="1441552305"/>
    <b v="0"/>
    <n v="0"/>
    <b v="0"/>
    <s v="theater/plays"/>
    <n v="0"/>
    <e v="#DIV/0!"/>
    <x v="3"/>
    <x v="4"/>
  </r>
  <r>
    <n v="3872"/>
    <x v="4060"/>
    <x v="4058"/>
    <n v="15000"/>
    <n v="0"/>
    <x v="1"/>
    <x v="0"/>
    <s v="USD"/>
    <n v="1439522996"/>
    <n v="1435202996"/>
    <b v="0"/>
    <n v="0"/>
    <b v="0"/>
    <s v="theater/musical"/>
    <n v="0"/>
    <e v="#DIV/0!"/>
    <x v="3"/>
    <x v="20"/>
  </r>
  <r>
    <n v="3873"/>
    <x v="4061"/>
    <x v="4059"/>
    <n v="5500"/>
    <n v="0"/>
    <x v="1"/>
    <x v="0"/>
    <s v="USD"/>
    <n v="1444322535"/>
    <n v="1441730535"/>
    <b v="0"/>
    <n v="0"/>
    <b v="0"/>
    <s v="theater/musical"/>
    <n v="0"/>
    <e v="#DIV/0!"/>
    <x v="3"/>
    <x v="20"/>
  </r>
  <r>
    <n v="3874"/>
    <x v="4062"/>
    <x v="4060"/>
    <n v="620"/>
    <n v="0"/>
    <x v="1"/>
    <x v="11"/>
    <s v="NZD"/>
    <n v="1422061200"/>
    <n v="1420244622"/>
    <b v="0"/>
    <n v="0"/>
    <b v="0"/>
    <s v="theater/musical"/>
    <n v="0"/>
    <e v="#DIV/0!"/>
    <x v="3"/>
    <x v="20"/>
  </r>
  <r>
    <n v="3875"/>
    <x v="4063"/>
    <x v="4061"/>
    <n v="30000"/>
    <n v="0"/>
    <x v="1"/>
    <x v="15"/>
    <s v="DKK"/>
    <n v="1472896800"/>
    <n v="1472804365"/>
    <b v="0"/>
    <n v="0"/>
    <b v="0"/>
    <s v="theater/musical"/>
    <n v="0"/>
    <e v="#DIV/0!"/>
    <x v="3"/>
    <x v="20"/>
  </r>
  <r>
    <n v="3879"/>
    <x v="4064"/>
    <x v="4062"/>
    <n v="15000"/>
    <n v="0"/>
    <x v="1"/>
    <x v="1"/>
    <s v="GBP"/>
    <n v="1422218396"/>
    <n v="1419626396"/>
    <b v="0"/>
    <n v="0"/>
    <b v="0"/>
    <s v="theater/musical"/>
    <n v="0"/>
    <e v="#DIV/0!"/>
    <x v="3"/>
    <x v="20"/>
  </r>
  <r>
    <n v="3882"/>
    <x v="4065"/>
    <x v="4063"/>
    <n v="30000"/>
    <n v="0"/>
    <x v="1"/>
    <x v="6"/>
    <s v="AUD"/>
    <n v="1454281380"/>
    <n v="1451950570"/>
    <b v="0"/>
    <n v="0"/>
    <b v="0"/>
    <s v="theater/musical"/>
    <n v="0"/>
    <e v="#DIV/0!"/>
    <x v="3"/>
    <x v="20"/>
  </r>
  <r>
    <n v="3883"/>
    <x v="4066"/>
    <x v="4064"/>
    <n v="15000"/>
    <n v="0"/>
    <x v="1"/>
    <x v="1"/>
    <s v="GBP"/>
    <n v="1409668069"/>
    <n v="1407076069"/>
    <b v="0"/>
    <n v="0"/>
    <b v="0"/>
    <s v="theater/musical"/>
    <n v="0"/>
    <e v="#DIV/0!"/>
    <x v="3"/>
    <x v="20"/>
  </r>
  <r>
    <n v="3884"/>
    <x v="4067"/>
    <x v="4065"/>
    <n v="10000"/>
    <n v="0"/>
    <x v="1"/>
    <x v="0"/>
    <s v="USD"/>
    <n v="1427479192"/>
    <n v="1425322792"/>
    <b v="0"/>
    <n v="0"/>
    <b v="0"/>
    <s v="theater/musical"/>
    <n v="0"/>
    <e v="#DIV/0!"/>
    <x v="3"/>
    <x v="20"/>
  </r>
  <r>
    <n v="3885"/>
    <x v="4068"/>
    <x v="4066"/>
    <n v="375000"/>
    <n v="0"/>
    <x v="1"/>
    <x v="0"/>
    <s v="USD"/>
    <n v="1462834191"/>
    <n v="1460242191"/>
    <b v="0"/>
    <n v="0"/>
    <b v="0"/>
    <s v="theater/musical"/>
    <n v="0"/>
    <e v="#DIV/0!"/>
    <x v="3"/>
    <x v="20"/>
  </r>
  <r>
    <n v="3886"/>
    <x v="4069"/>
    <x v="4067"/>
    <n v="10000"/>
    <n v="0"/>
    <x v="1"/>
    <x v="6"/>
    <s v="AUD"/>
    <n v="1418275702"/>
    <n v="1415683702"/>
    <b v="0"/>
    <n v="0"/>
    <b v="0"/>
    <s v="theater/musical"/>
    <n v="0"/>
    <e v="#DIV/0!"/>
    <x v="3"/>
    <x v="20"/>
  </r>
  <r>
    <n v="3892"/>
    <x v="4070"/>
    <x v="4068"/>
    <n v="1000"/>
    <n v="0"/>
    <x v="3"/>
    <x v="0"/>
    <s v="USD"/>
    <n v="1408863600"/>
    <n v="1408203557"/>
    <b v="0"/>
    <n v="0"/>
    <b v="0"/>
    <s v="theater/plays"/>
    <n v="0"/>
    <e v="#DIV/0!"/>
    <x v="3"/>
    <x v="4"/>
  </r>
  <r>
    <n v="3903"/>
    <x v="4071"/>
    <x v="4069"/>
    <n v="1500"/>
    <n v="0"/>
    <x v="3"/>
    <x v="0"/>
    <s v="USD"/>
    <n v="1439581080"/>
    <n v="1435709765"/>
    <b v="0"/>
    <n v="0"/>
    <b v="0"/>
    <s v="theater/plays"/>
    <n v="0"/>
    <e v="#DIV/0!"/>
    <x v="3"/>
    <x v="4"/>
  </r>
  <r>
    <n v="3916"/>
    <x v="4072"/>
    <x v="4070"/>
    <n v="2000"/>
    <n v="0"/>
    <x v="3"/>
    <x v="15"/>
    <s v="DKK"/>
    <n v="1464952752"/>
    <n v="1462360752"/>
    <b v="0"/>
    <n v="0"/>
    <b v="0"/>
    <s v="theater/plays"/>
    <n v="0"/>
    <e v="#DIV/0!"/>
    <x v="3"/>
    <x v="4"/>
  </r>
  <r>
    <n v="3921"/>
    <x v="4073"/>
    <x v="4071"/>
    <n v="3000"/>
    <n v="0"/>
    <x v="3"/>
    <x v="1"/>
    <s v="GBP"/>
    <n v="1414346400"/>
    <n v="1413291655"/>
    <b v="0"/>
    <n v="0"/>
    <b v="0"/>
    <s v="theater/plays"/>
    <n v="0"/>
    <e v="#DIV/0!"/>
    <x v="3"/>
    <x v="4"/>
  </r>
  <r>
    <n v="3930"/>
    <x v="4074"/>
    <x v="4072"/>
    <n v="10000"/>
    <n v="0"/>
    <x v="3"/>
    <x v="6"/>
    <s v="AUD"/>
    <n v="1459490400"/>
    <n v="1457078868"/>
    <b v="0"/>
    <n v="0"/>
    <b v="0"/>
    <s v="theater/plays"/>
    <n v="0"/>
    <e v="#DIV/0!"/>
    <x v="3"/>
    <x v="4"/>
  </r>
  <r>
    <n v="3931"/>
    <x v="4075"/>
    <x v="4073"/>
    <n v="8000"/>
    <n v="0"/>
    <x v="3"/>
    <x v="0"/>
    <s v="USD"/>
    <n v="1441510707"/>
    <n v="1439350707"/>
    <b v="0"/>
    <n v="0"/>
    <b v="0"/>
    <s v="theater/plays"/>
    <n v="0"/>
    <e v="#DIV/0!"/>
    <x v="3"/>
    <x v="4"/>
  </r>
  <r>
    <n v="3936"/>
    <x v="4076"/>
    <x v="4074"/>
    <n v="20000"/>
    <n v="0"/>
    <x v="3"/>
    <x v="0"/>
    <s v="USD"/>
    <n v="1480576720"/>
    <n v="1477981120"/>
    <b v="0"/>
    <n v="0"/>
    <b v="0"/>
    <s v="theater/plays"/>
    <n v="0"/>
    <e v="#DIV/0!"/>
    <x v="3"/>
    <x v="4"/>
  </r>
  <r>
    <n v="3942"/>
    <x v="4077"/>
    <x v="4075"/>
    <n v="1200"/>
    <n v="0"/>
    <x v="3"/>
    <x v="0"/>
    <s v="USD"/>
    <n v="1434490914"/>
    <n v="1429306914"/>
    <b v="0"/>
    <n v="0"/>
    <b v="0"/>
    <s v="theater/plays"/>
    <n v="0"/>
    <e v="#DIV/0!"/>
    <x v="3"/>
    <x v="4"/>
  </r>
  <r>
    <n v="3944"/>
    <x v="4078"/>
    <x v="4076"/>
    <n v="5000"/>
    <n v="0"/>
    <x v="3"/>
    <x v="0"/>
    <s v="USD"/>
    <n v="1440690875"/>
    <n v="1438098875"/>
    <b v="0"/>
    <n v="0"/>
    <b v="0"/>
    <s v="theater/plays"/>
    <n v="0"/>
    <e v="#DIV/0!"/>
    <x v="3"/>
    <x v="4"/>
  </r>
  <r>
    <n v="3948"/>
    <x v="4079"/>
    <x v="4077"/>
    <n v="30000"/>
    <n v="0"/>
    <x v="3"/>
    <x v="6"/>
    <s v="AUD"/>
    <n v="1410076123"/>
    <n v="1404892123"/>
    <b v="0"/>
    <n v="0"/>
    <b v="0"/>
    <s v="theater/plays"/>
    <n v="0"/>
    <e v="#DIV/0!"/>
    <x v="3"/>
    <x v="4"/>
  </r>
  <r>
    <n v="3953"/>
    <x v="4080"/>
    <x v="4078"/>
    <n v="17600"/>
    <n v="0"/>
    <x v="3"/>
    <x v="0"/>
    <s v="USD"/>
    <n v="1469834940"/>
    <n v="1467162586"/>
    <b v="0"/>
    <n v="0"/>
    <b v="0"/>
    <s v="theater/plays"/>
    <n v="0"/>
    <e v="#DIV/0!"/>
    <x v="3"/>
    <x v="4"/>
  </r>
  <r>
    <n v="3954"/>
    <x v="4081"/>
    <x v="4079"/>
    <n v="25000"/>
    <n v="0"/>
    <x v="3"/>
    <x v="7"/>
    <s v="CAD"/>
    <n v="1405352264"/>
    <n v="1400168264"/>
    <b v="0"/>
    <n v="0"/>
    <b v="0"/>
    <s v="theater/plays"/>
    <n v="0"/>
    <e v="#DIV/0!"/>
    <x v="3"/>
    <x v="4"/>
  </r>
  <r>
    <n v="3956"/>
    <x v="4082"/>
    <x v="4080"/>
    <n v="5500"/>
    <n v="0"/>
    <x v="3"/>
    <x v="0"/>
    <s v="USD"/>
    <n v="1461543600"/>
    <n v="1459203727"/>
    <b v="0"/>
    <n v="0"/>
    <b v="0"/>
    <s v="theater/plays"/>
    <n v="0"/>
    <e v="#DIV/0!"/>
    <x v="3"/>
    <x v="4"/>
  </r>
  <r>
    <n v="3963"/>
    <x v="4083"/>
    <x v="4081"/>
    <n v="10000"/>
    <n v="0"/>
    <x v="3"/>
    <x v="7"/>
    <s v="CAD"/>
    <n v="1447821717"/>
    <n v="1445226117"/>
    <b v="0"/>
    <n v="0"/>
    <b v="0"/>
    <s v="theater/plays"/>
    <n v="0"/>
    <e v="#DIV/0!"/>
    <x v="3"/>
    <x v="4"/>
  </r>
  <r>
    <n v="3975"/>
    <x v="4084"/>
    <x v="4082"/>
    <n v="678"/>
    <n v="0"/>
    <x v="3"/>
    <x v="0"/>
    <s v="USD"/>
    <n v="1468442898"/>
    <n v="1465850898"/>
    <b v="0"/>
    <n v="0"/>
    <b v="0"/>
    <s v="theater/plays"/>
    <n v="0"/>
    <e v="#DIV/0!"/>
    <x v="3"/>
    <x v="4"/>
  </r>
  <r>
    <n v="3989"/>
    <x v="4085"/>
    <x v="4083"/>
    <n v="3000"/>
    <n v="0"/>
    <x v="3"/>
    <x v="0"/>
    <s v="USD"/>
    <n v="1447009181"/>
    <n v="1444413581"/>
    <b v="0"/>
    <n v="0"/>
    <b v="0"/>
    <s v="theater/plays"/>
    <n v="0"/>
    <e v="#DIV/0!"/>
    <x v="3"/>
    <x v="4"/>
  </r>
  <r>
    <n v="3997"/>
    <x v="4086"/>
    <x v="4084"/>
    <n v="3000"/>
    <n v="0"/>
    <x v="3"/>
    <x v="1"/>
    <s v="GBP"/>
    <n v="1428222221"/>
    <n v="1425633821"/>
    <b v="0"/>
    <n v="0"/>
    <b v="0"/>
    <s v="theater/plays"/>
    <n v="0"/>
    <e v="#DIV/0!"/>
    <x v="3"/>
    <x v="4"/>
  </r>
  <r>
    <n v="4012"/>
    <x v="4087"/>
    <x v="4085"/>
    <n v="575"/>
    <n v="0"/>
    <x v="3"/>
    <x v="1"/>
    <s v="GBP"/>
    <n v="1430571849"/>
    <n v="1427979849"/>
    <b v="0"/>
    <n v="0"/>
    <b v="0"/>
    <s v="theater/plays"/>
    <n v="0"/>
    <e v="#DIV/0!"/>
    <x v="3"/>
    <x v="4"/>
  </r>
  <r>
    <n v="4014"/>
    <x v="4088"/>
    <x v="4086"/>
    <n v="9000"/>
    <n v="0"/>
    <x v="3"/>
    <x v="0"/>
    <s v="USD"/>
    <n v="1457157269"/>
    <n v="1455861269"/>
    <b v="0"/>
    <n v="0"/>
    <b v="0"/>
    <s v="theater/plays"/>
    <n v="0"/>
    <e v="#DIV/0!"/>
    <x v="3"/>
    <x v="4"/>
  </r>
  <r>
    <n v="4023"/>
    <x v="4089"/>
    <x v="4087"/>
    <n v="7000"/>
    <n v="0"/>
    <x v="3"/>
    <x v="0"/>
    <s v="USD"/>
    <n v="1458860363"/>
    <n v="1454975963"/>
    <b v="0"/>
    <n v="0"/>
    <b v="0"/>
    <s v="theater/plays"/>
    <n v="0"/>
    <e v="#DIV/0!"/>
    <x v="3"/>
    <x v="4"/>
  </r>
  <r>
    <n v="4026"/>
    <x v="4090"/>
    <x v="4088"/>
    <n v="4000"/>
    <n v="0"/>
    <x v="3"/>
    <x v="0"/>
    <s v="USD"/>
    <n v="1449247439"/>
    <n v="1444059839"/>
    <b v="0"/>
    <n v="0"/>
    <b v="0"/>
    <s v="theater/plays"/>
    <n v="0"/>
    <e v="#DIV/0!"/>
    <x v="3"/>
    <x v="4"/>
  </r>
  <r>
    <n v="4029"/>
    <x v="4091"/>
    <x v="4089"/>
    <n v="20000"/>
    <n v="0"/>
    <x v="3"/>
    <x v="0"/>
    <s v="USD"/>
    <n v="1450053370"/>
    <n v="1447461370"/>
    <b v="0"/>
    <n v="0"/>
    <b v="0"/>
    <s v="theater/plays"/>
    <n v="0"/>
    <e v="#DIV/0!"/>
    <x v="3"/>
    <x v="4"/>
  </r>
  <r>
    <n v="4031"/>
    <x v="4092"/>
    <x v="4090"/>
    <n v="5000"/>
    <n v="0"/>
    <x v="3"/>
    <x v="0"/>
    <s v="USD"/>
    <n v="1418914964"/>
    <n v="1414591364"/>
    <b v="0"/>
    <n v="0"/>
    <b v="0"/>
    <s v="theater/plays"/>
    <n v="0"/>
    <e v="#DIV/0!"/>
    <x v="3"/>
    <x v="4"/>
  </r>
  <r>
    <n v="4043"/>
    <x v="4093"/>
    <x v="4091"/>
    <n v="300"/>
    <n v="0"/>
    <x v="3"/>
    <x v="7"/>
    <s v="CAD"/>
    <n v="1416524325"/>
    <n v="1415228325"/>
    <b v="0"/>
    <n v="0"/>
    <b v="0"/>
    <s v="theater/plays"/>
    <n v="0"/>
    <e v="#DIV/0!"/>
    <x v="3"/>
    <x v="4"/>
  </r>
  <r>
    <n v="4051"/>
    <x v="4094"/>
    <x v="4092"/>
    <n v="500"/>
    <n v="0"/>
    <x v="3"/>
    <x v="0"/>
    <s v="USD"/>
    <n v="1399618380"/>
    <n v="1399058797"/>
    <b v="0"/>
    <n v="0"/>
    <b v="0"/>
    <s v="theater/plays"/>
    <n v="0"/>
    <e v="#DIV/0!"/>
    <x v="3"/>
    <x v="4"/>
  </r>
  <r>
    <n v="4054"/>
    <x v="4095"/>
    <x v="4093"/>
    <n v="8880"/>
    <n v="0"/>
    <x v="3"/>
    <x v="0"/>
    <s v="USD"/>
    <n v="1475294400"/>
    <n v="1472674285"/>
    <b v="0"/>
    <n v="0"/>
    <b v="0"/>
    <s v="theater/plays"/>
    <n v="0"/>
    <e v="#DIV/0!"/>
    <x v="3"/>
    <x v="4"/>
  </r>
  <r>
    <n v="4061"/>
    <x v="4096"/>
    <x v="4094"/>
    <n v="525"/>
    <n v="0"/>
    <x v="3"/>
    <x v="0"/>
    <s v="USD"/>
    <n v="1461205423"/>
    <n v="1456025023"/>
    <b v="0"/>
    <n v="0"/>
    <b v="0"/>
    <s v="theater/plays"/>
    <n v="0"/>
    <e v="#DIV/0!"/>
    <x v="3"/>
    <x v="4"/>
  </r>
  <r>
    <n v="4071"/>
    <x v="4097"/>
    <x v="4095"/>
    <n v="20000"/>
    <n v="0"/>
    <x v="3"/>
    <x v="18"/>
    <s v="MXN"/>
    <n v="1482779931"/>
    <n v="1480187931"/>
    <b v="0"/>
    <n v="0"/>
    <b v="0"/>
    <s v="theater/plays"/>
    <n v="0"/>
    <e v="#DIV/0!"/>
    <x v="3"/>
    <x v="4"/>
  </r>
  <r>
    <n v="4076"/>
    <x v="4098"/>
    <x v="4096"/>
    <n v="700"/>
    <n v="0"/>
    <x v="3"/>
    <x v="0"/>
    <s v="USD"/>
    <n v="1413921060"/>
    <n v="1411499149"/>
    <b v="0"/>
    <n v="0"/>
    <b v="0"/>
    <s v="theater/plays"/>
    <n v="0"/>
    <e v="#DIV/0!"/>
    <x v="3"/>
    <x v="4"/>
  </r>
  <r>
    <n v="4078"/>
    <x v="4099"/>
    <x v="4097"/>
    <n v="250"/>
    <n v="0"/>
    <x v="3"/>
    <x v="1"/>
    <s v="GBP"/>
    <n v="1485543242"/>
    <n v="1482951242"/>
    <b v="0"/>
    <n v="0"/>
    <b v="0"/>
    <s v="theater/plays"/>
    <n v="0"/>
    <e v="#DIV/0!"/>
    <x v="3"/>
    <x v="4"/>
  </r>
  <r>
    <n v="4080"/>
    <x v="4100"/>
    <x v="4098"/>
    <n v="3000"/>
    <n v="0"/>
    <x v="3"/>
    <x v="0"/>
    <s v="USD"/>
    <n v="1465930440"/>
    <n v="1463849116"/>
    <b v="0"/>
    <n v="0"/>
    <b v="0"/>
    <s v="theater/plays"/>
    <n v="0"/>
    <e v="#DIV/0!"/>
    <x v="3"/>
    <x v="4"/>
  </r>
  <r>
    <n v="4087"/>
    <x v="4101"/>
    <x v="4099"/>
    <n v="9600"/>
    <n v="0"/>
    <x v="3"/>
    <x v="0"/>
    <s v="USD"/>
    <n v="1468777786"/>
    <n v="1466185786"/>
    <b v="0"/>
    <n v="0"/>
    <b v="0"/>
    <s v="theater/plays"/>
    <n v="0"/>
    <e v="#DIV/0!"/>
    <x v="3"/>
    <x v="4"/>
  </r>
  <r>
    <n v="4097"/>
    <x v="4102"/>
    <x v="4100"/>
    <n v="10000"/>
    <n v="0"/>
    <x v="3"/>
    <x v="1"/>
    <s v="GBP"/>
    <n v="1454284500"/>
    <n v="1449431237"/>
    <b v="0"/>
    <n v="0"/>
    <b v="0"/>
    <s v="theater/plays"/>
    <n v="0"/>
    <e v="#DIV/0!"/>
    <x v="3"/>
    <x v="4"/>
  </r>
  <r>
    <n v="4098"/>
    <x v="4103"/>
    <x v="4101"/>
    <n v="75000"/>
    <n v="0"/>
    <x v="3"/>
    <x v="0"/>
    <s v="USD"/>
    <n v="1465060797"/>
    <n v="1462468797"/>
    <b v="0"/>
    <n v="0"/>
    <b v="0"/>
    <s v="theater/plays"/>
    <n v="0"/>
    <e v="#DIV/0!"/>
    <x v="3"/>
    <x v="4"/>
  </r>
  <r>
    <n v="4100"/>
    <x v="4104"/>
    <x v="4102"/>
    <n v="270"/>
    <n v="0"/>
    <x v="3"/>
    <x v="0"/>
    <s v="USD"/>
    <n v="1414205990"/>
    <n v="1413341990"/>
    <b v="0"/>
    <n v="0"/>
    <b v="0"/>
    <s v="theater/plays"/>
    <n v="0"/>
    <e v="#DIV/0!"/>
    <x v="3"/>
    <x v="4"/>
  </r>
  <r>
    <n v="4101"/>
    <x v="4105"/>
    <x v="4103"/>
    <n v="600"/>
    <n v="0"/>
    <x v="3"/>
    <x v="0"/>
    <s v="USD"/>
    <n v="1485380482"/>
    <n v="1482788482"/>
    <b v="0"/>
    <n v="0"/>
    <b v="0"/>
    <s v="theater/plays"/>
    <n v="0"/>
    <e v="#DIV/0!"/>
    <x v="3"/>
    <x v="4"/>
  </r>
  <r>
    <n v="4109"/>
    <x v="4106"/>
    <x v="4104"/>
    <n v="500"/>
    <n v="0"/>
    <x v="3"/>
    <x v="1"/>
    <s v="GBP"/>
    <n v="1448805404"/>
    <n v="1446209804"/>
    <b v="0"/>
    <n v="0"/>
    <b v="0"/>
    <s v="theater/plays"/>
    <n v="0"/>
    <e v="#DIV/0!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0"/>
    <s v="hardware"/>
    <x v="0"/>
    <d v="2016-10-13T13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1"/>
    <s v="tabletop games"/>
    <x v="1"/>
    <d v="2017-03-12T19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2"/>
    <s v="rock"/>
    <x v="2"/>
    <d v="2014-09-03T10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0"/>
    <s v="wearables"/>
    <x v="3"/>
    <d v="2017-01-24T02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0"/>
    <s v="hardware"/>
    <x v="4"/>
    <d v="2013-03-24T20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3"/>
    <s v="plays"/>
    <x v="5"/>
    <d v="2016-03-28T07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0"/>
    <s v="space exploration"/>
    <x v="6"/>
    <d v="2017-01-02T14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4"/>
    <s v="shorts"/>
    <x v="7"/>
    <d v="2016-09-01T09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1"/>
    <s v="tabletop games"/>
    <x v="8"/>
    <d v="2014-02-21T10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1"/>
    <s v="tabletop games"/>
    <x v="9"/>
    <d v="2016-12-08T11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1"/>
    <s v="tabletop games"/>
    <x v="10"/>
    <d v="2013-03-26T00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1"/>
    <s v="tabletop games"/>
    <x v="11"/>
    <d v="2017-03-06T21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0"/>
    <s v="hardware"/>
    <x v="12"/>
    <d v="2016-08-10T22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0"/>
    <s v="hardware"/>
    <x v="13"/>
    <d v="2013-07-25T08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0"/>
    <s v="hardware"/>
    <x v="14"/>
    <d v="2013-09-06T11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0"/>
    <s v="wearables"/>
    <x v="15"/>
    <d v="2015-08-19T07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0"/>
    <s v="hardware"/>
    <x v="16"/>
    <d v="2013-03-23T14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0"/>
    <s v="space exploration"/>
    <x v="17"/>
    <d v="2012-09-13T02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1"/>
    <s v="tabletop games"/>
    <x v="18"/>
    <d v="2013-11-26T19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1"/>
    <s v="tabletop games"/>
    <x v="19"/>
    <d v="2015-12-07T08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2"/>
    <s v="pop"/>
    <x v="20"/>
    <d v="2016-04-30T13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1"/>
    <s v="tabletop games"/>
    <x v="21"/>
    <d v="2013-06-24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5"/>
    <s v="radio &amp; podcasts"/>
    <x v="22"/>
    <d v="2013-05-14T12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1"/>
    <s v="tabletop games"/>
    <x v="23"/>
    <d v="2015-08-15T22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1"/>
    <s v="tabletop games"/>
    <x v="24"/>
    <d v="2017-01-05T11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0"/>
    <s v="hardware"/>
    <x v="25"/>
    <d v="2013-04-19T19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0"/>
    <s v="hardware"/>
    <x v="26"/>
    <d v="2012-10-05T19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1"/>
    <s v="tabletop games"/>
    <x v="27"/>
    <d v="2016-12-15T15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0"/>
    <s v="hardware"/>
    <x v="28"/>
    <d v="2012-06-11T23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1"/>
    <s v="tabletop games"/>
    <x v="29"/>
    <d v="2015-04-02T19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0"/>
    <s v="hardware"/>
    <x v="30"/>
    <d v="2013-03-13T12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1"/>
    <s v="tabletop games"/>
    <x v="31"/>
    <d v="2016-12-02T17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0"/>
    <s v="space exploration"/>
    <x v="32"/>
    <d v="2016-11-09T12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1"/>
    <s v="tabletop games"/>
    <x v="33"/>
    <d v="2015-02-28T06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1"/>
    <s v="tabletop games"/>
    <x v="34"/>
    <d v="2014-09-21T11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0"/>
    <s v="hardware"/>
    <x v="35"/>
    <d v="2013-03-09T13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6"/>
    <s v="photobooks"/>
    <x v="36"/>
    <d v="2016-03-11T15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0"/>
    <s v="space exploration"/>
    <x v="37"/>
    <d v="2014-10-20T12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0"/>
    <s v="hardware"/>
    <x v="38"/>
    <d v="2016-01-11T15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0"/>
    <s v="hardware"/>
    <x v="39"/>
    <d v="2012-07-08T18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1"/>
    <s v="tabletop games"/>
    <x v="40"/>
    <d v="2017-03-02T11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0"/>
    <s v="hardware"/>
    <x v="41"/>
    <d v="2016-06-06T09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0"/>
    <s v="hardware"/>
    <x v="42"/>
    <d v="2014-05-01T06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6"/>
    <s v="photobooks"/>
    <x v="43"/>
    <d v="2014-05-30T14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1"/>
    <s v="tabletop games"/>
    <x v="44"/>
    <d v="2017-02-14T09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1"/>
    <s v="tabletop games"/>
    <x v="45"/>
    <d v="2017-01-10T13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2"/>
    <s v="electronic music"/>
    <x v="46"/>
    <d v="2012-11-01T12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0"/>
    <s v="hardware"/>
    <x v="47"/>
    <d v="2016-03-11T21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0"/>
    <s v="hardware"/>
    <x v="48"/>
    <d v="2012-11-17T17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5"/>
    <s v="radio &amp; podcasts"/>
    <x v="49"/>
    <d v="2011-09-09T17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0"/>
    <s v="space exploration"/>
    <x v="50"/>
    <d v="2012-09-12T19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0"/>
    <s v="space exploration"/>
    <x v="51"/>
    <d v="2015-11-26T12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1"/>
    <s v="tabletop games"/>
    <x v="52"/>
    <d v="2016-06-19T15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0"/>
    <s v="hardware"/>
    <x v="53"/>
    <d v="2012-08-12T19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0"/>
    <s v="hardware"/>
    <x v="54"/>
    <d v="2016-08-05T11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6"/>
    <s v="photobooks"/>
    <x v="55"/>
    <d v="2017-02-05T08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0"/>
    <s v="hardware"/>
    <x v="56"/>
    <d v="2014-07-23T13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1"/>
    <s v="tabletop games"/>
    <x v="57"/>
    <d v="2015-07-05T19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1"/>
    <s v="tabletop games"/>
    <x v="58"/>
    <d v="2016-03-26T09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1"/>
    <s v="tabletop games"/>
    <x v="59"/>
    <d v="2016-02-01T06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60"/>
    <d v="2014-08-26T14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1"/>
    <s v="tabletop games"/>
    <x v="61"/>
    <d v="2014-10-02T13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62"/>
    <d v="2014-03-08T14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0"/>
    <s v="hardware"/>
    <x v="63"/>
    <d v="2015-11-11T15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0"/>
    <s v="hardware"/>
    <x v="64"/>
    <d v="2016-12-10T20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1"/>
    <s v="tabletop games"/>
    <x v="65"/>
    <d v="2016-04-21T14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2"/>
    <s v="rock"/>
    <x v="66"/>
    <d v="2013-05-26T15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1"/>
    <s v="tabletop games"/>
    <x v="67"/>
    <d v="2014-07-18T19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0"/>
    <s v="hardware"/>
    <x v="68"/>
    <d v="2016-07-08T15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0"/>
    <s v="hardware"/>
    <x v="69"/>
    <d v="2015-08-07T08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1"/>
    <s v="tabletop games"/>
    <x v="70"/>
    <d v="2017-02-08T21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0"/>
    <s v="hardware"/>
    <x v="71"/>
    <d v="2016-09-22T09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6"/>
    <s v="photobooks"/>
    <x v="72"/>
    <d v="2016-02-15T07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0"/>
    <s v="hardware"/>
    <x v="73"/>
    <d v="2015-05-30T17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1"/>
    <s v="tabletop games"/>
    <x v="74"/>
    <d v="2017-01-24T07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3"/>
    <s v="spaces"/>
    <x v="75"/>
    <d v="2014-10-03T03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5"/>
    <s v="radio &amp; podcasts"/>
    <x v="76"/>
    <d v="2012-03-21T19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1"/>
    <s v="tabletop games"/>
    <x v="77"/>
    <d v="2016-11-20T20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2"/>
    <s v="indie rock"/>
    <x v="78"/>
    <d v="2013-03-21T10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79"/>
    <d v="2016-11-11T20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2"/>
    <s v="rock"/>
    <x v="80"/>
    <d v="2015-06-08T18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0"/>
    <s v="hardware"/>
    <x v="81"/>
    <d v="2013-07-01T10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6"/>
    <s v="photobooks"/>
    <x v="82"/>
    <d v="2015-09-04T08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1"/>
    <s v="tabletop games"/>
    <x v="83"/>
    <d v="2016-10-25T09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1"/>
    <s v="tabletop games"/>
    <x v="84"/>
    <d v="2014-12-22T06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0"/>
    <s v="space exploration"/>
    <x v="85"/>
    <d v="2015-08-11T18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1"/>
    <s v="tabletop games"/>
    <x v="86"/>
    <d v="2015-09-17T06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0"/>
    <s v="hardware"/>
    <x v="87"/>
    <d v="2015-12-18T23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0"/>
    <s v="hardware"/>
    <x v="88"/>
    <d v="2012-05-23T11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4"/>
    <s v="shorts"/>
    <x v="89"/>
    <d v="2012-05-20T18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0"/>
    <s v="hardware"/>
    <x v="90"/>
    <d v="2015-05-06T22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4"/>
    <s v="documentary"/>
    <x v="91"/>
    <d v="2013-03-01T11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0"/>
    <s v="hardware"/>
    <x v="92"/>
    <d v="2014-05-05T13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2"/>
    <s v="electronic music"/>
    <x v="93"/>
    <d v="2013-01-16T12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0"/>
    <s v="hardware"/>
    <x v="94"/>
    <d v="2015-06-12T1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1"/>
    <s v="tabletop games"/>
    <x v="95"/>
    <d v="2014-12-20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5"/>
    <s v="nonfiction"/>
    <x v="96"/>
    <d v="2016-06-30T10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1"/>
    <s v="tabletop games"/>
    <x v="97"/>
    <d v="2016-10-16T12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0"/>
    <s v="hardware"/>
    <x v="98"/>
    <d v="2013-08-19T00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0"/>
    <s v="hardware"/>
    <x v="99"/>
    <d v="2014-05-01T07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0"/>
    <s v="hardware"/>
    <x v="100"/>
    <d v="2014-08-26T16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0"/>
    <s v="hardware"/>
    <x v="101"/>
    <d v="2016-04-03T04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0"/>
    <s v="space exploration"/>
    <x v="102"/>
    <d v="2014-02-27T15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0"/>
    <s v="hardware"/>
    <x v="103"/>
    <d v="2016-02-19T18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1"/>
    <s v="tabletop games"/>
    <x v="104"/>
    <d v="2014-11-11T23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2"/>
    <s v="electronic music"/>
    <x v="105"/>
    <d v="2015-10-16T20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3"/>
    <s v="spaces"/>
    <x v="106"/>
    <d v="2013-05-26T22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2"/>
    <s v="rock"/>
    <x v="107"/>
    <d v="2011-02-05T16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0"/>
    <s v="hardware"/>
    <x v="108"/>
    <d v="2015-07-11T22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0"/>
    <s v="hardware"/>
    <x v="109"/>
    <d v="2013-07-13T13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2"/>
    <s v="electronic music"/>
    <x v="110"/>
    <d v="2016-09-12T03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3"/>
    <s v="plays"/>
    <x v="111"/>
    <d v="2016-04-29T13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3"/>
    <s v="plays"/>
    <x v="112"/>
    <d v="2011-04-30T20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1"/>
    <s v="tabletop games"/>
    <x v="113"/>
    <d v="2015-12-13T16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3"/>
    <s v="plays"/>
    <x v="114"/>
    <d v="2016-05-31T03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1"/>
    <s v="tabletop games"/>
    <x v="115"/>
    <d v="2014-03-26T15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0"/>
    <s v="space exploration"/>
    <x v="116"/>
    <d v="2014-11-12T13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6"/>
    <s v="photobooks"/>
    <x v="117"/>
    <d v="2015-04-08T03:42:5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1"/>
    <s v="tabletop games"/>
    <x v="118"/>
    <d v="2016-04-26T18:00:0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0"/>
    <s v="hardware"/>
    <x v="119"/>
    <d v="2016-08-18T15:54:5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3"/>
    <s v="spaces"/>
    <x v="120"/>
    <d v="2016-07-13T13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0"/>
    <s v="hardware"/>
    <x v="121"/>
    <d v="2016-06-28T07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5"/>
    <s v="nonfiction"/>
    <x v="122"/>
    <d v="2013-11-20T20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3"/>
    <s v="plays"/>
    <x v="123"/>
    <d v="2016-05-02T15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0"/>
    <s v="hardware"/>
    <x v="124"/>
    <d v="2010-07-02T15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4"/>
    <s v="television"/>
    <x v="125"/>
    <d v="2014-07-12T16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2"/>
    <s v="rock"/>
    <x v="126"/>
    <d v="2012-03-17T16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4"/>
    <s v="documentary"/>
    <x v="127"/>
    <d v="2010-12-18T01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0"/>
    <s v="hardware"/>
    <x v="128"/>
    <d v="2016-11-23T00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0"/>
    <s v="hardware"/>
    <x v="129"/>
    <d v="2016-12-14T21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0"/>
    <s v="space exploration"/>
    <x v="130"/>
    <d v="2012-07-14T21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3"/>
    <s v="plays"/>
    <x v="131"/>
    <d v="2016-05-13T11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3"/>
    <s v="spaces"/>
    <x v="132"/>
    <d v="2014-05-30T08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0"/>
    <s v="hardware"/>
    <x v="133"/>
    <d v="2013-12-29T22:02:3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0"/>
    <s v="wearables"/>
    <x v="134"/>
    <d v="2014-10-28T17:00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3"/>
    <s v="plays"/>
    <x v="135"/>
    <d v="2014-07-03T19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1"/>
    <s v="tabletop games"/>
    <x v="136"/>
    <d v="2016-11-22T12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0"/>
    <s v="hardware"/>
    <x v="137"/>
    <d v="2015-08-14T23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2"/>
    <s v="rock"/>
    <x v="138"/>
    <d v="2011-04-02T17:03:1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139"/>
    <d v="2016-12-18T23:59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0"/>
    <s v="hardware"/>
    <x v="140"/>
    <d v="2015-04-18T13:10: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4"/>
    <s v="documentary"/>
    <x v="141"/>
    <d v="2013-03-20T11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2"/>
    <s v="electronic music"/>
    <x v="142"/>
    <d v="2014-02-06T11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6"/>
    <s v="photobooks"/>
    <x v="143"/>
    <d v="2017-02-11T04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3"/>
    <s v="plays"/>
    <x v="144"/>
    <d v="2016-06-08T05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0"/>
    <s v="hardware"/>
    <x v="145"/>
    <d v="2015-06-25T11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3"/>
    <s v="plays"/>
    <x v="146"/>
    <d v="2016-04-04T18:18:0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1"/>
    <s v="tabletop games"/>
    <x v="147"/>
    <d v="2016-05-07T14:50:5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3"/>
    <s v="plays"/>
    <x v="148"/>
    <d v="2015-12-04T11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0"/>
    <s v="hardware"/>
    <x v="149"/>
    <d v="2016-12-03T07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1"/>
    <s v="tabletop games"/>
    <x v="150"/>
    <d v="2016-01-25T08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4"/>
    <s v="documentary"/>
    <x v="151"/>
    <d v="2013-03-26T15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1"/>
    <s v="tabletop games"/>
    <x v="152"/>
    <d v="2016-12-09T16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6"/>
    <s v="photobooks"/>
    <x v="153"/>
    <d v="2017-01-31T16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0"/>
    <s v="hardware"/>
    <x v="154"/>
    <d v="2014-09-23T17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0"/>
    <s v="hardware"/>
    <x v="155"/>
    <d v="2016-10-01T22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6"/>
    <s v="photobooks"/>
    <x v="156"/>
    <d v="2016-03-31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0"/>
    <s v="wearables"/>
    <x v="157"/>
    <d v="2016-08-11T16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6"/>
    <s v="photobooks"/>
    <x v="158"/>
    <d v="2014-06-10T00:33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1"/>
    <s v="tabletop games"/>
    <x v="159"/>
    <d v="2016-08-05T23:52:1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2"/>
    <s v="rock"/>
    <x v="160"/>
    <d v="2012-12-15T14:11:5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1"/>
    <s v="tabletop games"/>
    <x v="161"/>
    <d v="2016-01-03T14:59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1"/>
    <s v="tabletop games"/>
    <x v="162"/>
    <d v="2016-04-22T11:49:0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6"/>
    <s v="photobooks"/>
    <x v="163"/>
    <d v="2015-12-18T11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0"/>
    <s v="wearables"/>
    <x v="164"/>
    <d v="2015-07-08T14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2"/>
    <s v="metal"/>
    <x v="165"/>
    <d v="2016-12-08T00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2"/>
    <s v="indie rock"/>
    <x v="166"/>
    <d v="2012-04-22T08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2"/>
    <s v="rock"/>
    <x v="167"/>
    <d v="2012-03-01T22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3"/>
    <s v="spaces"/>
    <x v="168"/>
    <d v="2016-02-21T01:33:4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0"/>
    <s v="hardware"/>
    <x v="169"/>
    <d v="2013-11-14T20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2"/>
    <s v="rock"/>
    <x v="170"/>
    <d v="2013-03-01T23:59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0"/>
    <s v="hardware"/>
    <x v="171"/>
    <d v="2012-01-11T17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6"/>
    <s v="photobooks"/>
    <x v="172"/>
    <d v="2015-12-30T19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6"/>
    <s v="photobooks"/>
    <x v="173"/>
    <d v="2016-10-13T22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0"/>
    <s v="hardware"/>
    <x v="174"/>
    <d v="2016-04-21T22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0"/>
    <s v="hardware"/>
    <x v="175"/>
    <d v="2016-08-05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4"/>
    <s v="documentary"/>
    <x v="176"/>
    <d v="2012-09-06T09:01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177"/>
    <d v="2015-06-14T10:45:3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6"/>
    <s v="photobooks"/>
    <x v="178"/>
    <d v="2015-05-31T13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2"/>
    <s v="indie rock"/>
    <x v="179"/>
    <d v="2014-11-20T20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6"/>
    <s v="photobooks"/>
    <x v="180"/>
    <d v="2016-06-12T21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0"/>
    <s v="hardware"/>
    <x v="181"/>
    <d v="2017-01-29T12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2"/>
    <s v="rock"/>
    <x v="182"/>
    <d v="2016-12-03T09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3"/>
    <s v="plays"/>
    <x v="183"/>
    <d v="2016-08-24T19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6"/>
    <s v="photobooks"/>
    <x v="184"/>
    <d v="2015-08-27T11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2"/>
    <s v="rock"/>
    <x v="185"/>
    <d v="2016-07-20T16:13:0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0"/>
    <s v="hardware"/>
    <x v="186"/>
    <d v="2013-11-15T15:15: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0"/>
    <s v="hardware"/>
    <x v="187"/>
    <d v="2014-12-03T05:00:45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4"/>
    <s v="shorts"/>
    <x v="188"/>
    <d v="2013-05-31T06:42:5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3"/>
    <s v="spaces"/>
    <x v="189"/>
    <d v="2012-10-06T15:51:1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0"/>
    <s v="hardware"/>
    <x v="190"/>
    <d v="2014-01-15T11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1"/>
    <s v="tabletop games"/>
    <x v="191"/>
    <d v="2016-10-29T11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3"/>
    <s v="plays"/>
    <x v="192"/>
    <d v="2015-06-12T06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3"/>
    <s v="plays"/>
    <x v="193"/>
    <d v="2016-08-07T10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2"/>
    <s v="indie rock"/>
    <x v="194"/>
    <d v="2011-09-26T20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4"/>
    <s v="documentary"/>
    <x v="195"/>
    <d v="2011-02-25T21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3"/>
    <s v="plays"/>
    <x v="196"/>
    <d v="2015-02-27T09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5"/>
    <s v="nonfiction"/>
    <x v="197"/>
    <d v="2012-12-05T17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2"/>
    <s v="electronic music"/>
    <x v="198"/>
    <d v="2015-06-20T14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0"/>
    <s v="hardware"/>
    <x v="199"/>
    <d v="2015-02-05T11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0"/>
    <s v="hardware"/>
    <x v="200"/>
    <d v="2014-07-10T06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2"/>
    <s v="rock"/>
    <x v="201"/>
    <d v="2012-04-27T07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3"/>
    <s v="spaces"/>
    <x v="202"/>
    <d v="2016-07-21T08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4"/>
    <s v="documentary"/>
    <x v="203"/>
    <d v="2012-08-31T18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4"/>
    <s v="documentary"/>
    <x v="204"/>
    <d v="2013-09-19T10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3"/>
    <s v="plays"/>
    <x v="205"/>
    <d v="2015-03-12T11:13:0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0"/>
    <s v="hardware"/>
    <x v="206"/>
    <d v="2012-11-29T15:54:5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0"/>
    <s v="hardware"/>
    <x v="207"/>
    <d v="2012-03-01T19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2"/>
    <s v="indie rock"/>
    <x v="208"/>
    <d v="2011-02-19T17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3"/>
    <s v="plays"/>
    <x v="209"/>
    <d v="2016-05-27T09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0"/>
    <s v="space exploration"/>
    <x v="210"/>
    <d v="2017-03-14T16:00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3"/>
    <s v="plays"/>
    <x v="211"/>
    <d v="2014-08-08T14:28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1"/>
    <s v="tabletop games"/>
    <x v="212"/>
    <d v="2016-11-22T02:50:4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3"/>
    <s v="plays"/>
    <x v="213"/>
    <d v="2015-05-12T17:37:1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1"/>
    <s v="tabletop games"/>
    <x v="214"/>
    <d v="2017-03-12T04:10:4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4"/>
    <s v="shorts"/>
    <x v="215"/>
    <d v="2011-02-25T16:37:1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2"/>
    <s v="rock"/>
    <x v="216"/>
    <d v="2015-07-29T07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0"/>
    <s v="hardware"/>
    <x v="217"/>
    <d v="2014-08-23T10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2"/>
    <s v="metal"/>
    <x v="218"/>
    <d v="2016-10-25T11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3"/>
    <s v="plays"/>
    <x v="219"/>
    <d v="2015-03-06T20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0"/>
    <s v="hardware"/>
    <x v="220"/>
    <d v="2017-01-23T09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6"/>
    <s v="photobooks"/>
    <x v="221"/>
    <d v="2010-05-15T00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3"/>
    <s v="plays"/>
    <x v="222"/>
    <d v="2014-08-31T12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4"/>
    <s v="documentary"/>
    <x v="223"/>
    <d v="2015-08-14T22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0"/>
    <s v="wearables"/>
    <x v="224"/>
    <d v="2016-04-17T10:18: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3"/>
    <s v="spaces"/>
    <x v="225"/>
    <d v="2010-10-01T20:59:0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2"/>
    <s v="rock"/>
    <x v="226"/>
    <d v="2013-08-31T06:40: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0"/>
    <s v="hardware"/>
    <x v="227"/>
    <d v="2016-11-07T03:05:3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2"/>
    <s v="rock"/>
    <x v="228"/>
    <d v="2016-12-22T17:47:5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29"/>
    <d v="2014-05-29T09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2"/>
    <s v="rock"/>
    <x v="230"/>
    <d v="2013-03-10T20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0"/>
    <s v="hardware"/>
    <x v="231"/>
    <d v="2015-12-18T17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3"/>
    <s v="plays"/>
    <x v="232"/>
    <d v="2014-07-18T15:48:2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3"/>
    <s v="plays"/>
    <x v="233"/>
    <d v="2015-05-08T12:05:0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3"/>
    <s v="plays"/>
    <x v="234"/>
    <d v="2015-06-22T09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0"/>
    <s v="hardware"/>
    <x v="235"/>
    <d v="2013-03-10T10:07:3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6"/>
    <s v="photobooks"/>
    <x v="236"/>
    <d v="2017-02-20T04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0"/>
    <s v="hardware"/>
    <x v="237"/>
    <d v="2014-08-14T04:58:1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4"/>
    <s v="documentary"/>
    <x v="238"/>
    <d v="2014-05-18T18:49: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2"/>
    <s v="electronic music"/>
    <x v="239"/>
    <d v="2015-06-01T16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6"/>
    <s v="photobooks"/>
    <x v="240"/>
    <d v="2014-05-31T11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2"/>
    <s v="rock"/>
    <x v="241"/>
    <d v="2016-10-01T09:19: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5"/>
    <s v="nonfiction"/>
    <x v="242"/>
    <d v="2015-12-15T22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2"/>
    <s v="rock"/>
    <x v="243"/>
    <d v="2012-07-06T19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2"/>
    <s v="rock"/>
    <x v="244"/>
    <d v="2016-08-01T10:13:3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2"/>
    <s v="indie rock"/>
    <x v="245"/>
    <d v="2012-12-31T10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6"/>
    <d v="2014-08-15T07:00:2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2"/>
    <s v="rock"/>
    <x v="247"/>
    <d v="2013-12-01T13:17:3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0"/>
    <s v="hardware"/>
    <x v="248"/>
    <d v="2016-02-26T03:52:1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3"/>
    <s v="plays"/>
    <x v="249"/>
    <d v="2015-07-10T10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3"/>
    <s v="plays"/>
    <x v="250"/>
    <d v="2015-08-29T16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0"/>
    <s v="hardware"/>
    <x v="251"/>
    <d v="2015-12-30T06:23:5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2"/>
    <s v="pop"/>
    <x v="252"/>
    <d v="2016-08-17T22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6"/>
    <s v="photobooks"/>
    <x v="253"/>
    <d v="2016-04-19T12:05:0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0"/>
    <s v="hardware"/>
    <x v="254"/>
    <d v="2015-06-10T20:25:4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0"/>
    <s v="hardware"/>
    <x v="255"/>
    <d v="2011-04-21T20:21:13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2"/>
    <s v="rock"/>
    <x v="256"/>
    <d v="2013-02-17T11:25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2"/>
    <s v="rock"/>
    <x v="257"/>
    <d v="2014-09-06T07:25:3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2"/>
    <s v="electronic music"/>
    <x v="258"/>
    <d v="2015-05-15T11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6"/>
    <s v="photobooks"/>
    <x v="259"/>
    <d v="2015-06-26T22:55:5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0"/>
    <s v="hardware"/>
    <x v="260"/>
    <d v="2013-12-25T00:00:29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2"/>
    <s v="rock"/>
    <x v="261"/>
    <d v="2010-12-31T20:59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0"/>
    <s v="hardware"/>
    <x v="262"/>
    <d v="2013-10-16T06:33: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4"/>
    <s v="shorts"/>
    <x v="263"/>
    <d v="2012-07-13T19:02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0"/>
    <s v="hardware"/>
    <x v="264"/>
    <d v="2014-07-23T07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2"/>
    <s v="electronic music"/>
    <x v="265"/>
    <d v="2014-04-09T22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2"/>
    <s v="indie rock"/>
    <x v="266"/>
    <d v="2010-11-01T16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2"/>
    <s v="classical music"/>
    <x v="267"/>
    <d v="2015-02-26T16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2"/>
    <s v="metal"/>
    <x v="268"/>
    <d v="2014-10-31T20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0"/>
    <s v="hardware"/>
    <x v="269"/>
    <d v="2014-05-13T10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0"/>
    <s v="hardware"/>
    <x v="270"/>
    <d v="2014-05-14T15:04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3"/>
    <s v="plays"/>
    <x v="271"/>
    <d v="2014-07-31T22:59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0"/>
    <s v="hardware"/>
    <x v="272"/>
    <d v="2013-05-31T04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4"/>
    <s v="documentary"/>
    <x v="273"/>
    <d v="2011-06-17T17:14:2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3"/>
    <s v="spaces"/>
    <x v="274"/>
    <d v="2014-09-09T20:52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3"/>
    <s v="plays"/>
    <x v="275"/>
    <d v="2014-08-15T04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2"/>
    <s v="rock"/>
    <x v="276"/>
    <d v="2016-03-24T18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5"/>
    <s v="radio &amp; podcasts"/>
    <x v="277"/>
    <d v="2014-12-19T20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3"/>
    <s v="plays"/>
    <x v="278"/>
    <d v="2012-12-20T03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0"/>
    <s v="space exploration"/>
    <x v="279"/>
    <d v="2015-10-23T03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0"/>
    <s v="space exploration"/>
    <x v="280"/>
    <d v="2016-10-15T17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2"/>
    <s v="indie rock"/>
    <x v="281"/>
    <d v="2012-06-14T19:59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3"/>
    <s v="plays"/>
    <x v="282"/>
    <d v="2015-12-04T16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3"/>
    <s v="plays"/>
    <x v="283"/>
    <d v="2016-07-21T21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3"/>
    <s v="plays"/>
    <x v="284"/>
    <d v="2014-09-09T04:35:4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2"/>
    <s v="rock"/>
    <x v="285"/>
    <d v="2016-01-13T20:11:2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2"/>
    <s v="rock"/>
    <x v="286"/>
    <d v="2011-07-24T22:5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1"/>
    <s v="tabletop games"/>
    <x v="287"/>
    <d v="2016-03-22T22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4"/>
    <s v="documentary"/>
    <x v="288"/>
    <d v="2010-05-31T19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3"/>
    <s v="plays"/>
    <x v="289"/>
    <d v="2015-05-30T10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3"/>
    <s v="plays"/>
    <x v="290"/>
    <d v="2016-02-13T11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4"/>
    <s v="television"/>
    <x v="291"/>
    <d v="2015-02-27T08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5"/>
    <s v="nonfiction"/>
    <x v="292"/>
    <d v="2013-07-04T16:56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93"/>
    <d v="2016-04-20T10:45:5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0"/>
    <s v="hardware"/>
    <x v="294"/>
    <d v="2016-11-10T05:37:07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4"/>
    <s v="documentary"/>
    <x v="295"/>
    <d v="2014-03-07T14:59:0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96"/>
    <d v="2017-02-25T15:03:5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2"/>
    <s v="rock"/>
    <x v="297"/>
    <d v="2015-08-22T10:00:2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2"/>
    <s v="rock"/>
    <x v="298"/>
    <d v="2013-02-28T06:15: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3"/>
    <s v="plays"/>
    <x v="299"/>
    <d v="2014-11-16T23:5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2"/>
    <s v="indie rock"/>
    <x v="300"/>
    <d v="2012-09-23T09:15:4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1"/>
    <s v="tabletop games"/>
    <x v="301"/>
    <d v="2016-05-22T19:00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3"/>
    <s v="spaces"/>
    <x v="302"/>
    <d v="2015-04-24T21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3"/>
    <s v="plays"/>
    <x v="303"/>
    <d v="2016-05-10T13:00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6"/>
    <s v="photobooks"/>
    <x v="304"/>
    <d v="2016-08-06T10:00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2"/>
    <s v="rock"/>
    <x v="305"/>
    <d v="2015-03-22T14:20: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5"/>
    <s v="nonfiction"/>
    <x v="306"/>
    <d v="2013-05-03T05:44: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4"/>
    <s v="documentary"/>
    <x v="307"/>
    <d v="2010-11-16T22:24:2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0"/>
    <s v="hardware"/>
    <x v="308"/>
    <d v="2014-04-25T17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4"/>
    <s v="documentary"/>
    <x v="309"/>
    <d v="2010-04-28T10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3"/>
    <s v="spaces"/>
    <x v="310"/>
    <d v="2015-12-20T20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4"/>
    <s v="documentary"/>
    <x v="311"/>
    <d v="2012-11-01T20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6"/>
    <s v="photobooks"/>
    <x v="312"/>
    <d v="2014-11-30T19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2"/>
    <s v="indie rock"/>
    <x v="313"/>
    <d v="2012-05-03T15:00: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3"/>
    <s v="plays"/>
    <x v="314"/>
    <d v="2016-06-09T19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2"/>
    <s v="pop"/>
    <x v="315"/>
    <d v="2011-07-21T17:39:0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3"/>
    <s v="plays"/>
    <x v="316"/>
    <d v="2014-10-07T10:26: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3"/>
    <s v="plays"/>
    <x v="317"/>
    <d v="2015-01-23T20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3"/>
    <s v="plays"/>
    <x v="318"/>
    <d v="2015-12-31T20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3"/>
    <s v="plays"/>
    <x v="319"/>
    <d v="2016-04-03T09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2"/>
    <s v="pop"/>
    <x v="320"/>
    <d v="2011-04-24T12:01:3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6"/>
    <s v="photobooks"/>
    <x v="321"/>
    <d v="2016-08-18T08:52:1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4"/>
    <s v="documentary"/>
    <x v="322"/>
    <d v="2015-04-23T21:19:57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4"/>
    <s v="shorts"/>
    <x v="323"/>
    <d v="2013-07-07T16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5"/>
    <s v="nonfiction"/>
    <x v="324"/>
    <d v="2012-08-02T13:37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2"/>
    <s v="rock"/>
    <x v="325"/>
    <d v="2012-04-22T20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326"/>
    <d v="2015-09-25T20:33:4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2"/>
    <s v="indie rock"/>
    <x v="327"/>
    <d v="2015-03-09T18:39:4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2"/>
    <s v="indie rock"/>
    <x v="328"/>
    <d v="2014-09-26T19:08:2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6"/>
    <s v="photobooks"/>
    <x v="329"/>
    <d v="2015-10-31T19:00:0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3"/>
    <s v="spaces"/>
    <x v="330"/>
    <d v="2015-05-26T13:54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0"/>
    <s v="space exploration"/>
    <x v="331"/>
    <d v="2015-01-08T19:26:1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3"/>
    <s v="plays"/>
    <x v="332"/>
    <d v="2014-07-16T06:31:1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3"/>
    <s v="plays"/>
    <x v="333"/>
    <d v="2016-03-13T04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3"/>
    <s v="plays"/>
    <x v="334"/>
    <d v="2016-04-13T05:18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2"/>
    <s v="indie rock"/>
    <x v="335"/>
    <d v="2012-08-12T08:35:4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2"/>
    <s v="rock"/>
    <x v="336"/>
    <d v="2017-01-14T17:35:1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1"/>
    <s v="tabletop games"/>
    <x v="337"/>
    <d v="2013-09-02T20:00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2"/>
    <s v="indie rock"/>
    <x v="338"/>
    <d v="2011-06-14T19:59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0"/>
    <s v="makerspaces"/>
    <x v="339"/>
    <d v="2015-11-09T06:32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3"/>
    <s v="plays"/>
    <x v="340"/>
    <d v="2015-11-05T13:44:4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2"/>
    <s v="indie rock"/>
    <x v="341"/>
    <d v="2013-12-30T23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3"/>
    <s v="plays"/>
    <x v="342"/>
    <d v="2016-07-08T20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3"/>
    <s v="plays"/>
    <x v="343"/>
    <d v="2017-03-04T02:12:32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0"/>
    <s v="hardware"/>
    <x v="344"/>
    <d v="2013-04-22T04:59: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4"/>
    <s v="documentary"/>
    <x v="345"/>
    <d v="2015-10-14T04:00:2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3"/>
    <s v="plays"/>
    <x v="346"/>
    <d v="2015-01-30T15:02: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2"/>
    <s v="rock"/>
    <x v="347"/>
    <d v="2010-08-02T17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0"/>
    <s v="space exploration"/>
    <x v="348"/>
    <d v="2016-04-30T04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3"/>
    <s v="plays"/>
    <x v="349"/>
    <d v="2014-09-29T00:40:2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1"/>
    <s v="tabletop games"/>
    <x v="350"/>
    <d v="2013-04-02T07:52:4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0"/>
    <s v="hardware"/>
    <x v="351"/>
    <d v="2015-03-02T12:00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3"/>
    <s v="spaces"/>
    <x v="352"/>
    <d v="2016-08-14T22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353"/>
    <d v="2016-11-26T07:27:51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0"/>
    <s v="hardware"/>
    <x v="354"/>
    <d v="2012-10-26T18:21:5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2"/>
    <s v="rock"/>
    <x v="355"/>
    <d v="2016-06-11T21:3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0"/>
    <s v="hardware"/>
    <x v="356"/>
    <d v="2014-12-02T20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2"/>
    <s v="rock"/>
    <x v="357"/>
    <d v="2011-01-21T14:00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4"/>
    <s v="television"/>
    <x v="358"/>
    <d v="2015-04-27T16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2"/>
    <s v="rock"/>
    <x v="359"/>
    <d v="2013-10-29T07:54:4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3"/>
    <s v="spaces"/>
    <x v="360"/>
    <d v="2014-12-31T13:22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6"/>
    <s v="photobooks"/>
    <x v="361"/>
    <d v="2015-07-08T06:00: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0"/>
    <s v="space exploration"/>
    <x v="362"/>
    <d v="2016-10-12T05:11: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2"/>
    <s v="indie rock"/>
    <x v="363"/>
    <d v="2010-05-31T20:59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6"/>
    <s v="photobooks"/>
    <x v="364"/>
    <d v="2016-02-25T08:08: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4"/>
    <s v="television"/>
    <x v="365"/>
    <d v="2014-07-15T19:00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0"/>
    <s v="space exploration"/>
    <x v="366"/>
    <d v="2015-02-19T12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3"/>
    <s v="plays"/>
    <x v="367"/>
    <d v="2015-12-03T09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5"/>
    <s v="radio &amp; podcasts"/>
    <x v="368"/>
    <d v="2013-02-16T07:52:3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3"/>
    <s v="plays"/>
    <x v="369"/>
    <d v="2011-05-02T19:59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1"/>
    <s v="tabletop games"/>
    <x v="370"/>
    <d v="2012-01-28T10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3"/>
    <s v="plays"/>
    <x v="371"/>
    <d v="2015-05-03T14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3"/>
    <s v="plays"/>
    <x v="372"/>
    <d v="2015-08-17T02:22:1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2"/>
    <s v="rock"/>
    <x v="373"/>
    <d v="2013-08-07T12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6"/>
    <s v="photobooks"/>
    <x v="374"/>
    <d v="2014-12-05T22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0"/>
    <s v="hardware"/>
    <x v="375"/>
    <d v="2015-06-11T02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2"/>
    <s v="rock"/>
    <x v="376"/>
    <d v="2015-04-10T20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3"/>
    <s v="plays"/>
    <x v="377"/>
    <d v="2016-04-16T14:39:0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2"/>
    <s v="pop"/>
    <x v="378"/>
    <d v="2013-03-27T21:04:3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6"/>
    <s v="photobooks"/>
    <x v="379"/>
    <d v="2016-12-28T08:4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3"/>
    <s v="plays"/>
    <x v="380"/>
    <d v="2014-11-25T23:59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5"/>
    <s v="nonfiction"/>
    <x v="381"/>
    <d v="2013-09-29T02:1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3"/>
    <s v="plays"/>
    <x v="382"/>
    <d v="2016-04-21T14:36:48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2"/>
    <s v="rock"/>
    <x v="383"/>
    <d v="2012-07-20T15:02:4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4"/>
    <s v="television"/>
    <x v="384"/>
    <d v="2016-06-23T12:27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3"/>
    <s v="plays"/>
    <x v="385"/>
    <d v="2014-07-03T08:03:0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3"/>
    <s v="plays"/>
    <x v="386"/>
    <d v="2016-10-16T07:36: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0"/>
    <s v="makerspaces"/>
    <x v="387"/>
    <d v="2015-09-25T1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6"/>
    <s v="photobooks"/>
    <x v="388"/>
    <d v="2016-10-20T03:05:1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5"/>
    <s v="nonfiction"/>
    <x v="389"/>
    <d v="2014-08-11T04:03:4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3"/>
    <s v="plays"/>
    <x v="390"/>
    <d v="2015-05-17T21:59:4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3"/>
    <s v="spaces"/>
    <x v="391"/>
    <d v="2015-02-21T11:58:3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0"/>
    <s v="space exploration"/>
    <x v="392"/>
    <d v="2016-06-30T02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1"/>
    <s v="tabletop games"/>
    <x v="393"/>
    <d v="2013-11-13T12:22:3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4"/>
    <s v="documentary"/>
    <x v="394"/>
    <d v="2017-02-26T18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6"/>
    <s v="photobooks"/>
    <x v="395"/>
    <d v="2016-03-15T21:04:5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2"/>
    <s v="indie rock"/>
    <x v="396"/>
    <d v="2012-06-07T05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3"/>
    <s v="spaces"/>
    <x v="397"/>
    <d v="2015-06-21T12:04:0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0"/>
    <s v="hardware"/>
    <x v="398"/>
    <d v="2014-09-30T16:00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2"/>
    <s v="classical music"/>
    <x v="399"/>
    <d v="2014-11-17T16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2"/>
    <s v="classical music"/>
    <x v="400"/>
    <d v="2011-01-01T19:00: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2"/>
    <s v="electronic music"/>
    <x v="401"/>
    <d v="2012-03-12T22:59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3"/>
    <s v="plays"/>
    <x v="402"/>
    <d v="2015-10-01T07:00:2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4"/>
    <s v="documentary"/>
    <x v="403"/>
    <d v="2014-05-30T06:10:3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4"/>
    <s v="documentary"/>
    <x v="404"/>
    <d v="2012-04-04T22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2"/>
    <s v="rock"/>
    <x v="405"/>
    <d v="2012-10-12T12:37:4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3"/>
    <s v="plays"/>
    <x v="406"/>
    <d v="2016-01-21T13:18:2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2"/>
    <s v="rock"/>
    <x v="407"/>
    <d v="2012-08-07T09:01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2"/>
    <s v="classical music"/>
    <x v="408"/>
    <d v="2012-09-20T20:46:4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5"/>
    <s v="nonfiction"/>
    <x v="409"/>
    <d v="2013-01-14T13:2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2"/>
    <s v="rock"/>
    <x v="410"/>
    <d v="2012-09-11T08:47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6"/>
    <s v="photobooks"/>
    <x v="411"/>
    <d v="2016-03-24T08:01:0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4"/>
    <s v="television"/>
    <x v="412"/>
    <d v="2014-08-17T04:22:2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3"/>
    <s v="plays"/>
    <x v="413"/>
    <d v="2015-06-02T22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2"/>
    <s v="metal"/>
    <x v="414"/>
    <d v="2016-04-24T20:59:0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6"/>
    <s v="photobooks"/>
    <x v="415"/>
    <d v="2015-09-12T05:37:4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3"/>
    <s v="plays"/>
    <x v="416"/>
    <d v="2015-02-13T06:48:3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2"/>
    <s v="rock"/>
    <x v="417"/>
    <d v="2012-08-30T08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2"/>
    <s v="rock"/>
    <x v="418"/>
    <d v="2014-06-24T18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4"/>
    <s v="shorts"/>
    <x v="419"/>
    <d v="2013-03-03T11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420"/>
    <d v="2017-02-02T08:36:4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4"/>
    <s v="shorts"/>
    <x v="421"/>
    <d v="2015-05-30T23:59:4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3"/>
    <s v="plays"/>
    <x v="422"/>
    <d v="2015-11-06T05:00:0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1"/>
    <s v="tabletop games"/>
    <x v="423"/>
    <d v="2014-11-17T16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2"/>
    <s v="rock"/>
    <x v="424"/>
    <d v="2014-01-06T04:55:4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3"/>
    <s v="spaces"/>
    <x v="425"/>
    <d v="2014-08-08T18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1"/>
    <s v="tabletop games"/>
    <x v="426"/>
    <d v="2015-02-03T2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3"/>
    <s v="plays"/>
    <x v="427"/>
    <d v="2015-05-30T22:59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0"/>
    <s v="hardware"/>
    <x v="428"/>
    <d v="2013-04-17T10:15:4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3"/>
    <s v="plays"/>
    <x v="429"/>
    <d v="2016-06-13T09:00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4"/>
    <s v="shorts"/>
    <x v="430"/>
    <d v="2011-12-27T09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3"/>
    <s v="plays"/>
    <x v="431"/>
    <d v="2015-12-20T03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3"/>
    <s v="plays"/>
    <x v="432"/>
    <d v="2016-03-30T14:48:05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1"/>
    <s v="tabletop games"/>
    <x v="433"/>
    <d v="2015-03-28T15:31: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3"/>
    <s v="plays"/>
    <x v="434"/>
    <d v="2014-07-22T19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1"/>
    <s v="tabletop games"/>
    <x v="435"/>
    <d v="2017-02-20T16:07:33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3"/>
    <s v="plays"/>
    <x v="436"/>
    <d v="2015-03-26T16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4"/>
    <s v="documentary"/>
    <x v="437"/>
    <d v="2011-05-24T20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0"/>
    <s v="hardware"/>
    <x v="438"/>
    <d v="2015-05-08T08:01:58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2"/>
    <s v="rock"/>
    <x v="439"/>
    <d v="2014-09-11T02:24: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2"/>
    <s v="electronic music"/>
    <x v="440"/>
    <d v="2012-06-01T11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3"/>
    <s v="plays"/>
    <x v="441"/>
    <d v="2015-04-02T07:54:3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2"/>
    <s v="rock"/>
    <x v="442"/>
    <d v="2013-03-01T05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2"/>
    <s v="rock"/>
    <x v="443"/>
    <d v="2014-06-12T22:59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2"/>
    <s v="electronic music"/>
    <x v="444"/>
    <d v="2014-04-14T15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3"/>
    <s v="musical"/>
    <x v="445"/>
    <d v="2016-08-02T02:03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4"/>
    <s v="documentary"/>
    <x v="446"/>
    <d v="2012-10-11T16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6"/>
    <s v="photobooks"/>
    <x v="447"/>
    <d v="2014-07-16T07:17: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3"/>
    <s v="plays"/>
    <x v="448"/>
    <d v="2016-03-03T11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3"/>
    <s v="plays"/>
    <x v="449"/>
    <d v="2016-07-15T13:38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0"/>
    <s v="hardware"/>
    <x v="450"/>
    <d v="2014-04-19T18:36:0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2"/>
    <s v="rock"/>
    <x v="451"/>
    <d v="2012-02-23T09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3"/>
    <s v="spaces"/>
    <x v="452"/>
    <d v="2016-04-27T05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3"/>
    <s v="plays"/>
    <x v="453"/>
    <d v="2016-03-13T14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0"/>
    <s v="hardware"/>
    <x v="454"/>
    <d v="2013-05-23T07:38:1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4"/>
    <s v="shorts"/>
    <x v="455"/>
    <d v="2013-06-06T11:32:3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2"/>
    <s v="rock"/>
    <x v="456"/>
    <d v="2012-04-27T14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6"/>
    <s v="photobooks"/>
    <x v="457"/>
    <d v="2016-11-23T18:00:0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0"/>
    <s v="hardware"/>
    <x v="458"/>
    <d v="2016-05-15T09:35:0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5"/>
    <s v="nonfiction"/>
    <x v="459"/>
    <d v="2012-04-16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0"/>
    <s v="hardware"/>
    <x v="460"/>
    <d v="2016-11-05T19:26:4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2"/>
    <s v="indie rock"/>
    <x v="461"/>
    <d v="2015-10-26T20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5"/>
    <s v="radio &amp; podcasts"/>
    <x v="462"/>
    <d v="2013-04-07T12:52:18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4"/>
    <s v="documentary"/>
    <x v="463"/>
    <d v="2012-04-27T16:57:5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5"/>
    <s v="nonfiction"/>
    <x v="464"/>
    <d v="2013-06-26T17:49: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4"/>
    <s v="documentary"/>
    <x v="465"/>
    <d v="2017-02-21T20:43:4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1"/>
    <s v="tabletop games"/>
    <x v="466"/>
    <d v="2015-10-15T01:59:5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0"/>
    <s v="wearables"/>
    <x v="467"/>
    <d v="2015-03-12T13:58: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2"/>
    <s v="rock"/>
    <x v="468"/>
    <d v="2014-12-05T13:06:5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3"/>
    <s v="spaces"/>
    <x v="469"/>
    <d v="2014-11-11T08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3"/>
    <s v="spaces"/>
    <x v="470"/>
    <d v="2016-08-17T18:38:4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1"/>
    <s v="tabletop games"/>
    <x v="471"/>
    <d v="2015-06-11T10:01: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3"/>
    <s v="plays"/>
    <x v="472"/>
    <d v="2014-07-04T17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2"/>
    <s v="indie rock"/>
    <x v="473"/>
    <d v="2012-11-09T11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2"/>
    <s v="rock"/>
    <x v="474"/>
    <d v="2013-01-20T09:21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3"/>
    <s v="musical"/>
    <x v="475"/>
    <d v="2016-05-17T16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0"/>
    <s v="space exploration"/>
    <x v="476"/>
    <d v="2015-05-21T09:56:28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2"/>
    <s v="rock"/>
    <x v="477"/>
    <d v="2013-11-01T11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6"/>
    <s v="photobooks"/>
    <x v="478"/>
    <d v="2015-10-02T15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3"/>
    <s v="plays"/>
    <x v="479"/>
    <d v="2015-04-06T23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4"/>
    <s v="documentary"/>
    <x v="480"/>
    <d v="2010-04-22T19:51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2"/>
    <s v="rock"/>
    <x v="481"/>
    <d v="2012-01-17T13:33:05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2"/>
    <s v="rock"/>
    <x v="482"/>
    <d v="2016-08-13T03:32: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2"/>
    <s v="electronic music"/>
    <x v="483"/>
    <d v="2016-03-18T20:33:4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4"/>
    <s v="television"/>
    <x v="484"/>
    <d v="2015-07-20T11:35:3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6"/>
    <s v="photobooks"/>
    <x v="485"/>
    <d v="2016-05-01T19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2"/>
    <s v="rock"/>
    <x v="486"/>
    <d v="2012-06-14T11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2"/>
    <s v="indie rock"/>
    <x v="487"/>
    <d v="2012-12-15T10:52:08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0"/>
    <s v="hardware"/>
    <x v="488"/>
    <d v="2017-03-01T09:52: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2"/>
    <s v="indie rock"/>
    <x v="489"/>
    <d v="2016-02-01T10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3"/>
    <s v="plays"/>
    <x v="490"/>
    <d v="2014-06-09T09:26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2"/>
    <s v="rock"/>
    <x v="491"/>
    <d v="2013-01-31T17:08:59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492"/>
    <d v="2014-08-17T16:08: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0"/>
    <s v="wearables"/>
    <x v="493"/>
    <d v="2016-11-24T15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3"/>
    <s v="plays"/>
    <x v="494"/>
    <d v="2015-11-22T14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2"/>
    <s v="metal"/>
    <x v="495"/>
    <d v="2015-04-15T14:59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3"/>
    <s v="plays"/>
    <x v="496"/>
    <d v="2015-06-26T1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5"/>
    <s v="nonfiction"/>
    <x v="497"/>
    <d v="2012-01-29T07:3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0"/>
    <s v="space exploration"/>
    <x v="498"/>
    <d v="2015-10-10T17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0"/>
    <s v="hardware"/>
    <x v="499"/>
    <d v="2016-01-31T13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3"/>
    <s v="spaces"/>
    <x v="500"/>
    <d v="2017-03-03T03:01:3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3"/>
    <s v="plays"/>
    <x v="501"/>
    <d v="2015-07-05T07:38:3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3"/>
    <s v="musical"/>
    <x v="502"/>
    <d v="2014-09-26T20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2"/>
    <s v="pop"/>
    <x v="503"/>
    <d v="2012-04-05T10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2"/>
    <s v="rock"/>
    <x v="504"/>
    <d v="2011-03-04T04:57:07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2"/>
    <s v="rock"/>
    <x v="505"/>
    <d v="2012-05-11T07:47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3"/>
    <s v="plays"/>
    <x v="506"/>
    <d v="2015-07-10T1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4"/>
    <s v="television"/>
    <x v="507"/>
    <d v="2017-03-02T06:24:4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3"/>
    <s v="plays"/>
    <x v="508"/>
    <d v="2014-07-27T06:17:2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4"/>
    <s v="television"/>
    <x v="509"/>
    <d v="2015-04-03T22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4"/>
    <s v="television"/>
    <x v="510"/>
    <d v="2014-12-28T07:20:2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4"/>
    <s v="documentary"/>
    <x v="511"/>
    <d v="2015-11-05T05:56:5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3"/>
    <s v="plays"/>
    <x v="512"/>
    <d v="2015-08-02T08:00:0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2"/>
    <s v="pop"/>
    <x v="513"/>
    <d v="2013-10-09T02:27:1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4"/>
    <s v="documentary"/>
    <x v="514"/>
    <d v="2016-01-23T09:16:3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0"/>
    <s v="wearables"/>
    <x v="515"/>
    <d v="2015-08-20T06:50:4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0"/>
    <s v="space exploration"/>
    <x v="516"/>
    <d v="2016-08-21T22:59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3"/>
    <s v="plays"/>
    <x v="517"/>
    <d v="2016-03-13T16:12:5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3"/>
    <s v="plays"/>
    <x v="518"/>
    <d v="2015-04-03T05:49:4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1"/>
    <s v="tabletop games"/>
    <x v="519"/>
    <d v="2012-02-27T08:17:0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4"/>
    <s v="shorts"/>
    <x v="520"/>
    <d v="2011-08-06T07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4"/>
    <s v="shorts"/>
    <x v="521"/>
    <d v="2012-02-04T09:44:0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3"/>
    <s v="plays"/>
    <x v="522"/>
    <d v="2015-02-11T21:59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3"/>
    <s v="plays"/>
    <x v="523"/>
    <d v="2015-03-31T19:59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0"/>
    <s v="hardware"/>
    <x v="524"/>
    <d v="2014-12-31T13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3"/>
    <s v="plays"/>
    <x v="525"/>
    <d v="2015-04-24T13:52:2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3"/>
    <s v="plays"/>
    <x v="526"/>
    <d v="2016-05-15T15:00:0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0"/>
    <s v="wearables"/>
    <x v="527"/>
    <d v="2014-09-16T13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2"/>
    <s v="pop"/>
    <x v="528"/>
    <d v="2016-05-31T13:14:3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3"/>
    <s v="plays"/>
    <x v="529"/>
    <d v="2014-06-15T22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4"/>
    <s v="documentary"/>
    <x v="530"/>
    <d v="2013-03-16T10:27:47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3"/>
    <s v="plays"/>
    <x v="531"/>
    <d v="2015-09-01T20:19:4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3"/>
    <s v="plays"/>
    <x v="532"/>
    <d v="2016-10-28T19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6"/>
    <s v="photobooks"/>
    <x v="533"/>
    <d v="2014-10-17T11:55: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5"/>
    <s v="radio &amp; podcasts"/>
    <x v="534"/>
    <d v="2013-10-16T05:01:4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2"/>
    <s v="rock"/>
    <x v="535"/>
    <d v="2016-04-08T07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2"/>
    <s v="rock"/>
    <x v="536"/>
    <d v="2017-01-18T07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3"/>
    <s v="plays"/>
    <x v="537"/>
    <d v="2015-07-30T04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3"/>
    <s v="plays"/>
    <x v="538"/>
    <d v="2015-12-02T12:59:2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0"/>
    <s v="hardware"/>
    <x v="539"/>
    <d v="2011-07-04T11:52:2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3"/>
    <s v="plays"/>
    <x v="540"/>
    <d v="2014-07-06T10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3"/>
    <s v="plays"/>
    <x v="541"/>
    <d v="2015-06-11T08:12:17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3"/>
    <s v="plays"/>
    <x v="542"/>
    <d v="2016-12-06T15:22:3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3"/>
    <s v="plays"/>
    <x v="543"/>
    <d v="2016-02-13T16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2"/>
    <s v="rock"/>
    <x v="544"/>
    <d v="2012-12-15T07:36:1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2"/>
    <s v="rock"/>
    <x v="545"/>
    <d v="2013-10-24T15:42:4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3"/>
    <s v="plays"/>
    <x v="546"/>
    <d v="2016-03-01T15:59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4"/>
    <s v="documentary"/>
    <x v="547"/>
    <d v="2012-06-01T17:42:2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2"/>
    <s v="pop"/>
    <x v="548"/>
    <d v="2011-10-16T14:03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1"/>
    <s v="tabletop games"/>
    <x v="549"/>
    <d v="2017-03-10T06:55:1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5"/>
    <s v="radio &amp; podcasts"/>
    <x v="550"/>
    <d v="2014-05-09T19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2"/>
    <s v="rock"/>
    <x v="551"/>
    <d v="2012-03-10T20:59:0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0"/>
    <s v="space exploration"/>
    <x v="552"/>
    <d v="2016-05-28T17:28:5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4"/>
    <s v="television"/>
    <x v="553"/>
    <d v="2015-07-22T19:00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4"/>
    <s v="documentary"/>
    <x v="554"/>
    <d v="2016-07-22T12:42:24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2"/>
    <s v="indie rock"/>
    <x v="555"/>
    <d v="2012-07-13T21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2"/>
    <s v="indie rock"/>
    <x v="556"/>
    <d v="2012-06-29T19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2"/>
    <s v="rock"/>
    <x v="557"/>
    <d v="2015-06-02T20:3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2"/>
    <s v="indie rock"/>
    <x v="558"/>
    <d v="2011-06-07T07:18:0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4"/>
    <s v="documentary"/>
    <x v="559"/>
    <d v="2015-03-22T00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3"/>
    <s v="plays"/>
    <x v="560"/>
    <d v="2016-05-31T08:33:1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0"/>
    <s v="hardware"/>
    <x v="561"/>
    <d v="2016-11-30T20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3"/>
    <s v="plays"/>
    <x v="562"/>
    <d v="2015-04-29T09:51:0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5"/>
    <s v="nonfiction"/>
    <x v="563"/>
    <d v="2015-09-04T19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2"/>
    <s v="indie rock"/>
    <x v="564"/>
    <d v="2011-05-05T12:50:4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3"/>
    <s v="plays"/>
    <x v="565"/>
    <d v="2016-02-25T16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3"/>
    <s v="plays"/>
    <x v="566"/>
    <d v="2015-04-08T00:53: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6"/>
    <s v="photobooks"/>
    <x v="567"/>
    <d v="2017-01-03T14:03:3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2"/>
    <s v="indie rock"/>
    <x v="568"/>
    <d v="2010-09-03T17:03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2"/>
    <s v="indie rock"/>
    <x v="569"/>
    <d v="2012-11-27T04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6"/>
    <s v="photobooks"/>
    <x v="570"/>
    <d v="2014-08-31T07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6"/>
    <s v="photobooks"/>
    <x v="571"/>
    <d v="2015-12-20T01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3"/>
    <s v="plays"/>
    <x v="572"/>
    <d v="2016-06-01T10:57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2"/>
    <s v="rock"/>
    <x v="573"/>
    <d v="2012-03-02T23:39:2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6"/>
    <s v="photobooks"/>
    <x v="574"/>
    <d v="2015-10-23T10:24:5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2"/>
    <s v="rock"/>
    <x v="575"/>
    <d v="2016-10-17T08:14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3"/>
    <s v="plays"/>
    <x v="576"/>
    <d v="2016-01-18T20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2"/>
    <s v="indie rock"/>
    <x v="577"/>
    <d v="2011-07-24T12:08:5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1"/>
    <s v="tabletop games"/>
    <x v="578"/>
    <d v="2014-08-16T00:17:5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2"/>
    <s v="rock"/>
    <x v="579"/>
    <d v="2010-04-17T22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4"/>
    <s v="documentary"/>
    <x v="580"/>
    <d v="2010-10-15T19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2"/>
    <s v="rock"/>
    <x v="581"/>
    <d v="2014-06-08T21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2"/>
    <s v="indie rock"/>
    <x v="582"/>
    <d v="2013-05-09T08:33:5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2"/>
    <s v="indie rock"/>
    <x v="583"/>
    <d v="2013-06-20T19:31:3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5"/>
    <s v="nonfiction"/>
    <x v="584"/>
    <d v="2013-03-10T16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585"/>
    <d v="2015-12-29T15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0"/>
    <s v="hardware"/>
    <x v="586"/>
    <d v="2014-04-20T19:59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3"/>
    <s v="plays"/>
    <x v="587"/>
    <d v="2012-01-18T15:00:0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2"/>
    <s v="rock"/>
    <x v="588"/>
    <d v="2014-02-06T09:01: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3"/>
    <s v="plays"/>
    <x v="589"/>
    <d v="2016-07-31T22:59:0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2"/>
    <s v="indie rock"/>
    <x v="590"/>
    <d v="2012-07-27T18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4"/>
    <s v="television"/>
    <x v="591"/>
    <d v="2016-01-08T16:36: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2"/>
    <s v="rock"/>
    <x v="592"/>
    <d v="2014-09-14T20:28:0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2"/>
    <s v="indie rock"/>
    <x v="593"/>
    <d v="2015-03-25T13:36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3"/>
    <s v="musical"/>
    <x v="594"/>
    <d v="2014-07-13T02:58:3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3"/>
    <s v="plays"/>
    <x v="595"/>
    <d v="2014-10-10T03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2"/>
    <s v="rock"/>
    <x v="596"/>
    <d v="2013-06-07T16:01:1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4"/>
    <s v="documentary"/>
    <x v="597"/>
    <d v="2013-10-31T16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3"/>
    <s v="plays"/>
    <x v="598"/>
    <d v="2017-02-20T00:50:0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3"/>
    <s v="plays"/>
    <x v="599"/>
    <d v="2015-01-04T05:16:0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1"/>
    <s v="tabletop games"/>
    <x v="600"/>
    <d v="2015-11-14T05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2"/>
    <s v="electronic music"/>
    <x v="601"/>
    <d v="2013-03-08T23:28: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3"/>
    <s v="spaces"/>
    <x v="602"/>
    <d v="2014-08-21T19:44: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3"/>
    <s v="musical"/>
    <x v="603"/>
    <d v="2016-04-02T15:51:1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6"/>
    <s v="photobooks"/>
    <x v="604"/>
    <d v="2016-05-23T14:00:0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2"/>
    <s v="indie rock"/>
    <x v="605"/>
    <d v="2015-07-01T19:4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2"/>
    <s v="pop"/>
    <x v="606"/>
    <d v="2012-12-18T06:2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2"/>
    <s v="rock"/>
    <x v="607"/>
    <d v="2015-06-07T19:5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5"/>
    <s v="nonfiction"/>
    <x v="608"/>
    <d v="2011-12-07T09:53:1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5"/>
    <s v="nonfiction"/>
    <x v="609"/>
    <d v="2012-04-08T10:19:3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3"/>
    <s v="plays"/>
    <x v="610"/>
    <d v="2015-07-12T17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4"/>
    <s v="documentary"/>
    <x v="611"/>
    <d v="2015-04-08T09:42:4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0"/>
    <s v="wearables"/>
    <x v="612"/>
    <d v="2014-08-11T12:27:4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2"/>
    <s v="rock"/>
    <x v="613"/>
    <d v="2011-09-22T10:28:4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6"/>
    <s v="photobooks"/>
    <x v="614"/>
    <d v="2015-06-09T12:10:0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0"/>
    <s v="hardware"/>
    <x v="615"/>
    <d v="2014-05-09T12:45:1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4"/>
    <s v="documentary"/>
    <x v="616"/>
    <d v="2014-06-25T02:51:3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3"/>
    <s v="spaces"/>
    <x v="617"/>
    <d v="2015-03-20T07:54: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4"/>
    <s v="shorts"/>
    <x v="618"/>
    <d v="2012-02-25T16:07:2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3"/>
    <s v="spaces"/>
    <x v="619"/>
    <d v="2013-07-13T10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3"/>
    <s v="plays"/>
    <x v="620"/>
    <d v="2015-06-12T13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0"/>
    <s v="hardware"/>
    <x v="621"/>
    <d v="2016-12-18T10:30:5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3"/>
    <s v="plays"/>
    <x v="622"/>
    <d v="2016-05-03T19:59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0"/>
    <s v="space exploration"/>
    <x v="623"/>
    <d v="2016-12-30T09:50:1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3"/>
    <s v="plays"/>
    <x v="624"/>
    <d v="2014-09-30T20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2"/>
    <s v="rock"/>
    <x v="625"/>
    <d v="2013-06-30T19:59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4"/>
    <s v="television"/>
    <x v="626"/>
    <d v="2014-05-25T14:59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3"/>
    <s v="musical"/>
    <x v="627"/>
    <d v="2014-07-14T21:00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4"/>
    <s v="shorts"/>
    <x v="628"/>
    <d v="2013-11-13T21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4"/>
    <s v="documentary"/>
    <x v="629"/>
    <d v="2011-09-16T13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5"/>
    <s v="nonfiction"/>
    <x v="630"/>
    <d v="2012-09-18T20:27:4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3"/>
    <s v="plays"/>
    <x v="631"/>
    <d v="2014-12-31T09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4"/>
    <s v="television"/>
    <x v="632"/>
    <d v="2014-08-04T23:43:2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2"/>
    <s v="metal"/>
    <x v="633"/>
    <d v="2016-07-31T11:45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3"/>
    <s v="plays"/>
    <x v="634"/>
    <d v="2017-01-10T21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0"/>
    <s v="hardware"/>
    <x v="635"/>
    <d v="2013-12-25T16:32:1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4"/>
    <s v="documentary"/>
    <x v="636"/>
    <d v="2012-03-10T07:07:2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3"/>
    <s v="plays"/>
    <x v="637"/>
    <d v="2016-08-14T06:30:57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3"/>
    <s v="plays"/>
    <x v="638"/>
    <d v="2016-07-31T03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5"/>
    <s v="nonfiction"/>
    <x v="639"/>
    <d v="2016-06-11T11:22: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2"/>
    <s v="electronic music"/>
    <x v="640"/>
    <d v="2016-08-04T19:59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3"/>
    <s v="plays"/>
    <x v="641"/>
    <d v="2015-02-28T07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3"/>
    <s v="plays"/>
    <x v="642"/>
    <d v="2014-11-02T03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3"/>
    <s v="plays"/>
    <x v="643"/>
    <d v="2015-04-17T16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3"/>
    <s v="plays"/>
    <x v="644"/>
    <d v="2015-02-27T20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3"/>
    <s v="plays"/>
    <x v="645"/>
    <d v="2016-11-01T16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3"/>
    <s v="plays"/>
    <x v="646"/>
    <d v="2015-04-25T22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3"/>
    <s v="plays"/>
    <x v="647"/>
    <d v="2016-10-13T12:22:44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6"/>
    <s v="photobooks"/>
    <x v="648"/>
    <d v="2015-09-02T14:49:0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3"/>
    <s v="musical"/>
    <x v="649"/>
    <d v="2016-04-15T12:48:2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2"/>
    <s v="indie rock"/>
    <x v="650"/>
    <d v="2013-05-30T16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3"/>
    <s v="plays"/>
    <x v="651"/>
    <d v="2014-10-19T21:59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3"/>
    <s v="plays"/>
    <x v="652"/>
    <d v="2015-11-30T14:3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6"/>
    <s v="photobooks"/>
    <x v="653"/>
    <d v="2015-11-26T17:0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3"/>
    <s v="musical"/>
    <x v="654"/>
    <d v="2014-09-25T13:16:4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4"/>
    <s v="television"/>
    <x v="655"/>
    <d v="2016-05-27T15:15: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3"/>
    <s v="spaces"/>
    <x v="656"/>
    <d v="2015-09-23T05:25:5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3"/>
    <s v="musical"/>
    <x v="657"/>
    <d v="2016-03-15T0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3"/>
    <s v="plays"/>
    <x v="658"/>
    <d v="2014-09-12T11:34:4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2"/>
    <s v="indie rock"/>
    <x v="659"/>
    <d v="2013-04-28T20:02:2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3"/>
    <s v="plays"/>
    <x v="660"/>
    <d v="2016-08-17T02:05:4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0"/>
    <s v="hardware"/>
    <x v="661"/>
    <d v="2016-01-02T15:19:5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3"/>
    <s v="plays"/>
    <x v="662"/>
    <d v="2016-08-13T15:29: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4"/>
    <s v="documentary"/>
    <x v="663"/>
    <d v="2015-06-18T15:33:1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2"/>
    <s v="electronic music"/>
    <x v="664"/>
    <d v="2016-12-12T23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2"/>
    <s v="pop"/>
    <x v="665"/>
    <d v="2015-03-06T13:04:5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3"/>
    <s v="plays"/>
    <x v="666"/>
    <d v="2015-06-10T19:59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1"/>
    <s v="tabletop games"/>
    <x v="667"/>
    <d v="2013-11-30T20:02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4"/>
    <s v="television"/>
    <x v="668"/>
    <d v="2015-08-10T14:17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5"/>
    <s v="nonfiction"/>
    <x v="669"/>
    <d v="2015-02-14T06:09:5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2"/>
    <s v="indie rock"/>
    <x v="670"/>
    <d v="2012-01-25T15:49:5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3"/>
    <s v="musical"/>
    <x v="671"/>
    <d v="2014-10-12T20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3"/>
    <s v="spaces"/>
    <x v="672"/>
    <d v="2015-10-06T08:30:4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3"/>
    <s v="plays"/>
    <x v="673"/>
    <d v="2016-08-24T13:42:0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3"/>
    <s v="plays"/>
    <x v="674"/>
    <d v="2016-06-30T07:42:1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3"/>
    <s v="plays"/>
    <x v="675"/>
    <d v="2015-03-01T20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3"/>
    <s v="plays"/>
    <x v="676"/>
    <d v="2015-07-15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3"/>
    <s v="plays"/>
    <x v="677"/>
    <d v="2014-06-21T12:31:2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3"/>
    <s v="plays"/>
    <x v="678"/>
    <d v="2016-09-07T03:20:40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.278"/>
    <n v="29.045454545454547"/>
    <x v="3"/>
    <s v="plays"/>
    <x v="679"/>
    <d v="2017-03-31T14:59:0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4"/>
    <s v="shorts"/>
    <x v="680"/>
    <d v="2010-12-22T19:08:53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3"/>
    <s v="plays"/>
    <x v="681"/>
    <d v="2015-06-24T14:34:12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0"/>
    <s v="space exploration"/>
    <x v="682"/>
    <d v="2015-05-14T04:55:2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3"/>
    <s v="plays"/>
    <x v="683"/>
    <d v="2016-12-14T09:49:2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2"/>
    <s v="indie rock"/>
    <x v="684"/>
    <d v="2012-06-06T14:42:5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2"/>
    <s v="indie rock"/>
    <x v="685"/>
    <d v="2013-01-13T14:48:3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3"/>
    <s v="plays"/>
    <x v="686"/>
    <d v="2016-04-13T11:15: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3"/>
    <s v="plays"/>
    <x v="687"/>
    <d v="2015-05-26T07:32:2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4"/>
    <s v="documentary"/>
    <x v="688"/>
    <d v="2016-04-07T14:09: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3"/>
    <s v="plays"/>
    <x v="689"/>
    <d v="2014-09-19T10:08: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2"/>
    <s v="rock"/>
    <x v="690"/>
    <d v="2011-05-31T10:04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3"/>
    <s v="plays"/>
    <x v="691"/>
    <d v="2015-02-10T2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4"/>
    <s v="shorts"/>
    <x v="692"/>
    <d v="2011-09-04T13:30:45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3"/>
    <s v="spaces"/>
    <x v="693"/>
    <d v="2015-09-10T17:04:19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4"/>
    <s v="shorts"/>
    <x v="694"/>
    <d v="2014-02-23T05:39:5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3"/>
    <s v="plays"/>
    <x v="695"/>
    <d v="2014-07-06T18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3"/>
    <s v="plays"/>
    <x v="696"/>
    <d v="2016-04-19T15:27:3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4"/>
    <s v="shorts"/>
    <x v="697"/>
    <d v="2014-04-25T10:38:13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2"/>
    <s v="indie rock"/>
    <x v="698"/>
    <d v="2013-07-07T05:24:4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3"/>
    <s v="plays"/>
    <x v="699"/>
    <d v="2016-02-18T13:30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2"/>
    <s v="rock"/>
    <x v="700"/>
    <d v="2013-09-09T19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0"/>
    <s v="hardware"/>
    <x v="701"/>
    <d v="2014-09-16T02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0"/>
    <s v="hardware"/>
    <x v="702"/>
    <d v="2015-05-24T12:29:3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2"/>
    <s v="pop"/>
    <x v="703"/>
    <d v="2014-03-10T22:59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4"/>
    <s v="documentary"/>
    <x v="704"/>
    <d v="2012-07-25T09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0"/>
    <s v="wearables"/>
    <x v="705"/>
    <d v="2014-10-14T08:38:2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3"/>
    <s v="spaces"/>
    <x v="706"/>
    <d v="2013-08-16T03:59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3"/>
    <s v="plays"/>
    <x v="707"/>
    <d v="2016-06-27T11:00:0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2"/>
    <s v="rock"/>
    <x v="708"/>
    <d v="2014-11-26T16:54:2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3"/>
    <s v="plays"/>
    <x v="709"/>
    <d v="2016-05-10T03:17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3"/>
    <s v="plays"/>
    <x v="710"/>
    <d v="2014-08-08T11:05: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3"/>
    <s v="plays"/>
    <x v="711"/>
    <d v="2016-05-20T03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3"/>
    <s v="plays"/>
    <x v="712"/>
    <d v="2015-11-11T11:16:0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0"/>
    <s v="hardware"/>
    <x v="713"/>
    <d v="2010-03-15T13:55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4"/>
    <s v="documentary"/>
    <x v="714"/>
    <d v="2016-07-27T17:49:4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2"/>
    <s v="rock"/>
    <x v="715"/>
    <d v="2014-10-06T16:06:1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2"/>
    <s v="classical music"/>
    <x v="716"/>
    <d v="2012-08-16T12:22:4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0"/>
    <s v="hardware"/>
    <x v="717"/>
    <d v="2014-05-14T22:58:5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2"/>
    <s v="rock"/>
    <x v="718"/>
    <d v="2015-05-02T07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5"/>
    <s v="nonfiction"/>
    <x v="719"/>
    <d v="2012-01-21T22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3"/>
    <s v="plays"/>
    <x v="720"/>
    <d v="2015-06-29T12:57:1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3"/>
    <s v="plays"/>
    <x v="721"/>
    <d v="2014-09-18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4"/>
    <s v="television"/>
    <x v="722"/>
    <d v="2016-04-16T18:29:0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5"/>
    <s v="nonfiction"/>
    <x v="723"/>
    <d v="2014-06-21T09:12:5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1"/>
    <s v="tabletop games"/>
    <x v="724"/>
    <d v="2014-04-25T13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725"/>
    <d v="2015-03-19T07:00:28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3"/>
    <s v="plays"/>
    <x v="726"/>
    <d v="2016-09-03T17:36: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3"/>
    <s v="plays"/>
    <x v="727"/>
    <d v="2016-09-25T00:46:4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3"/>
    <s v="plays"/>
    <x v="728"/>
    <d v="2012-05-31T19:59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0"/>
    <s v="wearables"/>
    <x v="729"/>
    <d v="2015-12-23T12:17:5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6"/>
    <s v="photobooks"/>
    <x v="730"/>
    <d v="2015-04-16T03:27:3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3"/>
    <s v="plays"/>
    <x v="731"/>
    <d v="2016-04-10T18:3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4"/>
    <s v="documentary"/>
    <x v="732"/>
    <d v="2012-05-16T11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5"/>
    <s v="nonfiction"/>
    <x v="733"/>
    <d v="2015-05-08T21:00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4"/>
    <s v="shorts"/>
    <x v="734"/>
    <d v="2011-09-22T19:00:3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2"/>
    <s v="rock"/>
    <x v="735"/>
    <d v="2014-02-16T10:18:1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4"/>
    <s v="documentary"/>
    <x v="736"/>
    <d v="2016-04-05T08:00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5"/>
    <s v="nonfiction"/>
    <x v="737"/>
    <d v="2013-02-28T21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2"/>
    <s v="rock"/>
    <x v="738"/>
    <d v="2016-07-11T12:51:01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2"/>
    <s v="pop"/>
    <x v="739"/>
    <d v="2011-03-20T07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2"/>
    <s v="rock"/>
    <x v="740"/>
    <d v="2015-03-01T21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2"/>
    <s v="rock"/>
    <x v="741"/>
    <d v="2013-01-26T14:54:1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4"/>
    <s v="documentary"/>
    <x v="742"/>
    <d v="2016-04-07T06:16: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4"/>
    <s v="documentary"/>
    <x v="743"/>
    <d v="2015-04-29T11:02:0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0"/>
    <s v="hardware"/>
    <x v="744"/>
    <d v="2016-06-11T05:39:3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5"/>
    <s v="radio &amp; podcasts"/>
    <x v="745"/>
    <d v="2012-12-28T11:51:0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2"/>
    <s v="rock"/>
    <x v="746"/>
    <d v="2013-06-04T16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0"/>
    <s v="makerspaces"/>
    <x v="747"/>
    <d v="2016-01-09T16:51:3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0"/>
    <s v="hardware"/>
    <x v="748"/>
    <d v="2012-03-23T2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3"/>
    <s v="plays"/>
    <x v="749"/>
    <d v="2017-01-03T19:14:0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4"/>
    <s v="documentary"/>
    <x v="750"/>
    <d v="2017-03-08T13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5"/>
    <s v="nonfiction"/>
    <x v="751"/>
    <d v="2014-07-14T11:32:39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2"/>
    <s v="indie rock"/>
    <x v="752"/>
    <d v="2012-06-16T01:59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3"/>
    <s v="musical"/>
    <x v="753"/>
    <d v="2015-02-23T10:22:5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3"/>
    <s v="plays"/>
    <x v="754"/>
    <d v="2017-01-17T13:10:3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6"/>
    <s v="photobooks"/>
    <x v="755"/>
    <d v="2014-12-22T16:00:0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3"/>
    <s v="plays"/>
    <x v="756"/>
    <d v="2015-10-24T13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3"/>
    <s v="plays"/>
    <x v="757"/>
    <d v="2015-03-19T13:47:4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2"/>
    <s v="pop"/>
    <x v="758"/>
    <d v="2012-09-24T11:46:5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3"/>
    <s v="plays"/>
    <x v="759"/>
    <d v="2016-09-11T12:19:2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3"/>
    <s v="plays"/>
    <x v="760"/>
    <d v="2015-02-02T20:27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3"/>
    <s v="plays"/>
    <x v="761"/>
    <d v="2014-06-13T14:00:0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4"/>
    <s v="documentary"/>
    <x v="762"/>
    <d v="2014-08-07T16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2"/>
    <s v="rock"/>
    <x v="763"/>
    <d v="2015-07-05T09:38: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2"/>
    <s v="rock"/>
    <x v="764"/>
    <d v="2011-02-20T15:52:3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3"/>
    <s v="plays"/>
    <x v="765"/>
    <d v="2015-07-14T11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2"/>
    <s v="rock"/>
    <x v="766"/>
    <d v="2012-07-12T09:45: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3"/>
    <s v="plays"/>
    <x v="767"/>
    <d v="2015-03-31T14:59:0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2"/>
    <s v="indie rock"/>
    <x v="768"/>
    <d v="2012-04-12T09:02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4"/>
    <s v="shorts"/>
    <x v="769"/>
    <d v="2012-05-27T22:30:57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0"/>
    <s v="hardware"/>
    <x v="770"/>
    <d v="2013-10-15T19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3"/>
    <s v="spaces"/>
    <x v="771"/>
    <d v="2015-12-23T14:59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6"/>
    <s v="photobooks"/>
    <x v="772"/>
    <d v="2017-02-14T1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2"/>
    <s v="indie rock"/>
    <x v="773"/>
    <d v="2011-12-24T21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2"/>
    <s v="rock"/>
    <x v="774"/>
    <d v="2013-12-08T20:59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3"/>
    <s v="plays"/>
    <x v="775"/>
    <d v="2016-07-31T12:58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2"/>
    <s v="indie rock"/>
    <x v="776"/>
    <d v="2012-07-15T12:03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0"/>
    <s v="hardware"/>
    <x v="777"/>
    <d v="2016-01-22T08:59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6"/>
    <s v="photobooks"/>
    <x v="778"/>
    <d v="2017-03-01T11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3"/>
    <s v="plays"/>
    <x v="779"/>
    <d v="2016-08-12T22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4"/>
    <s v="television"/>
    <x v="780"/>
    <d v="2014-07-22T08:09:2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4"/>
    <s v="documentary"/>
    <x v="781"/>
    <d v="2015-05-20T14:39:5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2"/>
    <s v="rock"/>
    <x v="782"/>
    <d v="2011-05-28T17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3"/>
    <s v="plays"/>
    <x v="783"/>
    <d v="2016-05-12T16:10:0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0"/>
    <s v="makerspaces"/>
    <x v="784"/>
    <d v="2015-05-04T13:29:3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4"/>
    <s v="documentary"/>
    <x v="785"/>
    <d v="2016-12-20T23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3"/>
    <s v="plays"/>
    <x v="786"/>
    <d v="2016-06-25T16:04:5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4"/>
    <s v="television"/>
    <x v="787"/>
    <d v="2015-12-19T12:01: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0"/>
    <s v="hardware"/>
    <x v="788"/>
    <d v="2014-04-23T07:59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2"/>
    <s v="electronic music"/>
    <x v="789"/>
    <d v="2012-08-28T16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2"/>
    <s v="classical music"/>
    <x v="790"/>
    <d v="2015-05-31T19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5"/>
    <s v="nonfiction"/>
    <x v="791"/>
    <d v="2012-11-30T02:00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2"/>
    <s v="pop"/>
    <x v="792"/>
    <d v="2012-03-15T19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5"/>
    <s v="nonfiction"/>
    <x v="793"/>
    <d v="2014-02-14T12:00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3"/>
    <s v="plays"/>
    <x v="794"/>
    <d v="2016-04-13T13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2"/>
    <s v="rock"/>
    <x v="795"/>
    <d v="2013-05-05T23:00:5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2"/>
    <s v="rock"/>
    <x v="796"/>
    <d v="2017-02-28T19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5"/>
    <s v="nonfiction"/>
    <x v="797"/>
    <d v="2014-08-01T05:43:2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2"/>
    <s v="rock"/>
    <x v="798"/>
    <d v="2012-03-17T11:17:1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3"/>
    <s v="plays"/>
    <x v="799"/>
    <d v="2014-10-30T12:36:5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4"/>
    <s v="documentary"/>
    <x v="800"/>
    <d v="2017-01-06T11:05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2"/>
    <s v="metal"/>
    <x v="801"/>
    <d v="2014-03-10T06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3"/>
    <s v="plays"/>
    <x v="802"/>
    <d v="2015-10-19T03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3"/>
    <s v="plays"/>
    <x v="803"/>
    <d v="2015-06-17T04:05:0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2"/>
    <s v="rock"/>
    <x v="804"/>
    <d v="2014-05-01T15:57:4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3"/>
    <s v="plays"/>
    <x v="805"/>
    <d v="2015-02-28T22:59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3"/>
    <s v="plays"/>
    <x v="806"/>
    <d v="2016-09-20T19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3"/>
    <s v="plays"/>
    <x v="807"/>
    <d v="2015-03-21T11:22: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3"/>
    <s v="spaces"/>
    <x v="808"/>
    <d v="2016-10-30T2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3"/>
    <s v="plays"/>
    <x v="809"/>
    <d v="2015-09-01T16:28:2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2"/>
    <s v="rock"/>
    <x v="810"/>
    <d v="2017-02-09T21:00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2"/>
    <s v="indie rock"/>
    <x v="811"/>
    <d v="2012-06-22T21:27:5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2"/>
    <s v="rock"/>
    <x v="812"/>
    <d v="2012-06-28T20:27:2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3"/>
    <s v="plays"/>
    <x v="813"/>
    <d v="2014-09-12T13:55:4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3"/>
    <s v="spaces"/>
    <x v="814"/>
    <d v="2014-05-26T19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2"/>
    <s v="rock"/>
    <x v="815"/>
    <d v="2012-05-27T19:59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3"/>
    <s v="plays"/>
    <x v="816"/>
    <d v="2017-03-11T04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3"/>
    <s v="plays"/>
    <x v="817"/>
    <d v="2015-04-17T08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3"/>
    <s v="plays"/>
    <x v="818"/>
    <d v="2014-09-30T08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0"/>
    <s v="hardware"/>
    <x v="819"/>
    <d v="2013-05-22T20:07:2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2"/>
    <s v="indie rock"/>
    <x v="820"/>
    <d v="2009-09-25T19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2"/>
    <s v="rock"/>
    <x v="821"/>
    <d v="2015-04-20T21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2"/>
    <s v="indie rock"/>
    <x v="822"/>
    <d v="2012-05-21T19:3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3"/>
    <s v="plays"/>
    <x v="823"/>
    <d v="2015-09-20T19:11: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4"/>
    <s v="documentary"/>
    <x v="824"/>
    <d v="2009-08-10T11:26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2"/>
    <s v="indie rock"/>
    <x v="825"/>
    <d v="2012-03-04T19:00:0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5"/>
    <s v="radio &amp; podcasts"/>
    <x v="826"/>
    <d v="2012-03-01T15:30:3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4"/>
    <s v="television"/>
    <x v="827"/>
    <d v="2016-08-21T19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3"/>
    <s v="plays"/>
    <x v="828"/>
    <d v="2015-11-04T11:26:3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3"/>
    <s v="spaces"/>
    <x v="829"/>
    <d v="2014-10-06T08:11: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5"/>
    <s v="nonfiction"/>
    <x v="830"/>
    <d v="2013-12-20T02:04: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2"/>
    <s v="indie rock"/>
    <x v="831"/>
    <d v="2011-03-01T12:00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2"/>
    <s v="metal"/>
    <x v="832"/>
    <d v="2016-09-23T21:26:2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2"/>
    <s v="indie rock"/>
    <x v="833"/>
    <d v="2013-08-01T17:49:5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2"/>
    <s v="metal"/>
    <x v="834"/>
    <d v="2016-09-04T19:59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0"/>
    <s v="hardware"/>
    <x v="835"/>
    <d v="2015-01-08T17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6"/>
    <s v="photobooks"/>
    <x v="836"/>
    <d v="2016-01-18T22:37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1"/>
    <s v="tabletop games"/>
    <x v="837"/>
    <d v="2015-08-11T10:31:4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2"/>
    <s v="rock"/>
    <x v="838"/>
    <d v="2014-06-14T06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3"/>
    <s v="plays"/>
    <x v="839"/>
    <d v="2016-06-03T08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3"/>
    <s v="plays"/>
    <x v="840"/>
    <d v="2014-08-13T14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0"/>
    <s v="hardware"/>
    <x v="841"/>
    <d v="2015-03-30T10:31:59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4"/>
    <s v="documentary"/>
    <x v="842"/>
    <d v="2014-02-08T01:30:3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0"/>
    <s v="hardware"/>
    <x v="843"/>
    <d v="2013-12-02T14:59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3"/>
    <s v="spaces"/>
    <x v="844"/>
    <d v="2014-12-06T14:57:2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4"/>
    <s v="documentary"/>
    <x v="845"/>
    <d v="2013-04-30T16:01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4"/>
    <s v="television"/>
    <x v="846"/>
    <d v="2016-04-27T06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4"/>
    <s v="shorts"/>
    <x v="847"/>
    <d v="2011-05-17T01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4"/>
    <s v="shorts"/>
    <x v="848"/>
    <d v="2011-04-02T17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4"/>
    <s v="documentary"/>
    <x v="849"/>
    <d v="2014-03-01T09:18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6"/>
    <s v="photobooks"/>
    <x v="850"/>
    <d v="2015-10-05T10:56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2"/>
    <s v="rock"/>
    <x v="851"/>
    <d v="2012-09-14T17:35:3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3"/>
    <s v="plays"/>
    <x v="852"/>
    <d v="2015-02-16T20:59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3"/>
    <s v="plays"/>
    <x v="853"/>
    <d v="2014-07-25T23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3"/>
    <s v="plays"/>
    <x v="854"/>
    <d v="2014-11-27T07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3"/>
    <s v="musical"/>
    <x v="855"/>
    <d v="2014-07-25T20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3"/>
    <s v="musical"/>
    <x v="856"/>
    <d v="2015-07-13T12:06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3"/>
    <s v="spaces"/>
    <x v="857"/>
    <d v="2015-10-07T23:59:5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2"/>
    <s v="rock"/>
    <x v="858"/>
    <d v="2014-06-23T08:01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2"/>
    <s v="pop"/>
    <x v="859"/>
    <d v="2012-04-18T13:22:4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2"/>
    <s v="metal"/>
    <x v="860"/>
    <d v="2015-03-15T18:34:2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2"/>
    <s v="classical music"/>
    <x v="861"/>
    <d v="2012-04-04T09:33:2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3"/>
    <s v="spaces"/>
    <x v="862"/>
    <d v="2014-11-26T06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3"/>
    <s v="plays"/>
    <x v="863"/>
    <d v="2014-06-20T01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3"/>
    <s v="plays"/>
    <x v="864"/>
    <d v="2014-08-14T18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1"/>
    <s v="tabletop games"/>
    <x v="865"/>
    <d v="2017-02-14T12:00:2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3"/>
    <s v="plays"/>
    <x v="866"/>
    <d v="2014-07-17T20:45:5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3"/>
    <s v="plays"/>
    <x v="867"/>
    <d v="2016-09-08T10:08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1"/>
    <s v="tabletop games"/>
    <x v="868"/>
    <d v="2014-02-23T04:00:5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3"/>
    <s v="plays"/>
    <x v="869"/>
    <d v="2015-04-23T10:3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2"/>
    <s v="pop"/>
    <x v="870"/>
    <d v="2011-02-21T19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3"/>
    <s v="plays"/>
    <x v="871"/>
    <d v="2016-05-08T13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3"/>
    <s v="plays"/>
    <x v="872"/>
    <d v="2014-06-20T15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2"/>
    <s v="indie rock"/>
    <x v="873"/>
    <d v="2011-09-15T14:00:0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3"/>
    <s v="plays"/>
    <x v="874"/>
    <d v="2014-07-17T08:33:43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2"/>
    <s v="rock"/>
    <x v="875"/>
    <d v="2012-10-05T14:44:1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3"/>
    <s v="plays"/>
    <x v="876"/>
    <d v="2015-05-07T02:09:5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0"/>
    <s v="wearables"/>
    <x v="877"/>
    <d v="2015-08-13T05:40:4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2"/>
    <s v="rock"/>
    <x v="878"/>
    <d v="2010-11-30T07:43:3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3"/>
    <s v="plays"/>
    <x v="879"/>
    <d v="2014-12-21T09:11:3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2"/>
    <s v="rock"/>
    <x v="880"/>
    <d v="2014-03-28T17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3"/>
    <s v="plays"/>
    <x v="881"/>
    <d v="2014-10-29T10:54:0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3"/>
    <s v="plays"/>
    <x v="882"/>
    <d v="2014-09-17T19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4"/>
    <s v="documentary"/>
    <x v="883"/>
    <d v="2012-09-03T10:02: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3"/>
    <s v="plays"/>
    <x v="884"/>
    <d v="2017-02-27T16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3"/>
    <s v="spaces"/>
    <x v="885"/>
    <d v="2017-02-28T18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3"/>
    <s v="plays"/>
    <x v="886"/>
    <d v="2017-03-02T11:19: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3"/>
    <s v="plays"/>
    <x v="887"/>
    <d v="2015-01-01T21:56:2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4"/>
    <s v="documentary"/>
    <x v="888"/>
    <d v="2013-03-19T08:42:1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4"/>
    <s v="documentary"/>
    <x v="889"/>
    <d v="2012-09-07T03:24:4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3"/>
    <s v="plays"/>
    <x v="890"/>
    <d v="2015-08-01T14:24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2"/>
    <s v="rock"/>
    <x v="891"/>
    <d v="2015-01-07T08:41:46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2"/>
    <s v="electronic music"/>
    <x v="892"/>
    <d v="2016-01-31T05:56:0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4"/>
    <s v="shorts"/>
    <x v="893"/>
    <d v="2016-07-18T12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4"/>
    <s v="television"/>
    <x v="894"/>
    <d v="2015-04-30T07:20:0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5"/>
    <s v="nonfiction"/>
    <x v="895"/>
    <d v="2011-08-04T07:07:5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2"/>
    <s v="indie rock"/>
    <x v="896"/>
    <d v="2012-05-10T09:00:0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3"/>
    <s v="plays"/>
    <x v="897"/>
    <d v="2015-03-12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6"/>
    <s v="photobooks"/>
    <x v="898"/>
    <d v="2015-03-08T05:31:1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2"/>
    <s v="classical music"/>
    <x v="899"/>
    <d v="2014-05-15T09:53:0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2"/>
    <s v="pop"/>
    <x v="900"/>
    <d v="2014-02-06T12:31: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3"/>
    <s v="plays"/>
    <x v="901"/>
    <d v="2014-06-03T20:59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2"/>
    <s v="rock"/>
    <x v="902"/>
    <d v="2011-11-02T00:00:0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3"/>
    <s v="plays"/>
    <x v="903"/>
    <d v="2015-06-16T04:59:1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3"/>
    <s v="plays"/>
    <x v="904"/>
    <d v="2015-06-21T14:25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3"/>
    <s v="plays"/>
    <x v="905"/>
    <d v="2015-08-03T1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0"/>
    <s v="hardware"/>
    <x v="906"/>
    <d v="2013-05-27T16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2"/>
    <s v="metal"/>
    <x v="907"/>
    <d v="2016-12-27T21:05:4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4"/>
    <s v="documentary"/>
    <x v="908"/>
    <d v="2012-05-11T06:53: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3"/>
    <s v="spaces"/>
    <x v="909"/>
    <d v="2016-11-11T04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4"/>
    <s v="documentary"/>
    <x v="910"/>
    <d v="2012-09-27T14:54:5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2"/>
    <s v="rock"/>
    <x v="911"/>
    <d v="2015-01-24T15:08:1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2"/>
    <s v="rock"/>
    <x v="912"/>
    <d v="2013-01-09T00:48: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2"/>
    <s v="rock"/>
    <x v="913"/>
    <d v="2012-02-12T14:03:5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0"/>
    <s v="hardware"/>
    <x v="914"/>
    <d v="2014-12-21T00:42: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6"/>
    <s v="photobooks"/>
    <x v="915"/>
    <d v="2014-11-25T17:15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3"/>
    <s v="plays"/>
    <x v="916"/>
    <d v="2014-07-09T05:3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3"/>
    <s v="plays"/>
    <x v="917"/>
    <d v="2016-12-17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5"/>
    <s v="nonfiction"/>
    <x v="918"/>
    <d v="2011-04-18T09:24:1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3"/>
    <s v="plays"/>
    <x v="919"/>
    <d v="2014-11-06T16:15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2"/>
    <s v="pop"/>
    <x v="920"/>
    <d v="2014-07-12T10:11:0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3"/>
    <s v="plays"/>
    <x v="921"/>
    <d v="2014-06-21T08:00:0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2"/>
    <s v="electronic music"/>
    <x v="922"/>
    <d v="2017-03-06T12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2"/>
    <s v="rock"/>
    <x v="923"/>
    <d v="2012-05-18T19:00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4"/>
    <s v="television"/>
    <x v="924"/>
    <d v="2014-12-31T23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3"/>
    <s v="spaces"/>
    <x v="925"/>
    <d v="2015-02-10T08:52: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0"/>
    <s v="hardware"/>
    <x v="926"/>
    <d v="2011-09-19T06:30:2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5"/>
    <s v="radio &amp; podcasts"/>
    <x v="927"/>
    <d v="2013-07-26T09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2"/>
    <s v="rock"/>
    <x v="928"/>
    <d v="2011-12-05T18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2"/>
    <s v="rock"/>
    <x v="929"/>
    <d v="2012-11-25T20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2"/>
    <s v="rock"/>
    <x v="930"/>
    <d v="2015-04-24T16:00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4"/>
    <s v="documentary"/>
    <x v="931"/>
    <d v="2015-10-16T18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3"/>
    <s v="plays"/>
    <x v="932"/>
    <d v="2015-06-12T17:43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3"/>
    <s v="plays"/>
    <x v="933"/>
    <d v="2015-07-10T19:59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3"/>
    <s v="plays"/>
    <x v="934"/>
    <d v="2014-12-14T10:18:08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3"/>
    <s v="plays"/>
    <x v="935"/>
    <d v="2016-03-31T19:59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4"/>
    <s v="documentary"/>
    <x v="936"/>
    <d v="2015-11-13T07:18:3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3"/>
    <s v="plays"/>
    <x v="937"/>
    <d v="2014-07-27T15:00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3"/>
    <s v="musical"/>
    <x v="938"/>
    <d v="2015-02-28T20:59:0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2"/>
    <s v="rock"/>
    <x v="939"/>
    <d v="2013-09-20T12:17: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3"/>
    <s v="plays"/>
    <x v="940"/>
    <d v="2014-12-01T11:09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3"/>
    <s v="plays"/>
    <x v="941"/>
    <d v="2016-06-17T08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2"/>
    <s v="rock"/>
    <x v="942"/>
    <d v="2012-09-22T10:19: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4"/>
    <s v="documentary"/>
    <x v="943"/>
    <d v="2014-10-07T20:01:0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2"/>
    <s v="indie rock"/>
    <x v="944"/>
    <d v="2011-12-05T21:59:0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3"/>
    <s v="spaces"/>
    <x v="945"/>
    <d v="2016-10-14T15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2"/>
    <s v="indie rock"/>
    <x v="946"/>
    <d v="2012-08-10T14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3"/>
    <s v="plays"/>
    <x v="947"/>
    <d v="2014-08-04T07:59: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3"/>
    <s v="plays"/>
    <x v="948"/>
    <d v="2015-07-17T22:59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4"/>
    <s v="documentary"/>
    <x v="949"/>
    <d v="2014-12-01T00:03:1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4"/>
    <s v="shorts"/>
    <x v="950"/>
    <d v="2012-07-15T06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2"/>
    <s v="indie rock"/>
    <x v="951"/>
    <d v="2013-04-16T11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4"/>
    <s v="television"/>
    <x v="952"/>
    <d v="2014-07-17T08:50:4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3"/>
    <s v="plays"/>
    <x v="953"/>
    <d v="2015-10-14T14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3"/>
    <s v="plays"/>
    <x v="954"/>
    <d v="2014-08-01T20:13:0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2"/>
    <s v="rock"/>
    <x v="955"/>
    <d v="2017-02-02T20:11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4"/>
    <s v="documentary"/>
    <x v="956"/>
    <d v="2012-05-03T08:31: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3"/>
    <s v="plays"/>
    <x v="957"/>
    <d v="2016-01-26T17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3"/>
    <s v="spaces"/>
    <x v="958"/>
    <d v="2016-11-21T21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3"/>
    <s v="plays"/>
    <x v="959"/>
    <d v="2016-11-04T05:06:2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6"/>
    <s v="photobooks"/>
    <x v="960"/>
    <d v="2017-01-28T11:29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2"/>
    <s v="classical music"/>
    <x v="961"/>
    <d v="2013-07-29T18:32:4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2"/>
    <s v="indie rock"/>
    <x v="962"/>
    <d v="2013-07-01T21:00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3"/>
    <s v="plays"/>
    <x v="963"/>
    <d v="2015-03-28T06:38:0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2"/>
    <s v="rock"/>
    <x v="964"/>
    <d v="2012-10-24T08:26:1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5"/>
    <s v="nonfiction"/>
    <x v="965"/>
    <d v="2011-07-06T11:33:1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2"/>
    <s v="rock"/>
    <x v="966"/>
    <d v="2015-09-23T12:27:3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0"/>
    <s v="hardware"/>
    <x v="967"/>
    <d v="2010-08-23T20:00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3"/>
    <s v="plays"/>
    <x v="968"/>
    <d v="2015-06-21T13:2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2"/>
    <s v="indie rock"/>
    <x v="969"/>
    <d v="2013-12-11T22:08:27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1"/>
    <s v="tabletop games"/>
    <x v="970"/>
    <d v="2015-01-31T11:58:3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2"/>
    <s v="indie rock"/>
    <x v="971"/>
    <d v="2010-09-10T19:59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0"/>
    <s v="hardware"/>
    <x v="972"/>
    <d v="2015-06-05T1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3"/>
    <s v="plays"/>
    <x v="973"/>
    <d v="2014-07-05T04:40: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3"/>
    <s v="plays"/>
    <x v="974"/>
    <d v="2015-07-12T23:35:4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975"/>
    <d v="2017-03-05T13:48:1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4"/>
    <s v="shorts"/>
    <x v="976"/>
    <d v="2013-04-22T21:01:12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2"/>
    <s v="pop"/>
    <x v="977"/>
    <d v="2012-04-20T19:59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3"/>
    <s v="plays"/>
    <x v="978"/>
    <d v="2015-05-16T19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3"/>
    <s v="plays"/>
    <x v="979"/>
    <d v="2014-10-13T22:5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3"/>
    <s v="plays"/>
    <x v="980"/>
    <d v="2015-10-28T11:54:0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2"/>
    <s v="rock"/>
    <x v="981"/>
    <d v="2013-04-08T22:3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5"/>
    <s v="radio &amp; podcasts"/>
    <x v="982"/>
    <d v="2012-03-25T10:14:4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4"/>
    <s v="shorts"/>
    <x v="983"/>
    <d v="2013-06-02T10:03: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2"/>
    <s v="indie rock"/>
    <x v="984"/>
    <d v="2013-02-24T01:09: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6"/>
    <s v="photobooks"/>
    <x v="985"/>
    <d v="2017-03-11T05:29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3"/>
    <s v="plays"/>
    <x v="986"/>
    <d v="2014-09-29T02:53: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3"/>
    <s v="plays"/>
    <x v="987"/>
    <d v="2012-02-14T09:31:0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3"/>
    <s v="musical"/>
    <x v="988"/>
    <d v="2016-07-10T15:32:1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0"/>
    <s v="hardware"/>
    <x v="989"/>
    <d v="2016-03-24T00:11:3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0"/>
    <s v="hardware"/>
    <x v="990"/>
    <d v="2015-11-18T20:59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2"/>
    <s v="electronic music"/>
    <x v="991"/>
    <d v="2015-05-17T07:31: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2"/>
    <s v="rock"/>
    <x v="992"/>
    <d v="2014-09-30T06:09:4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3"/>
    <s v="plays"/>
    <x v="993"/>
    <d v="2013-08-18T07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4"/>
    <s v="documentary"/>
    <x v="994"/>
    <d v="2016-09-10T19:5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2"/>
    <s v="rock"/>
    <x v="995"/>
    <d v="2012-03-25T11:34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3"/>
    <s v="plays"/>
    <x v="996"/>
    <d v="2014-11-23T14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6"/>
    <s v="photobooks"/>
    <x v="997"/>
    <d v="2016-07-14T14:56:3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4"/>
    <s v="shorts"/>
    <x v="998"/>
    <d v="2010-07-31T19:00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3"/>
    <s v="plays"/>
    <x v="999"/>
    <d v="2016-03-20T15:58:45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0"/>
    <s v="space exploration"/>
    <x v="1000"/>
    <d v="2015-08-29T20:03:4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2"/>
    <s v="indie rock"/>
    <x v="1001"/>
    <d v="2012-05-15T20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0"/>
    <s v="space exploration"/>
    <x v="1002"/>
    <d v="2015-08-25T15:52:0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2"/>
    <s v="indie rock"/>
    <x v="1003"/>
    <d v="2012-02-12T13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3"/>
    <s v="plays"/>
    <x v="1004"/>
    <d v="2015-04-23T04:50:4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3"/>
    <s v="plays"/>
    <x v="1005"/>
    <d v="2016-06-03T05:31:2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3"/>
    <s v="plays"/>
    <x v="1006"/>
    <d v="2016-05-13T19:5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5"/>
    <s v="nonfiction"/>
    <x v="1007"/>
    <d v="2014-12-03T16:39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4"/>
    <s v="documentary"/>
    <x v="1008"/>
    <d v="2015-11-13T23:01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2"/>
    <s v="indie rock"/>
    <x v="1009"/>
    <d v="2014-01-15T11:33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2"/>
    <s v="electronic music"/>
    <x v="1010"/>
    <d v="2013-11-03T17:00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3"/>
    <s v="plays"/>
    <x v="1011"/>
    <d v="2014-12-30T23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3"/>
    <s v="plays"/>
    <x v="1012"/>
    <d v="2016-03-31T17:27:3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4"/>
    <s v="documentary"/>
    <x v="1013"/>
    <d v="2011-05-31T20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2"/>
    <s v="rock"/>
    <x v="1014"/>
    <d v="2015-11-13T17:04:1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3"/>
    <s v="plays"/>
    <x v="1015"/>
    <d v="2016-06-15T10:14:59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4"/>
    <s v="documentary"/>
    <x v="1016"/>
    <d v="2013-02-01T10:25:39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2"/>
    <s v="rock"/>
    <x v="1017"/>
    <d v="2013-11-01T07:03:4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3"/>
    <s v="plays"/>
    <x v="1018"/>
    <d v="2013-05-06T08:51: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2"/>
    <s v="rock"/>
    <x v="1019"/>
    <d v="2011-12-12T18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6"/>
    <s v="photobooks"/>
    <x v="1020"/>
    <d v="2016-12-21T18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3"/>
    <s v="plays"/>
    <x v="1021"/>
    <d v="2015-08-07T09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0"/>
    <s v="space exploration"/>
    <x v="1022"/>
    <d v="2016-12-01T22:09:2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3"/>
    <s v="plays"/>
    <x v="1023"/>
    <d v="2013-07-22T12:09:1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3"/>
    <s v="plays"/>
    <x v="1024"/>
    <d v="2015-09-16T19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3"/>
    <s v="plays"/>
    <x v="1025"/>
    <d v="2014-06-15T08:00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3"/>
    <s v="plays"/>
    <x v="1026"/>
    <d v="2015-03-08T19:44:5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3"/>
    <s v="plays"/>
    <x v="1027"/>
    <d v="2015-02-28T20:59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2"/>
    <s v="rock"/>
    <x v="1028"/>
    <d v="2016-10-27T13:19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1"/>
    <s v="tabletop games"/>
    <x v="1029"/>
    <d v="2016-12-01T23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4"/>
    <s v="documentary"/>
    <x v="1030"/>
    <d v="2014-12-10T20:59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4"/>
    <s v="documentary"/>
    <x v="1031"/>
    <d v="2010-03-15T23:06: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2"/>
    <s v="indie rock"/>
    <x v="1032"/>
    <d v="2012-05-01T09:00:0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2"/>
    <s v="rock"/>
    <x v="1033"/>
    <d v="2014-02-26T12:13:4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2"/>
    <s v="indie rock"/>
    <x v="1034"/>
    <d v="2011-02-08T02:18:49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4"/>
    <s v="shorts"/>
    <x v="1035"/>
    <d v="2011-04-08T02:55:5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3"/>
    <s v="plays"/>
    <x v="1036"/>
    <d v="2016-09-25T15:00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2"/>
    <s v="rock"/>
    <x v="1037"/>
    <d v="2016-03-02T19:43:0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3"/>
    <s v="plays"/>
    <x v="1038"/>
    <d v="2015-09-16T09:43:3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3"/>
    <s v="plays"/>
    <x v="1039"/>
    <d v="2014-11-05T04:52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0"/>
    <s v="hardware"/>
    <x v="1040"/>
    <d v="2014-05-02T04:30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3"/>
    <s v="plays"/>
    <x v="1041"/>
    <d v="2015-03-22T18:14:0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4"/>
    <s v="shorts"/>
    <x v="1042"/>
    <d v="2013-12-27T20:59:0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4"/>
    <s v="documentary"/>
    <x v="1043"/>
    <d v="2011-12-20T03:49:5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3"/>
    <s v="plays"/>
    <x v="1044"/>
    <d v="2014-09-01T07:59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3"/>
    <s v="musical"/>
    <x v="1045"/>
    <d v="2014-07-30T10:38:0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3"/>
    <s v="plays"/>
    <x v="1046"/>
    <d v="2015-02-11T0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3"/>
    <s v="plays"/>
    <x v="1047"/>
    <d v="2016-04-28T07:24:05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2"/>
    <s v="indie rock"/>
    <x v="1048"/>
    <d v="2012-06-04T09:19:5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2"/>
    <s v="indie rock"/>
    <x v="1049"/>
    <d v="2012-06-23T10:32:5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3"/>
    <s v="plays"/>
    <x v="1050"/>
    <d v="2014-11-02T16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3"/>
    <s v="plays"/>
    <x v="1051"/>
    <d v="2015-04-05T20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2"/>
    <s v="indie rock"/>
    <x v="1052"/>
    <d v="2012-02-12T19:35: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3"/>
    <s v="spaces"/>
    <x v="1053"/>
    <d v="2014-11-04T21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4"/>
    <s v="shorts"/>
    <x v="1054"/>
    <d v="2011-07-28T17:17:1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2"/>
    <s v="classical music"/>
    <x v="1055"/>
    <d v="2013-02-23T20:59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4"/>
    <s v="documentary"/>
    <x v="1056"/>
    <d v="2015-10-28T00:00:0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0"/>
    <s v="hardware"/>
    <x v="1057"/>
    <d v="2011-09-09T13:02:4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2"/>
    <s v="rock"/>
    <x v="1058"/>
    <d v="2013-02-23T00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3"/>
    <s v="plays"/>
    <x v="1059"/>
    <d v="2016-11-19T14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3"/>
    <s v="musical"/>
    <x v="1060"/>
    <d v="2016-10-16T13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2"/>
    <s v="classical music"/>
    <x v="1061"/>
    <d v="2014-12-07T20:59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2"/>
    <s v="pop"/>
    <x v="1062"/>
    <d v="2012-06-04T07:45:3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4"/>
    <s v="shorts"/>
    <x v="1063"/>
    <d v="2016-01-21T03:41: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4"/>
    <s v="documentary"/>
    <x v="1064"/>
    <d v="2017-03-14T14:57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3"/>
    <s v="plays"/>
    <x v="1065"/>
    <d v="2012-04-01T12:00:5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4"/>
    <s v="documentary"/>
    <x v="1066"/>
    <d v="2010-08-22T09:4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2"/>
    <s v="indie rock"/>
    <x v="1067"/>
    <d v="2012-04-30T07:30:08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3"/>
    <s v="plays"/>
    <x v="1068"/>
    <d v="2015-03-16T13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3"/>
    <s v="plays"/>
    <x v="1069"/>
    <d v="2016-04-28T22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3"/>
    <s v="spaces"/>
    <x v="1070"/>
    <d v="2014-11-15T14:08:4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2"/>
    <s v="pop"/>
    <x v="1071"/>
    <d v="2013-12-17T04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2"/>
    <s v="indie rock"/>
    <x v="1072"/>
    <d v="2011-08-05T13:05:38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3"/>
    <s v="plays"/>
    <x v="1073"/>
    <d v="2016-10-05T02:53:5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3"/>
    <s v="plays"/>
    <x v="1074"/>
    <d v="2014-05-24T13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1"/>
    <s v="tabletop games"/>
    <x v="1075"/>
    <d v="2015-11-18T08:09:0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4"/>
    <s v="documentary"/>
    <x v="1076"/>
    <d v="2010-02-01T23:59:0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4"/>
    <s v="documentary"/>
    <x v="1077"/>
    <d v="2014-12-21T08:45:0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3"/>
    <s v="spaces"/>
    <x v="1078"/>
    <d v="2016-10-31T19:59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3"/>
    <s v="plays"/>
    <x v="1079"/>
    <d v="2015-04-05T09:51:1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3"/>
    <s v="plays"/>
    <x v="1080"/>
    <d v="2016-08-02T20:09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0"/>
    <s v="wearables"/>
    <x v="1081"/>
    <d v="2014-12-18T17:53:0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2"/>
    <s v="electronic music"/>
    <x v="1082"/>
    <d v="2013-01-07T00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3"/>
    <s v="plays"/>
    <x v="1083"/>
    <d v="2015-07-01T04:14:5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4"/>
    <s v="documentary"/>
    <x v="1084"/>
    <d v="2014-05-16T19:3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3"/>
    <s v="spaces"/>
    <x v="1085"/>
    <d v="2014-10-15T22:59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5"/>
    <s v="radio &amp; podcasts"/>
    <x v="1086"/>
    <d v="2013-09-13T09:28:1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2"/>
    <s v="rock"/>
    <x v="1087"/>
    <d v="2014-07-24T10:23:1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3"/>
    <s v="plays"/>
    <x v="1088"/>
    <d v="2014-07-01T20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3"/>
    <s v="plays"/>
    <x v="1089"/>
    <d v="2015-10-30T1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6"/>
    <s v="photobooks"/>
    <x v="1090"/>
    <d v="2016-11-09T21:15:0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4"/>
    <s v="documentary"/>
    <x v="1091"/>
    <d v="2015-01-06T10:45:47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3"/>
    <s v="plays"/>
    <x v="1092"/>
    <d v="2017-02-27T21:00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3"/>
    <s v="plays"/>
    <x v="1093"/>
    <d v="2015-08-05T03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0"/>
    <s v="space exploration"/>
    <x v="1094"/>
    <d v="2015-06-03T07:04:2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3"/>
    <s v="plays"/>
    <x v="1095"/>
    <d v="2016-02-18T14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3"/>
    <s v="plays"/>
    <x v="1096"/>
    <d v="2016-08-06T19:00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0"/>
    <s v="wearables"/>
    <x v="1097"/>
    <d v="2015-10-15T13:11:0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3"/>
    <s v="plays"/>
    <x v="1098"/>
    <d v="2016-01-15T07:38:1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4"/>
    <s v="documentary"/>
    <x v="1099"/>
    <d v="2016-04-17T10:38:02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2"/>
    <s v="rock"/>
    <x v="1100"/>
    <d v="2017-01-14T13:48: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4"/>
    <s v="documentary"/>
    <x v="1101"/>
    <d v="2013-04-14T13:03:5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6"/>
    <s v="photobooks"/>
    <x v="1102"/>
    <d v="2015-11-18T07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2"/>
    <s v="rock"/>
    <x v="1103"/>
    <d v="2012-04-06T20:59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4"/>
    <s v="documentary"/>
    <x v="1104"/>
    <d v="2016-01-25T15:52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2"/>
    <s v="electronic music"/>
    <x v="1105"/>
    <d v="2015-04-04T13:5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4"/>
    <s v="television"/>
    <x v="1106"/>
    <d v="2014-11-15T20:57:13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2"/>
    <s v="classical music"/>
    <x v="1107"/>
    <d v="2013-10-04T21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3"/>
    <s v="plays"/>
    <x v="1108"/>
    <d v="2016-06-23T10:4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5"/>
    <s v="nonfiction"/>
    <x v="1109"/>
    <d v="2016-10-16T03:00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5"/>
    <s v="nonfiction"/>
    <x v="1110"/>
    <d v="2011-06-25T05:42:03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2"/>
    <s v="pop"/>
    <x v="1111"/>
    <d v="2016-04-15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2"/>
    <s v="rock"/>
    <x v="1112"/>
    <d v="2015-06-05T03:47:5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4"/>
    <s v="documentary"/>
    <x v="1113"/>
    <d v="2015-11-14T04:53:29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2"/>
    <s v="rock"/>
    <x v="1114"/>
    <d v="2011-07-01T11:05:2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3"/>
    <s v="plays"/>
    <x v="1115"/>
    <d v="2014-08-24T20:59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2"/>
    <s v="electronic music"/>
    <x v="1116"/>
    <d v="2012-04-14T09:36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6"/>
    <s v="photobooks"/>
    <x v="1117"/>
    <d v="2016-12-03T16:00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4"/>
    <s v="documentary"/>
    <x v="1118"/>
    <d v="2011-11-06T20:39:3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6"/>
    <s v="photobooks"/>
    <x v="1119"/>
    <d v="2014-07-24T10:51:4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4"/>
    <s v="documentary"/>
    <x v="1120"/>
    <d v="2013-02-07T14:40:0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5"/>
    <s v="radio &amp; podcasts"/>
    <x v="1121"/>
    <d v="2011-12-22T19:00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2"/>
    <s v="classical music"/>
    <x v="1122"/>
    <d v="2011-11-15T11:37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3"/>
    <s v="plays"/>
    <x v="1123"/>
    <d v="2015-09-11T19:59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3"/>
    <s v="plays"/>
    <x v="1124"/>
    <d v="2016-02-11T14:59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2"/>
    <s v="indie rock"/>
    <x v="1125"/>
    <d v="2015-12-03T13:3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3"/>
    <s v="plays"/>
    <x v="1126"/>
    <d v="2014-06-15T10:05:2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4"/>
    <s v="documentary"/>
    <x v="1127"/>
    <d v="2010-05-10T12:16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2"/>
    <s v="indie rock"/>
    <x v="1128"/>
    <d v="2015-09-30T11:29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5"/>
    <s v="nonfiction"/>
    <x v="1129"/>
    <d v="2012-09-22T19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4"/>
    <s v="documentary"/>
    <x v="1130"/>
    <d v="2014-11-22T17:01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3"/>
    <s v="plays"/>
    <x v="1131"/>
    <d v="2014-11-21T09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3"/>
    <s v="plays"/>
    <x v="1132"/>
    <d v="2014-09-17T09:46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3"/>
    <s v="plays"/>
    <x v="1133"/>
    <d v="2016-04-09T20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3"/>
    <s v="musical"/>
    <x v="1134"/>
    <d v="2016-05-26T16:54:3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4"/>
    <s v="shorts"/>
    <x v="1135"/>
    <d v="2011-10-01T22:59:0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2"/>
    <s v="rock"/>
    <x v="1136"/>
    <d v="2011-03-01T10:10:5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3"/>
    <s v="plays"/>
    <x v="1137"/>
    <d v="2016-10-19T18:48:1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6"/>
    <s v="photobooks"/>
    <x v="1138"/>
    <d v="2015-06-10T07:04:3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2"/>
    <s v="pop"/>
    <x v="1139"/>
    <d v="2013-09-18T06:49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2"/>
    <s v="rock"/>
    <x v="1140"/>
    <d v="2014-03-23T17:22:5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6"/>
    <s v="photobooks"/>
    <x v="1141"/>
    <d v="2014-06-27T06:44:4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3"/>
    <s v="plays"/>
    <x v="1142"/>
    <d v="2016-06-01T13:42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2"/>
    <s v="indie rock"/>
    <x v="1143"/>
    <d v="2011-11-23T19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3"/>
    <s v="plays"/>
    <x v="1144"/>
    <d v="2015-06-21T09:32:4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0"/>
    <s v="hardware"/>
    <x v="1145"/>
    <d v="2016-05-07T05:57: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5"/>
    <s v="nonfiction"/>
    <x v="1146"/>
    <d v="2014-03-21T13:01:5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2"/>
    <s v="rock"/>
    <x v="1147"/>
    <d v="2013-07-28T09:50:3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2"/>
    <s v="indie rock"/>
    <x v="1148"/>
    <d v="2012-07-18T20:28:1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2"/>
    <s v="rock"/>
    <x v="1149"/>
    <d v="2015-06-14T20:34: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2"/>
    <s v="indie rock"/>
    <x v="1150"/>
    <d v="2013-03-10T14:38: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2"/>
    <s v="classical music"/>
    <x v="1151"/>
    <d v="2013-03-01T10:01:0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0"/>
    <s v="makerspaces"/>
    <x v="1152"/>
    <d v="2016-02-10T14:13:3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3"/>
    <s v="plays"/>
    <x v="1153"/>
    <d v="2015-07-16T11:47:5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1154"/>
    <d v="2014-06-26T07:22:2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3"/>
    <s v="plays"/>
    <x v="1155"/>
    <d v="2015-01-05T12:26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4"/>
    <s v="shorts"/>
    <x v="1156"/>
    <d v="2012-07-03T13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3"/>
    <s v="plays"/>
    <x v="1157"/>
    <d v="2015-07-21T02:03:2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6"/>
    <s v="photobooks"/>
    <x v="1158"/>
    <d v="2015-04-03T12:02:3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3"/>
    <s v="plays"/>
    <x v="1159"/>
    <d v="2016-03-02T11:21:27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3"/>
    <s v="spaces"/>
    <x v="1160"/>
    <d v="2016-01-20T12:50:48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4"/>
    <s v="documentary"/>
    <x v="1161"/>
    <d v="2013-10-10T09:00:5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6"/>
    <s v="photobooks"/>
    <x v="1162"/>
    <d v="2017-03-14T05:24:46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2"/>
    <s v="rock"/>
    <x v="1163"/>
    <d v="2016-04-29T04:11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3"/>
    <s v="spaces"/>
    <x v="1164"/>
    <d v="2016-10-12T16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4"/>
    <s v="documentary"/>
    <x v="1165"/>
    <d v="2015-05-23T13:23:3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0"/>
    <s v="space exploration"/>
    <x v="1166"/>
    <d v="2014-11-30T15:11:07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2"/>
    <s v="indie rock"/>
    <x v="1167"/>
    <d v="2013-10-10T16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3"/>
    <s v="musical"/>
    <x v="1168"/>
    <d v="2015-08-25T18:35:5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2"/>
    <s v="rock"/>
    <x v="1169"/>
    <d v="2015-08-21T20:5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2"/>
    <s v="pop"/>
    <x v="1170"/>
    <d v="2014-08-14T10:11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3"/>
    <s v="plays"/>
    <x v="1171"/>
    <d v="2014-10-10T13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3"/>
    <s v="musical"/>
    <x v="1172"/>
    <d v="2016-11-28T22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1173"/>
    <d v="2016-06-09T1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4"/>
    <s v="documentary"/>
    <x v="1174"/>
    <d v="2014-06-20T19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4"/>
    <s v="documentary"/>
    <x v="1175"/>
    <d v="2012-01-15T05:14:2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4"/>
    <s v="documentary"/>
    <x v="1176"/>
    <d v="2016-09-02T17:00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3"/>
    <s v="plays"/>
    <x v="1177"/>
    <d v="2014-09-02T20:59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3"/>
    <s v="plays"/>
    <x v="1178"/>
    <d v="2014-06-30T20:59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0"/>
    <s v="space exploration"/>
    <x v="1179"/>
    <d v="2014-04-29T09:06:2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3"/>
    <s v="plays"/>
    <x v="1180"/>
    <d v="2014-10-02T06:21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4"/>
    <s v="television"/>
    <x v="1181"/>
    <d v="2013-05-10T17:22:2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3"/>
    <s v="plays"/>
    <x v="1182"/>
    <d v="2016-01-19T14:59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3"/>
    <s v="spaces"/>
    <x v="1183"/>
    <d v="2015-04-15T18:5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3"/>
    <s v="plays"/>
    <x v="1184"/>
    <d v="2015-10-06T1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2"/>
    <s v="rock"/>
    <x v="1185"/>
    <d v="2013-01-02T12:59:4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2"/>
    <s v="classical music"/>
    <x v="1186"/>
    <d v="2011-08-01T07:34: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3"/>
    <s v="plays"/>
    <x v="1187"/>
    <d v="2015-08-22T04:07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3"/>
    <s v="plays"/>
    <x v="1188"/>
    <d v="2016-05-05T23:17:2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3"/>
    <s v="plays"/>
    <x v="1189"/>
    <d v="2015-02-25T16:35: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3"/>
    <s v="plays"/>
    <x v="1190"/>
    <d v="2015-02-01T20:59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2"/>
    <s v="electronic music"/>
    <x v="1191"/>
    <d v="2015-03-16T11:00:3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3"/>
    <s v="plays"/>
    <x v="1192"/>
    <d v="2014-09-30T19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3"/>
    <s v="plays"/>
    <x v="1193"/>
    <d v="2015-10-16T23:00:1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4"/>
    <s v="television"/>
    <x v="1194"/>
    <d v="2016-07-28T21:35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3"/>
    <s v="plays"/>
    <x v="1195"/>
    <d v="2015-11-11T18:31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3"/>
    <s v="plays"/>
    <x v="1196"/>
    <d v="2014-12-16T18:51:2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3"/>
    <s v="plays"/>
    <x v="1197"/>
    <d v="2016-09-30T13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2"/>
    <s v="rock"/>
    <x v="1198"/>
    <d v="2016-07-05T12:58:54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3"/>
    <s v="spaces"/>
    <x v="1199"/>
    <d v="2014-11-17T20:35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1"/>
    <s v="tabletop games"/>
    <x v="1200"/>
    <d v="2016-09-06T18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3"/>
    <s v="musical"/>
    <x v="1201"/>
    <d v="2014-09-08T13:11:25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3"/>
    <s v="plays"/>
    <x v="1202"/>
    <d v="2016-02-05T14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4"/>
    <s v="television"/>
    <x v="1203"/>
    <d v="2014-04-04T14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3"/>
    <s v="plays"/>
    <x v="1204"/>
    <d v="2015-03-25T20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3"/>
    <s v="plays"/>
    <x v="1205"/>
    <d v="2011-02-17T13:17: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2"/>
    <s v="electronic music"/>
    <x v="1206"/>
    <d v="2015-09-24T12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3"/>
    <s v="plays"/>
    <x v="1207"/>
    <d v="2015-05-31T19:59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3"/>
    <s v="plays"/>
    <x v="1208"/>
    <d v="2015-05-31T15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3"/>
    <s v="plays"/>
    <x v="1209"/>
    <d v="2016-05-01T09:55:5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3"/>
    <s v="plays"/>
    <x v="1210"/>
    <d v="2015-08-20T12:02:5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2"/>
    <s v="pop"/>
    <x v="1211"/>
    <d v="2012-11-21T18:26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2"/>
    <s v="classical music"/>
    <x v="1212"/>
    <d v="2015-10-13T15:13:4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3"/>
    <s v="plays"/>
    <x v="1213"/>
    <d v="2016-09-23T08:44:3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2"/>
    <s v="rock"/>
    <x v="1214"/>
    <d v="2013-01-20T23:59:0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5"/>
    <s v="nonfiction"/>
    <x v="1215"/>
    <d v="2015-07-29T19:59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3"/>
    <s v="plays"/>
    <x v="1216"/>
    <d v="2016-06-15T21:58:0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2"/>
    <s v="indie rock"/>
    <x v="1217"/>
    <d v="2012-10-06T01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2"/>
    <s v="indie rock"/>
    <x v="1218"/>
    <d v="2011-12-12T19:39:5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3"/>
    <s v="spaces"/>
    <x v="1219"/>
    <d v="2016-02-02T09:26:3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3"/>
    <s v="plays"/>
    <x v="1220"/>
    <d v="2015-11-30T09:08:3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3"/>
    <s v="plays"/>
    <x v="1221"/>
    <d v="2015-08-23T18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3"/>
    <s v="plays"/>
    <x v="1222"/>
    <d v="2014-08-08T10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3"/>
    <s v="plays"/>
    <x v="1223"/>
    <d v="2016-07-10T14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2"/>
    <s v="rock"/>
    <x v="1224"/>
    <d v="2015-04-30T16:16:5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4"/>
    <s v="documentary"/>
    <x v="1225"/>
    <d v="2013-03-25T10:35:2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4"/>
    <s v="television"/>
    <x v="1226"/>
    <d v="2014-09-26T07:03:09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.0912500000000001"/>
    <n v="86.43564356435644"/>
    <x v="2"/>
    <s v="faith"/>
    <x v="1227"/>
    <d v="2017-03-17T10:34:0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2"/>
    <s v="rock"/>
    <x v="1228"/>
    <d v="2015-04-27T09:12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5"/>
    <s v="nonfiction"/>
    <x v="1229"/>
    <d v="2013-09-07T14:25:3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3"/>
    <s v="plays"/>
    <x v="1230"/>
    <d v="2015-12-13T16:00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6"/>
    <s v="photobooks"/>
    <x v="1231"/>
    <d v="2016-03-20T05:29: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3"/>
    <s v="plays"/>
    <x v="1232"/>
    <d v="2015-06-18T02:41: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3"/>
    <s v="plays"/>
    <x v="1233"/>
    <d v="2015-07-07T09:30:3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3"/>
    <s v="plays"/>
    <x v="1234"/>
    <d v="2014-06-15T08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3"/>
    <s v="plays"/>
    <x v="1235"/>
    <d v="2013-08-23T11:04:29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4"/>
    <s v="documentary"/>
    <x v="1236"/>
    <d v="2014-05-09T1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2"/>
    <s v="rock"/>
    <x v="1237"/>
    <d v="2013-05-06T20:59:0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2"/>
    <s v="classical music"/>
    <x v="1238"/>
    <d v="2015-05-01T05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3"/>
    <s v="spaces"/>
    <x v="1239"/>
    <d v="2016-04-17T15:44:5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3"/>
    <s v="plays"/>
    <x v="1240"/>
    <d v="2016-05-06T06:35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4"/>
    <s v="television"/>
    <x v="1241"/>
    <d v="2015-09-15T11:39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3"/>
    <s v="plays"/>
    <x v="1242"/>
    <d v="2015-06-10T11:27:2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3"/>
    <s v="spaces"/>
    <x v="1243"/>
    <d v="2013-05-04T05:26:49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2"/>
    <s v="rock"/>
    <x v="1244"/>
    <d v="2013-12-20T20:44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6"/>
    <s v="photobooks"/>
    <x v="1245"/>
    <d v="2017-01-07T13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2"/>
    <s v="rock"/>
    <x v="1246"/>
    <d v="2011-12-15T21:48:4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3"/>
    <s v="spaces"/>
    <x v="1247"/>
    <d v="2013-12-28T23:59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3"/>
    <s v="plays"/>
    <x v="1248"/>
    <d v="2016-06-02T14:00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3"/>
    <s v="plays"/>
    <x v="1249"/>
    <d v="2016-06-01T09:12:4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2"/>
    <s v="indie rock"/>
    <x v="1250"/>
    <d v="2014-04-02T10:36:4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6"/>
    <s v="photobooks"/>
    <x v="1251"/>
    <d v="2016-10-06T06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2"/>
    <s v="rock"/>
    <x v="1252"/>
    <d v="2016-04-15T16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4"/>
    <s v="documentary"/>
    <x v="1253"/>
    <d v="2015-11-19T12:00:1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.0860666666666667"/>
    <n v="139.23931623931625"/>
    <x v="3"/>
    <s v="plays"/>
    <x v="1254"/>
    <d v="2017-03-16T10:49:0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1255"/>
    <d v="2016-05-25T10:06: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3"/>
    <s v="plays"/>
    <x v="1256"/>
    <d v="2014-11-18T09:23:2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3"/>
    <s v="plays"/>
    <x v="1257"/>
    <d v="2015-04-22T22:59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3"/>
    <s v="plays"/>
    <x v="1258"/>
    <d v="2014-07-30T14:41:4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5"/>
    <s v="radio &amp; podcasts"/>
    <x v="1259"/>
    <d v="2013-04-10T07:54:3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3"/>
    <s v="musical"/>
    <x v="1260"/>
    <d v="2014-12-01T12:25:15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3"/>
    <s v="spaces"/>
    <x v="1261"/>
    <d v="2012-12-26T12:04:1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3"/>
    <s v="plays"/>
    <x v="1262"/>
    <d v="2016-06-05T23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3"/>
    <s v="plays"/>
    <x v="1263"/>
    <d v="2016-04-18T01:13:2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2"/>
    <s v="electronic music"/>
    <x v="1264"/>
    <d v="2016-06-23T08:00: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1"/>
    <s v="tabletop games"/>
    <x v="1265"/>
    <d v="2016-02-11T20:59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3"/>
    <s v="plays"/>
    <x v="1266"/>
    <d v="2015-05-26T18:45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5"/>
    <s v="radio &amp; podcasts"/>
    <x v="1267"/>
    <d v="2013-02-15T06:21:49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4"/>
    <s v="shorts"/>
    <x v="1268"/>
    <d v="2012-11-14T16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2"/>
    <s v="indie rock"/>
    <x v="1269"/>
    <d v="2014-06-20T2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4"/>
    <s v="documentary"/>
    <x v="1270"/>
    <d v="2012-11-09T17:46:0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3"/>
    <s v="plays"/>
    <x v="1271"/>
    <d v="2015-02-17T06:00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2"/>
    <s v="indie rock"/>
    <x v="1272"/>
    <d v="2014-05-03T22:59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3"/>
    <s v="plays"/>
    <x v="1273"/>
    <d v="2015-10-10T18:00: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3"/>
    <s v="plays"/>
    <x v="1274"/>
    <d v="2014-06-25T08:59:0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2"/>
    <s v="rock"/>
    <x v="1275"/>
    <d v="2011-05-04T18:13:5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2"/>
    <s v="rock"/>
    <x v="1276"/>
    <d v="2012-09-24T19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0"/>
    <s v="hardware"/>
    <x v="1277"/>
    <d v="2015-06-13T08:25:1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3"/>
    <s v="plays"/>
    <x v="1278"/>
    <d v="2014-05-31T19:59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3"/>
    <s v="plays"/>
    <x v="1279"/>
    <d v="2015-02-05T04:2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3"/>
    <s v="musical"/>
    <x v="1280"/>
    <d v="2016-11-14T18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3"/>
    <s v="plays"/>
    <x v="1281"/>
    <d v="2014-09-20T18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1"/>
    <s v="tabletop games"/>
    <x v="1282"/>
    <d v="2016-04-22T16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4"/>
    <s v="documentary"/>
    <x v="1283"/>
    <d v="2015-04-29T10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4"/>
    <s v="documentary"/>
    <x v="1284"/>
    <d v="2012-04-27T13:32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2"/>
    <s v="pop"/>
    <x v="1285"/>
    <d v="2015-01-31T16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6"/>
    <s v="photobooks"/>
    <x v="1286"/>
    <d v="2016-03-21T08:59: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1287"/>
    <d v="2014-11-29T20:25:1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3"/>
    <s v="musical"/>
    <x v="1288"/>
    <d v="2014-06-15T07:16:0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.08"/>
    <n v="33.75"/>
    <x v="3"/>
    <s v="plays"/>
    <x v="1289"/>
    <d v="2017-03-24T04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3"/>
    <s v="plays"/>
    <x v="1290"/>
    <d v="2015-01-31T06:03:0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3"/>
    <s v="plays"/>
    <x v="1291"/>
    <d v="2016-05-10T03:10:48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3"/>
    <s v="plays"/>
    <x v="1292"/>
    <d v="2016-08-01T05:41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4"/>
    <s v="television"/>
    <x v="1293"/>
    <d v="2015-03-01T04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0"/>
    <s v="hardware"/>
    <x v="1294"/>
    <d v="2016-12-31T10:20:5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4"/>
    <s v="documentary"/>
    <x v="1295"/>
    <d v="2016-05-13T05:40:4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6"/>
    <s v="photobooks"/>
    <x v="1296"/>
    <d v="2016-10-23T00:20:0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1297"/>
    <d v="2015-07-22T20:59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5"/>
    <s v="radio &amp; podcasts"/>
    <x v="1298"/>
    <d v="2016-01-11T21:00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2"/>
    <s v="indie rock"/>
    <x v="1299"/>
    <d v="2014-04-18T15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3"/>
    <s v="plays"/>
    <x v="1300"/>
    <d v="2014-11-19T23:59:58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2"/>
    <s v="rock"/>
    <x v="1301"/>
    <d v="2013-03-22T03:37:0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3"/>
    <s v="plays"/>
    <x v="1302"/>
    <d v="2016-03-18T12:20:1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3"/>
    <s v="plays"/>
    <x v="1303"/>
    <d v="2015-06-23T18:00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6"/>
    <s v="photobooks"/>
    <x v="1304"/>
    <d v="2016-06-29T15:29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3"/>
    <s v="plays"/>
    <x v="1305"/>
    <d v="2017-02-17T20:5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4"/>
    <s v="documentary"/>
    <x v="1306"/>
    <d v="2011-07-03T03:57:4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3"/>
    <s v="plays"/>
    <x v="1307"/>
    <d v="2015-07-09T23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3"/>
    <s v="spaces"/>
    <x v="1308"/>
    <d v="2014-12-14T10:09:5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3"/>
    <s v="plays"/>
    <x v="1309"/>
    <d v="2015-05-09T01:35: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2"/>
    <s v="indie rock"/>
    <x v="1310"/>
    <d v="2014-11-12T10:03: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3"/>
    <s v="plays"/>
    <x v="1311"/>
    <d v="2014-08-26T09:09:4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4"/>
    <s v="documentary"/>
    <x v="1312"/>
    <d v="2011-05-08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2"/>
    <s v="indie rock"/>
    <x v="1313"/>
    <d v="2013-12-14T17:58:0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4"/>
    <s v="documentary"/>
    <x v="1314"/>
    <d v="2014-03-05T18:02:1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3"/>
    <s v="musical"/>
    <x v="1315"/>
    <d v="2014-06-12T09:28: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2"/>
    <s v="electronic music"/>
    <x v="1316"/>
    <d v="2015-02-11T07:23:4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3"/>
    <s v="plays"/>
    <x v="1317"/>
    <d v="2014-08-31T05:08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4"/>
    <s v="documentary"/>
    <x v="1318"/>
    <d v="2013-05-05T09:00:1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4"/>
    <s v="television"/>
    <x v="1319"/>
    <d v="2014-12-19T12:40:0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3"/>
    <s v="plays"/>
    <x v="1320"/>
    <d v="2015-08-11T21:32:3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3"/>
    <s v="plays"/>
    <x v="1321"/>
    <d v="2016-07-24T03:28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0"/>
    <s v="hardware"/>
    <x v="1322"/>
    <d v="2015-04-09T21:32:5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2"/>
    <s v="rock"/>
    <x v="1323"/>
    <d v="2012-04-28T20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4"/>
    <s v="shorts"/>
    <x v="1324"/>
    <d v="2014-08-10T21:59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3"/>
    <s v="plays"/>
    <x v="1325"/>
    <d v="2016-07-01T15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1326"/>
    <d v="2016-08-30T21:36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3"/>
    <s v="spaces"/>
    <x v="1327"/>
    <d v="2015-06-26T15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3"/>
    <s v="plays"/>
    <x v="1328"/>
    <d v="2016-06-05T18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0"/>
    <s v="space exploration"/>
    <x v="1329"/>
    <d v="2016-06-17T04:59:5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4"/>
    <s v="shorts"/>
    <x v="1330"/>
    <d v="2016-05-13T16:00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4"/>
    <s v="documentary"/>
    <x v="1331"/>
    <d v="2012-06-07T06:55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5"/>
    <s v="nonfiction"/>
    <x v="1332"/>
    <d v="2015-06-20T19:31:2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2"/>
    <s v="electronic music"/>
    <x v="1333"/>
    <d v="2015-12-16T10:20:1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2"/>
    <s v="rock"/>
    <x v="1334"/>
    <d v="2013-12-06T15:22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3"/>
    <s v="plays"/>
    <x v="1335"/>
    <d v="2016-09-14T11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3"/>
    <s v="plays"/>
    <x v="1336"/>
    <d v="2014-10-15T19:59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2"/>
    <s v="rock"/>
    <x v="1337"/>
    <d v="2011-07-30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2"/>
    <s v="classical music"/>
    <x v="1338"/>
    <d v="2012-05-28T07:4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2"/>
    <s v="indie rock"/>
    <x v="1339"/>
    <d v="2012-09-09T19:55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2"/>
    <s v="rock"/>
    <x v="1340"/>
    <d v="2015-02-13T15:58:0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4"/>
    <s v="television"/>
    <x v="1341"/>
    <d v="2015-06-08T08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2"/>
    <s v="rock"/>
    <x v="1342"/>
    <d v="2012-04-18T08:44:36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4"/>
    <s v="shorts"/>
    <x v="1343"/>
    <d v="2013-12-09T18:00:5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3"/>
    <s v="plays"/>
    <x v="1344"/>
    <d v="2015-10-23T19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2"/>
    <s v="classical music"/>
    <x v="1345"/>
    <d v="2015-08-20T03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3"/>
    <s v="musical"/>
    <x v="1346"/>
    <d v="2015-01-18T10:33:38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2"/>
    <s v="indie rock"/>
    <x v="1347"/>
    <d v="2012-10-27T21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1"/>
    <s v="tabletop games"/>
    <x v="1348"/>
    <d v="2016-12-14T13:01: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3"/>
    <s v="plays"/>
    <x v="1349"/>
    <d v="2014-07-01T15:50:3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2"/>
    <s v="rock"/>
    <x v="1350"/>
    <d v="2015-11-13T09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2"/>
    <s v="rock"/>
    <x v="1351"/>
    <d v="2016-12-28T21:08:4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3"/>
    <s v="plays"/>
    <x v="1352"/>
    <d v="2014-07-06T02:08:0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2"/>
    <s v="rock"/>
    <x v="1353"/>
    <d v="2015-05-07T10:12:2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0"/>
    <s v="wearables"/>
    <x v="1354"/>
    <d v="2016-03-17T09:25:4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2"/>
    <s v="indie rock"/>
    <x v="1355"/>
    <d v="2013-01-25T21:09:3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2"/>
    <s v="classical music"/>
    <x v="1356"/>
    <d v="2013-09-26T02:46:58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2"/>
    <s v="rock"/>
    <x v="1357"/>
    <d v="2014-11-01T14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2"/>
    <s v="rock"/>
    <x v="1358"/>
    <d v="2012-06-25T08:24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2"/>
    <s v="indie rock"/>
    <x v="1359"/>
    <d v="2012-01-24T11:26: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3"/>
    <s v="plays"/>
    <x v="1360"/>
    <d v="2014-11-01T09:18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3"/>
    <s v="plays"/>
    <x v="1361"/>
    <d v="2015-07-02T03:17: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6"/>
    <s v="photobooks"/>
    <x v="1362"/>
    <d v="2016-06-06T20:01: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4"/>
    <s v="documentary"/>
    <x v="1363"/>
    <d v="2016-12-14T04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0"/>
    <s v="makerspaces"/>
    <x v="1364"/>
    <d v="2015-08-21T09:55:1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3"/>
    <s v="plays"/>
    <x v="1365"/>
    <d v="2015-12-10T06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3"/>
    <s v="plays"/>
    <x v="1366"/>
    <d v="2014-06-09T11:20:1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2"/>
    <s v="indie rock"/>
    <x v="1367"/>
    <d v="2012-03-09T20:02:0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5"/>
    <s v="nonfiction"/>
    <x v="1368"/>
    <d v="2014-11-30T20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6"/>
    <s v="photobooks"/>
    <x v="1369"/>
    <d v="2015-06-01T14:42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4"/>
    <s v="documentary"/>
    <x v="1370"/>
    <d v="2011-03-16T03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4"/>
    <s v="documentary"/>
    <x v="1371"/>
    <d v="2016-05-19T07:02:4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4"/>
    <s v="documentary"/>
    <x v="1372"/>
    <d v="2014-09-30T19:59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3"/>
    <s v="musical"/>
    <x v="1373"/>
    <d v="2014-07-31T17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2"/>
    <s v="indie rock"/>
    <x v="1374"/>
    <d v="2011-11-16T08:11:4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3"/>
    <s v="spaces"/>
    <x v="1375"/>
    <d v="2015-09-16T09:56:1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4"/>
    <s v="documentary"/>
    <x v="1376"/>
    <d v="2011-02-01T23:59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3"/>
    <s v="plays"/>
    <x v="1377"/>
    <d v="2016-05-14T17:22:1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2"/>
    <s v="indie rock"/>
    <x v="1378"/>
    <d v="2013-03-09T15:42:17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4"/>
    <s v="documentary"/>
    <x v="1379"/>
    <d v="2012-07-18T13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4"/>
    <s v="documentary"/>
    <x v="1380"/>
    <d v="2012-07-07T05:33: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3"/>
    <s v="spaces"/>
    <x v="1381"/>
    <d v="2015-06-13T16:20:5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2"/>
    <s v="indie rock"/>
    <x v="1382"/>
    <d v="2012-05-05T11:15:2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4"/>
    <s v="documentary"/>
    <x v="1383"/>
    <d v="2017-02-24T03:58:2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4"/>
    <s v="documentary"/>
    <x v="1384"/>
    <d v="2016-06-17T05:57: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4"/>
    <s v="television"/>
    <x v="1385"/>
    <d v="2015-09-27T12:14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6"/>
    <s v="photobooks"/>
    <x v="1386"/>
    <d v="2015-03-25T10:53:4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2"/>
    <s v="indie rock"/>
    <x v="1387"/>
    <d v="2013-03-11T10:02:2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4"/>
    <s v="documentary"/>
    <x v="1388"/>
    <d v="2015-12-22T15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3"/>
    <s v="plays"/>
    <x v="1389"/>
    <d v="2015-10-28T09:33:3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3"/>
    <s v="plays"/>
    <x v="1390"/>
    <d v="2016-04-06T13:30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2"/>
    <s v="indie rock"/>
    <x v="1391"/>
    <d v="2015-07-05T09:00:17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3"/>
    <s v="plays"/>
    <x v="1392"/>
    <d v="2016-06-02T02:25: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2"/>
    <s v="indie rock"/>
    <x v="1393"/>
    <d v="2011-08-14T17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2"/>
    <s v="classical music"/>
    <x v="1394"/>
    <d v="2017-03-05T11:26:21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4"/>
    <s v="television"/>
    <x v="1395"/>
    <d v="2014-06-13T17:44:1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6"/>
    <s v="photobooks"/>
    <x v="1396"/>
    <d v="2015-09-27T06:20:4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4"/>
    <s v="shorts"/>
    <x v="1397"/>
    <d v="2015-12-27T06:20:4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4"/>
    <s v="documentary"/>
    <x v="1398"/>
    <d v="2010-07-17T01:59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3"/>
    <s v="plays"/>
    <x v="1399"/>
    <d v="2015-07-17T13:02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3"/>
    <s v="plays"/>
    <x v="1400"/>
    <d v="2014-11-20T20:55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4"/>
    <s v="television"/>
    <x v="1401"/>
    <d v="2014-09-17T05:00:5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1402"/>
    <d v="2015-02-06T07:04:3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3"/>
    <s v="plays"/>
    <x v="1403"/>
    <d v="2016-03-06T20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3"/>
    <s v="plays"/>
    <x v="1404"/>
    <d v="2017-02-22T05:25: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3"/>
    <s v="plays"/>
    <x v="1405"/>
    <d v="2015-08-11T16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3"/>
    <s v="plays"/>
    <x v="1406"/>
    <d v="2015-04-01T12:17:4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4"/>
    <s v="shorts"/>
    <x v="1407"/>
    <d v="2011-07-11T19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4"/>
    <s v="shorts"/>
    <x v="1408"/>
    <d v="2012-12-07T15:30:0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3"/>
    <s v="plays"/>
    <x v="1409"/>
    <d v="2017-02-24T17:22:14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3"/>
    <s v="musical"/>
    <x v="1410"/>
    <d v="2015-08-02T11:31:2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2"/>
    <s v="rock"/>
    <x v="1411"/>
    <d v="2011-03-11T20:00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3"/>
    <s v="plays"/>
    <x v="1412"/>
    <d v="2016-06-07T16:57:0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3"/>
    <s v="plays"/>
    <x v="1413"/>
    <d v="2016-09-30T19:59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2"/>
    <s v="rock"/>
    <x v="1414"/>
    <d v="2012-09-04T05:29:0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3"/>
    <s v="plays"/>
    <x v="1415"/>
    <d v="2014-11-13T15:37:28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2"/>
    <s v="rock"/>
    <x v="1416"/>
    <d v="2015-06-21T21:00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3"/>
    <s v="plays"/>
    <x v="1417"/>
    <d v="2015-09-23T06:21:2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3"/>
    <s v="plays"/>
    <x v="1418"/>
    <d v="2014-11-05T13:22:2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0"/>
    <s v="space exploration"/>
    <x v="1419"/>
    <d v="2016-09-29T07:45:2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4"/>
    <s v="shorts"/>
    <x v="1420"/>
    <d v="2014-01-22T13:39:5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0"/>
    <s v="hardware"/>
    <x v="1421"/>
    <d v="2014-07-10T02:09: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6"/>
    <s v="photobooks"/>
    <x v="1422"/>
    <d v="2017-02-25T12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2"/>
    <s v="rock"/>
    <x v="1423"/>
    <d v="2010-06-14T20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3"/>
    <s v="musical"/>
    <x v="1424"/>
    <d v="2014-09-14T22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3"/>
    <s v="plays"/>
    <x v="1425"/>
    <d v="2016-08-16T19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3"/>
    <s v="plays"/>
    <x v="1426"/>
    <d v="2014-07-18T08:04:1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3"/>
    <s v="spaces"/>
    <x v="1427"/>
    <d v="2016-05-04T20:02:4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3"/>
    <s v="plays"/>
    <x v="1428"/>
    <d v="2015-08-09T08:00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3"/>
    <s v="plays"/>
    <x v="1429"/>
    <d v="2015-07-19T19:59:0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4"/>
    <s v="documentary"/>
    <x v="1430"/>
    <d v="2014-11-21T07:01:4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4"/>
    <s v="documentary"/>
    <x v="1431"/>
    <d v="2016-08-25T02:51:5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3"/>
    <s v="plays"/>
    <x v="1432"/>
    <d v="2013-11-02T12:49:2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3"/>
    <s v="plays"/>
    <x v="1433"/>
    <d v="2016-03-15T13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1434"/>
    <d v="2014-07-17T06:59:0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3"/>
    <s v="plays"/>
    <x v="1435"/>
    <d v="2015-10-25T15:59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3"/>
    <s v="plays"/>
    <x v="1436"/>
    <d v="2014-08-21T08:28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3"/>
    <s v="plays"/>
    <x v="1437"/>
    <d v="2015-07-12T02:25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3"/>
    <s v="spaces"/>
    <x v="1438"/>
    <d v="2014-08-20T12:24:0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3"/>
    <s v="plays"/>
    <x v="1439"/>
    <d v="2017-02-01T14:59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1"/>
    <s v="tabletop games"/>
    <x v="1440"/>
    <d v="2014-01-05T07:38:09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0"/>
    <s v="wearables"/>
    <x v="1441"/>
    <d v="2015-05-31T07:24:3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1"/>
    <s v="tabletop games"/>
    <x v="1442"/>
    <d v="2015-06-27T07:22:48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3"/>
    <s v="plays"/>
    <x v="1443"/>
    <d v="2014-11-05T16:46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1444"/>
    <d v="2016-10-30T07:25:3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0"/>
    <s v="hardware"/>
    <x v="1445"/>
    <d v="2016-04-22T05:55: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3"/>
    <s v="plays"/>
    <x v="1446"/>
    <d v="2014-05-19T13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2"/>
    <s v="electronic music"/>
    <x v="1447"/>
    <d v="2015-07-23T10:02:2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0"/>
    <s v="space exploration"/>
    <x v="1448"/>
    <d v="2015-06-07T19:51: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2"/>
    <s v="indie rock"/>
    <x v="1449"/>
    <d v="2015-01-27T15:13:0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4"/>
    <s v="documentary"/>
    <x v="1450"/>
    <d v="2013-06-06T05:34:5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4"/>
    <s v="documentary"/>
    <x v="1451"/>
    <d v="2011-03-10T08:40:1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5"/>
    <s v="nonfiction"/>
    <x v="1452"/>
    <d v="2011-08-21T12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5"/>
    <s v="nonfiction"/>
    <x v="1453"/>
    <d v="2017-01-28T14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2"/>
    <s v="indie rock"/>
    <x v="1454"/>
    <d v="2010-07-21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3"/>
    <s v="plays"/>
    <x v="1455"/>
    <d v="2014-07-10T01:07:4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2"/>
    <s v="classical music"/>
    <x v="1456"/>
    <d v="2012-12-24T15:47:3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4"/>
    <s v="documentary"/>
    <x v="1457"/>
    <d v="2015-11-06T20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3"/>
    <s v="spaces"/>
    <x v="1458"/>
    <d v="2016-05-01T03:00:0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3"/>
    <s v="plays"/>
    <x v="1459"/>
    <d v="2015-06-30T22:59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3"/>
    <s v="plays"/>
    <x v="1460"/>
    <d v="2016-08-01T11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5"/>
    <s v="nonfiction"/>
    <x v="1461"/>
    <d v="2011-06-30T07:19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3"/>
    <s v="plays"/>
    <x v="1462"/>
    <d v="2015-12-14T16:00:0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6"/>
    <s v="photobooks"/>
    <x v="1463"/>
    <d v="2015-06-07T20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3"/>
    <s v="plays"/>
    <x v="1464"/>
    <d v="2015-06-16T17:40:1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3"/>
    <s v="plays"/>
    <x v="1465"/>
    <d v="2016-03-15T19:59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0"/>
    <s v="space exploration"/>
    <x v="1466"/>
    <d v="2015-12-01T12:01:0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3"/>
    <s v="plays"/>
    <x v="1467"/>
    <d v="2016-12-04T17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2"/>
    <s v="rock"/>
    <x v="1468"/>
    <d v="2014-04-11T06:15: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3"/>
    <s v="plays"/>
    <x v="1469"/>
    <d v="2015-02-11T14:31:4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2"/>
    <s v="rock"/>
    <x v="1470"/>
    <d v="2011-09-05T09:06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3"/>
    <s v="plays"/>
    <x v="1471"/>
    <d v="2015-02-11T23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3"/>
    <s v="plays"/>
    <x v="1472"/>
    <d v="2015-10-25T16:13:1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4"/>
    <s v="documentary"/>
    <x v="1473"/>
    <d v="2011-08-09T23:08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0"/>
    <s v="hardware"/>
    <x v="1474"/>
    <d v="2016-10-20T12:11:55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3"/>
    <s v="plays"/>
    <x v="1475"/>
    <d v="2014-07-11T08:15:0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3"/>
    <s v="plays"/>
    <x v="1476"/>
    <d v="2015-01-08T13:17:4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4"/>
    <s v="shorts"/>
    <x v="1477"/>
    <d v="2017-02-01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3"/>
    <s v="plays"/>
    <x v="1478"/>
    <d v="2015-03-04T20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4"/>
    <s v="shorts"/>
    <x v="1479"/>
    <d v="2014-03-07T11:20:3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2"/>
    <s v="rock"/>
    <x v="1480"/>
    <d v="2017-02-28T18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3"/>
    <s v="plays"/>
    <x v="1481"/>
    <d v="2014-10-15T04:52:0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3"/>
    <s v="musical"/>
    <x v="1482"/>
    <d v="2015-02-21T03:00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4"/>
    <s v="documentary"/>
    <x v="1483"/>
    <d v="2012-07-19T13:03:3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2"/>
    <s v="rock"/>
    <x v="1484"/>
    <d v="2014-03-26T11:1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2"/>
    <s v="rock"/>
    <x v="1485"/>
    <d v="2013-03-08T07:42:1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2"/>
    <s v="rock"/>
    <x v="1486"/>
    <d v="2013-07-11T12:01:4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3"/>
    <s v="musical"/>
    <x v="1487"/>
    <d v="2015-02-14T11:39:4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2"/>
    <s v="indie rock"/>
    <x v="1488"/>
    <d v="2014-11-03T00:52:5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2"/>
    <s v="rock"/>
    <x v="1489"/>
    <d v="2016-12-30T14:50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4"/>
    <s v="television"/>
    <x v="1490"/>
    <d v="2016-02-15T08:51:2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2"/>
    <s v="rock"/>
    <x v="1491"/>
    <d v="2011-07-16T15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2"/>
    <s v="rock"/>
    <x v="1492"/>
    <d v="2012-08-31T17:21:0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2"/>
    <s v="rock"/>
    <x v="1493"/>
    <d v="2013-02-28T13:25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2"/>
    <s v="classical music"/>
    <x v="1494"/>
    <d v="2009-12-31T22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3"/>
    <s v="plays"/>
    <x v="1495"/>
    <d v="2014-12-03T07:28: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3"/>
    <s v="plays"/>
    <x v="1496"/>
    <d v="2015-08-31T09:31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3"/>
    <s v="musical"/>
    <x v="1497"/>
    <d v="2016-04-28T19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2"/>
    <s v="metal"/>
    <x v="1498"/>
    <d v="2016-10-24T13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3"/>
    <s v="spaces"/>
    <x v="1499"/>
    <d v="2017-01-19T07:57:5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6"/>
    <s v="photobooks"/>
    <x v="1500"/>
    <d v="2015-11-13T07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6"/>
    <s v="photobooks"/>
    <x v="1501"/>
    <d v="2017-02-06T06:23:3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2"/>
    <s v="pop"/>
    <x v="1502"/>
    <d v="2012-05-24T10:46:0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3"/>
    <s v="plays"/>
    <x v="1503"/>
    <d v="2016-08-23T10:34:5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3"/>
    <s v="plays"/>
    <x v="1504"/>
    <d v="2015-06-20T09:55: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2"/>
    <s v="indie rock"/>
    <x v="1505"/>
    <d v="2014-09-23T12:46: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4"/>
    <s v="documentary"/>
    <x v="1506"/>
    <d v="2014-11-13T21:12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4"/>
    <s v="documentary"/>
    <x v="1507"/>
    <d v="2013-11-02T02:57: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2"/>
    <s v="indie rock"/>
    <x v="1508"/>
    <d v="2012-04-08T13:45:0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3"/>
    <s v="plays"/>
    <x v="1509"/>
    <d v="2015-06-14T04:36: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3"/>
    <s v="plays"/>
    <x v="1510"/>
    <d v="2016-05-02T13:26:3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3"/>
    <s v="plays"/>
    <x v="1511"/>
    <d v="2016-02-10T13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3"/>
    <s v="plays"/>
    <x v="1512"/>
    <d v="2015-01-23T04:11:2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4"/>
    <s v="documentary"/>
    <x v="1513"/>
    <d v="2010-08-11T07:59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4"/>
    <s v="documentary"/>
    <x v="1514"/>
    <d v="2012-07-29T21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2"/>
    <s v="pop"/>
    <x v="1515"/>
    <d v="2012-06-09T01:49:3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2"/>
    <s v="indie rock"/>
    <x v="1516"/>
    <d v="2010-07-10T14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2"/>
    <s v="indie rock"/>
    <x v="1517"/>
    <d v="2010-12-08T20:59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4"/>
    <s v="documentary"/>
    <x v="1518"/>
    <d v="2014-01-02T00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3"/>
    <s v="plays"/>
    <x v="1519"/>
    <d v="2016-08-05T13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2"/>
    <s v="metal"/>
    <x v="1520"/>
    <d v="2015-06-03T16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3"/>
    <s v="plays"/>
    <x v="1521"/>
    <d v="2015-11-01T15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3"/>
    <s v="plays"/>
    <x v="1522"/>
    <d v="2015-06-25T10:07: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3"/>
    <s v="plays"/>
    <x v="1523"/>
    <d v="2016-02-19T18:45:3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3"/>
    <s v="plays"/>
    <x v="1524"/>
    <d v="2016-04-28T08:20:3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3"/>
    <s v="plays"/>
    <x v="1525"/>
    <d v="2016-10-31T20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4"/>
    <s v="documentary"/>
    <x v="1526"/>
    <d v="2012-01-21T09:43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4"/>
    <s v="shorts"/>
    <x v="1527"/>
    <d v="2010-06-02T17:41:0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3"/>
    <s v="plays"/>
    <x v="1528"/>
    <d v="2014-12-31T21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0"/>
    <s v="makerspaces"/>
    <x v="1529"/>
    <d v="2015-09-04T07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3"/>
    <s v="plays"/>
    <x v="1530"/>
    <d v="2015-06-15T08:14:4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4"/>
    <s v="shorts"/>
    <x v="1531"/>
    <d v="2011-08-13T15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3"/>
    <s v="plays"/>
    <x v="1532"/>
    <d v="2016-01-03T20:20:0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3"/>
    <s v="plays"/>
    <x v="1533"/>
    <d v="2015-10-06T08:44:4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3"/>
    <s v="plays"/>
    <x v="1534"/>
    <d v="2016-12-22T06:59:1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3"/>
    <s v="plays"/>
    <x v="1535"/>
    <d v="2015-07-02T15:50:06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3"/>
    <s v="spaces"/>
    <x v="1536"/>
    <d v="2016-10-09T10:25: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0"/>
    <s v="wearables"/>
    <x v="1537"/>
    <d v="2015-07-26T10:00:0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1"/>
    <s v="tabletop games"/>
    <x v="1538"/>
    <d v="2015-07-29T07:59: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2"/>
    <s v="rock"/>
    <x v="1539"/>
    <d v="2012-07-07T09:46:5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0"/>
    <s v="hardware"/>
    <x v="1540"/>
    <d v="2015-04-30T21:46:37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2"/>
    <s v="rock"/>
    <x v="1541"/>
    <d v="2011-09-07T08:35: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3"/>
    <s v="plays"/>
    <x v="1542"/>
    <d v="2014-11-29T15:52:5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3"/>
    <s v="plays"/>
    <x v="1543"/>
    <d v="2015-11-29T15:00:0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2"/>
    <s v="rock"/>
    <x v="1544"/>
    <d v="2009-08-31T20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3"/>
    <s v="plays"/>
    <x v="1545"/>
    <d v="2016-05-31T14:08:5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4"/>
    <s v="documentary"/>
    <x v="1546"/>
    <d v="2016-12-19T20:30:33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2"/>
    <s v="rock"/>
    <x v="1547"/>
    <d v="2013-05-06T11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3"/>
    <s v="plays"/>
    <x v="1548"/>
    <d v="2016-07-28T07:58:3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3"/>
    <s v="plays"/>
    <x v="1549"/>
    <d v="2015-01-16T15:58:0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3"/>
    <s v="plays"/>
    <x v="1550"/>
    <d v="2014-05-31T19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2"/>
    <s v="metal"/>
    <x v="1551"/>
    <d v="2013-10-13T19:59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3"/>
    <s v="plays"/>
    <x v="1552"/>
    <d v="2015-06-11T18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0"/>
    <s v="hardware"/>
    <x v="1553"/>
    <d v="2014-10-17T20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3"/>
    <s v="plays"/>
    <x v="1554"/>
    <d v="2014-06-06T1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2"/>
    <s v="classical music"/>
    <x v="1555"/>
    <d v="2012-03-24T16:56:1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2"/>
    <s v="rock"/>
    <x v="1556"/>
    <d v="2014-06-08T19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0"/>
    <s v="space exploration"/>
    <x v="1557"/>
    <d v="2012-04-28T17:13:4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2"/>
    <s v="rock"/>
    <x v="1558"/>
    <d v="2012-11-22T14:00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3"/>
    <s v="plays"/>
    <x v="1559"/>
    <d v="2015-05-02T13:00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6"/>
    <s v="photobooks"/>
    <x v="1560"/>
    <d v="2016-03-31T02:00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4"/>
    <s v="television"/>
    <x v="1561"/>
    <d v="2015-12-15T15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3"/>
    <s v="plays"/>
    <x v="1562"/>
    <d v="2015-10-30T06:00:1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4"/>
    <s v="documentary"/>
    <x v="1563"/>
    <d v="2011-10-19T18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6"/>
    <s v="photobooks"/>
    <x v="1564"/>
    <d v="2015-05-17T10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4"/>
    <s v="documentary"/>
    <x v="1565"/>
    <d v="2015-03-15T05:32:0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2"/>
    <s v="indie rock"/>
    <x v="1566"/>
    <d v="2014-05-06T16:06:2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4"/>
    <s v="documentary"/>
    <x v="1567"/>
    <d v="2011-12-31T23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2"/>
    <s v="rock"/>
    <x v="1568"/>
    <d v="2009-12-01T09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5"/>
    <s v="nonfiction"/>
    <x v="1569"/>
    <d v="2015-12-25T16:18:5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2"/>
    <s v="indie rock"/>
    <x v="1570"/>
    <d v="2009-12-09T10:24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4"/>
    <s v="shorts"/>
    <x v="1571"/>
    <d v="2014-04-07T09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4"/>
    <s v="shorts"/>
    <x v="1572"/>
    <d v="2014-04-12T18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2"/>
    <s v="rock"/>
    <x v="1573"/>
    <d v="2011-05-03T08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2"/>
    <s v="rock"/>
    <x v="1574"/>
    <d v="2013-07-10T08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2"/>
    <s v="rock"/>
    <x v="1575"/>
    <d v="2016-07-13T11:14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0"/>
    <s v="wearables"/>
    <x v="1576"/>
    <d v="2017-01-30T09:16:5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2"/>
    <s v="rock"/>
    <x v="1577"/>
    <d v="2016-03-31T07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2"/>
    <s v="indie rock"/>
    <x v="1578"/>
    <d v="2011-04-15T19:59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2"/>
    <s v="indie rock"/>
    <x v="1579"/>
    <d v="2010-02-14T21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3"/>
    <s v="plays"/>
    <x v="1580"/>
    <d v="2015-03-18T09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3"/>
    <s v="plays"/>
    <x v="1581"/>
    <d v="2012-12-06T18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3"/>
    <s v="plays"/>
    <x v="1582"/>
    <d v="2015-12-12T18:26:3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3"/>
    <s v="plays"/>
    <x v="1583"/>
    <d v="2014-10-26T19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3"/>
    <s v="plays"/>
    <x v="1584"/>
    <d v="2014-06-16T09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3"/>
    <s v="plays"/>
    <x v="1585"/>
    <d v="2014-08-10T07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3"/>
    <s v="plays"/>
    <x v="1586"/>
    <d v="2016-12-21T03:50:3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3"/>
    <s v="musical"/>
    <x v="1587"/>
    <d v="2016-03-26T08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4"/>
    <s v="documentary"/>
    <x v="1588"/>
    <d v="2014-02-28T06:33:1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6"/>
    <s v="photobooks"/>
    <x v="1589"/>
    <d v="2016-04-09T09:37:3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4"/>
    <s v="documentary"/>
    <x v="1590"/>
    <d v="2016-04-08T10:52:0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4"/>
    <s v="documentary"/>
    <x v="1591"/>
    <d v="2010-08-31T19:44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4"/>
    <s v="television"/>
    <x v="1592"/>
    <d v="2014-08-07T04:21:47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3"/>
    <s v="plays"/>
    <x v="1593"/>
    <d v="2017-01-14T16:59: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2"/>
    <s v="rock"/>
    <x v="1594"/>
    <d v="2013-11-12T21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5"/>
    <s v="radio &amp; podcasts"/>
    <x v="1595"/>
    <d v="2015-04-09T14:58:5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4"/>
    <s v="documentary"/>
    <x v="1596"/>
    <d v="2011-08-07T12:12:5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2"/>
    <s v="rock"/>
    <x v="1597"/>
    <d v="2013-04-22T1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2"/>
    <s v="rock"/>
    <x v="1598"/>
    <d v="2009-12-31T15:3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2"/>
    <s v="indie rock"/>
    <x v="1599"/>
    <d v="2011-09-30T19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3"/>
    <s v="plays"/>
    <x v="1600"/>
    <d v="2015-06-18T03:04:0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2"/>
    <s v="rock"/>
    <x v="1601"/>
    <d v="2014-01-19T12:00:3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2"/>
    <s v="classical music"/>
    <x v="1602"/>
    <d v="2014-12-01T11:59:05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6"/>
    <s v="photobooks"/>
    <x v="1603"/>
    <d v="2015-08-25T07:05:1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3"/>
    <s v="plays"/>
    <x v="1604"/>
    <d v="2014-05-12T20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5"/>
    <s v="nonfiction"/>
    <x v="1605"/>
    <d v="2013-01-05T09:58:41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.0375000000000001"/>
    <n v="922.22222222222217"/>
    <x v="3"/>
    <s v="spaces"/>
    <x v="1606"/>
    <d v="2017-03-22T07:33:5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3"/>
    <s v="plays"/>
    <x v="1607"/>
    <d v="2015-02-21T14:05:2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3"/>
    <s v="spaces"/>
    <x v="1608"/>
    <d v="2017-02-26T20:59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4"/>
    <s v="documentary"/>
    <x v="1609"/>
    <d v="2012-08-15T17:16:2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2"/>
    <s v="rock"/>
    <x v="1610"/>
    <d v="2013-10-15T16:04:5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2"/>
    <s v="rock"/>
    <x v="1611"/>
    <d v="2014-02-20T12:48:5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3"/>
    <s v="plays"/>
    <x v="1612"/>
    <d v="2015-08-26T15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4"/>
    <s v="documentary"/>
    <x v="1613"/>
    <d v="2015-10-31T20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3"/>
    <s v="spaces"/>
    <x v="1614"/>
    <d v="2016-05-03T15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3"/>
    <s v="plays"/>
    <x v="1615"/>
    <d v="2015-02-04T22:59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6"/>
    <s v="photobooks"/>
    <x v="1616"/>
    <d v="2016-03-22T12:01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2"/>
    <s v="classical music"/>
    <x v="1617"/>
    <d v="2013-09-30T19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3"/>
    <s v="plays"/>
    <x v="1618"/>
    <d v="2015-10-07T16:32:5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2"/>
    <s v="rock"/>
    <x v="1619"/>
    <d v="2011-06-11T20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2"/>
    <s v="indie rock"/>
    <x v="1620"/>
    <d v="2011-09-07T20:54:1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3"/>
    <s v="musical"/>
    <x v="1621"/>
    <d v="2016-02-15T21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2"/>
    <s v="rock"/>
    <x v="1622"/>
    <d v="2014-08-31T09:31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3"/>
    <s v="plays"/>
    <x v="1623"/>
    <d v="2014-07-28T06:31:17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3"/>
    <s v="plays"/>
    <x v="1624"/>
    <d v="2014-08-24T20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3"/>
    <s v="plays"/>
    <x v="1625"/>
    <d v="2016-11-30T23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3"/>
    <s v="plays"/>
    <x v="1626"/>
    <d v="2015-07-31T00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3"/>
    <s v="plays"/>
    <x v="1627"/>
    <d v="2015-07-23T10:33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6"/>
    <s v="photobooks"/>
    <x v="1628"/>
    <d v="2014-12-18T20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3"/>
    <s v="plays"/>
    <x v="1629"/>
    <d v="2014-06-23T10:00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2"/>
    <s v="metal"/>
    <x v="1630"/>
    <d v="2016-07-23T19:00: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0"/>
    <s v="makerspaces"/>
    <x v="1631"/>
    <d v="2015-12-08T22:59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3"/>
    <s v="plays"/>
    <x v="1632"/>
    <d v="2015-07-05T08:43:2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2"/>
    <s v="classical music"/>
    <x v="1633"/>
    <d v="2011-10-29T08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3"/>
    <s v="plays"/>
    <x v="1634"/>
    <d v="2015-05-30T12:21:4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3"/>
    <s v="plays"/>
    <x v="1635"/>
    <d v="2016-12-07T00:26:1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3"/>
    <s v="plays"/>
    <x v="1636"/>
    <d v="2016-10-10T19:59:0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6"/>
    <s v="photobooks"/>
    <x v="1637"/>
    <d v="2014-06-20T1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4"/>
    <s v="documentary"/>
    <x v="1638"/>
    <d v="2013-04-30T20:59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3"/>
    <s v="musical"/>
    <x v="1639"/>
    <d v="2015-06-02T16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4"/>
    <s v="shorts"/>
    <x v="1640"/>
    <d v="2012-01-12T22:34:4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2"/>
    <s v="rock"/>
    <x v="1641"/>
    <d v="2012-02-14T11:49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2"/>
    <s v="indie rock"/>
    <x v="1642"/>
    <d v="2012-03-07T20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0"/>
    <s v="hardware"/>
    <x v="1643"/>
    <d v="2015-03-11T15:45:5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3"/>
    <s v="plays"/>
    <x v="1644"/>
    <d v="2015-12-04T11:01:2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4"/>
    <s v="shorts"/>
    <x v="1645"/>
    <d v="2014-03-22T16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3"/>
    <s v="spaces"/>
    <x v="1646"/>
    <d v="2017-01-27T12:05: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2"/>
    <s v="indie rock"/>
    <x v="1647"/>
    <d v="2011-10-12T15:57:5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4"/>
    <s v="documentary"/>
    <x v="1648"/>
    <d v="2012-06-25T20:03:1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3"/>
    <s v="plays"/>
    <x v="1649"/>
    <d v="2016-07-01T00:20:5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2"/>
    <s v="indie rock"/>
    <x v="1650"/>
    <d v="2011-01-15T17:51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3"/>
    <s v="musical"/>
    <x v="1651"/>
    <d v="2015-05-08T19:59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3"/>
    <s v="spaces"/>
    <x v="1652"/>
    <d v="2014-06-10T20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3"/>
    <s v="plays"/>
    <x v="1653"/>
    <d v="2015-07-18T15:16:5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2"/>
    <s v="indie rock"/>
    <x v="1654"/>
    <d v="2012-05-23T17:47:3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3"/>
    <s v="plays"/>
    <x v="1655"/>
    <d v="2015-10-02T10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2"/>
    <s v="indie rock"/>
    <x v="1656"/>
    <d v="2013-05-07T07:33: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2"/>
    <s v="electronic music"/>
    <x v="1657"/>
    <d v="2014-10-22T16:49:07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4"/>
    <s v="documentary"/>
    <x v="1658"/>
    <d v="2014-02-05T15:04:0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4"/>
    <s v="documentary"/>
    <x v="1659"/>
    <d v="2016-06-15T07:00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3"/>
    <s v="plays"/>
    <x v="1660"/>
    <d v="2014-12-21T20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3"/>
    <s v="spaces"/>
    <x v="1661"/>
    <d v="2014-06-15T20:25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3"/>
    <s v="plays"/>
    <x v="1662"/>
    <d v="2013-12-12T20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4"/>
    <s v="documentary"/>
    <x v="1663"/>
    <d v="2015-08-21T06:05:16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2"/>
    <s v="rock"/>
    <x v="1664"/>
    <d v="2012-05-12T15:54:2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3"/>
    <s v="spaces"/>
    <x v="1665"/>
    <d v="2015-06-11T08:13: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3"/>
    <s v="plays"/>
    <x v="1666"/>
    <d v="2014-09-26T13:04:5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3"/>
    <s v="plays"/>
    <x v="1667"/>
    <d v="2015-01-28T14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3"/>
    <s v="plays"/>
    <x v="1668"/>
    <d v="2015-05-31T21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3"/>
    <s v="plays"/>
    <x v="1669"/>
    <d v="2015-08-09T08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0"/>
    <s v="hardware"/>
    <x v="1670"/>
    <d v="2015-04-16T16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3"/>
    <s v="plays"/>
    <x v="1671"/>
    <d v="2014-11-19T00:27:59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2"/>
    <s v="rock"/>
    <x v="1672"/>
    <d v="2016-05-05T05:01:47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3"/>
    <s v="plays"/>
    <x v="1673"/>
    <d v="2014-10-04T06:48:5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6"/>
    <s v="photobooks"/>
    <x v="1674"/>
    <d v="2015-12-03T21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3"/>
    <s v="plays"/>
    <x v="1675"/>
    <d v="2016-12-01T09:39:4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4"/>
    <s v="television"/>
    <x v="1676"/>
    <d v="2014-11-19T10:52:5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3"/>
    <s v="plays"/>
    <x v="1677"/>
    <d v="2014-07-02T19:59:0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6"/>
    <s v="photobooks"/>
    <x v="1678"/>
    <d v="2015-03-19T09:45: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0"/>
    <s v="makerspaces"/>
    <x v="1679"/>
    <d v="2013-10-25T15:00:1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3"/>
    <s v="musical"/>
    <x v="1680"/>
    <d v="2014-08-27T17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2"/>
    <s v="electronic music"/>
    <x v="1681"/>
    <d v="2016-12-12T09:34:4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3"/>
    <s v="plays"/>
    <x v="1682"/>
    <d v="2016-09-26T02:37:0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4"/>
    <s v="shorts"/>
    <x v="1683"/>
    <d v="2014-06-22T07:48:51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.0285714285714285"/>
    <n v="24"/>
    <x v="2"/>
    <s v="faith"/>
    <x v="1684"/>
    <d v="2017-03-23T21:00:2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4"/>
    <s v="documentary"/>
    <x v="1685"/>
    <d v="2013-10-11T17:31:05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3"/>
    <s v="plays"/>
    <x v="1686"/>
    <d v="2015-10-08T16:00:0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6"/>
    <s v="photobooks"/>
    <x v="1687"/>
    <d v="2016-08-28T20:01:0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2"/>
    <s v="classical music"/>
    <x v="1688"/>
    <d v="2013-05-31T09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3"/>
    <s v="plays"/>
    <x v="1689"/>
    <d v="2014-11-08T02:00:4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2"/>
    <s v="rock"/>
    <x v="1690"/>
    <d v="2013-07-02T20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4"/>
    <s v="documentary"/>
    <x v="1691"/>
    <d v="2015-05-08T14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3"/>
    <s v="musical"/>
    <x v="1692"/>
    <d v="2016-06-04T14:57:3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3"/>
    <s v="plays"/>
    <x v="1693"/>
    <d v="2015-07-20T19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3"/>
    <s v="plays"/>
    <x v="1694"/>
    <d v="2015-02-28T09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2"/>
    <s v="classical music"/>
    <x v="1695"/>
    <d v="2012-03-21T12:48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2"/>
    <s v="electronic music"/>
    <x v="1696"/>
    <d v="2012-04-15T22:10: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2"/>
    <s v="rock"/>
    <x v="1697"/>
    <d v="2014-08-03T09:00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4"/>
    <s v="documentary"/>
    <x v="1698"/>
    <d v="2016-03-16T10:16:3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3"/>
    <s v="plays"/>
    <x v="1699"/>
    <d v="2015-05-31T10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3"/>
    <s v="plays"/>
    <x v="1700"/>
    <d v="2015-07-02T07:39:37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4"/>
    <s v="documentary"/>
    <x v="1701"/>
    <d v="2016-11-08T03:43:0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3"/>
    <s v="musical"/>
    <x v="1702"/>
    <d v="2014-07-02T20:00:4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3"/>
    <s v="plays"/>
    <x v="1703"/>
    <d v="2016-04-28T20:39:4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3"/>
    <s v="plays"/>
    <x v="1704"/>
    <d v="2014-07-08T14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2"/>
    <s v="pop"/>
    <x v="1705"/>
    <d v="2011-12-30T21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2"/>
    <s v="pop"/>
    <x v="1706"/>
    <d v="2011-11-27T20:35:3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2"/>
    <s v="rock"/>
    <x v="1707"/>
    <d v="2016-06-24T19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6"/>
    <s v="photobooks"/>
    <x v="1708"/>
    <d v="2015-01-22T10:46: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3"/>
    <s v="spaces"/>
    <x v="1709"/>
    <d v="2014-07-18T05:09: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6"/>
    <s v="photobooks"/>
    <x v="1710"/>
    <d v="2016-07-14T11:25:4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2"/>
    <s v="pop"/>
    <x v="1711"/>
    <d v="2010-07-04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1"/>
    <s v="tabletop games"/>
    <x v="1712"/>
    <d v="2017-03-11T17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2"/>
    <s v="indie rock"/>
    <x v="1713"/>
    <d v="2012-05-05T09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3"/>
    <s v="plays"/>
    <x v="1714"/>
    <d v="2015-11-13T12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3"/>
    <s v="plays"/>
    <x v="1715"/>
    <d v="2016-03-02T21:59:0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4"/>
    <s v="documentary"/>
    <x v="1716"/>
    <d v="2014-02-21T17:08:2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5"/>
    <s v="nonfiction"/>
    <x v="1717"/>
    <d v="2013-02-24T13:04:3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2"/>
    <s v="rock"/>
    <x v="1718"/>
    <d v="2013-07-25T17:30:3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3"/>
    <s v="plays"/>
    <x v="1719"/>
    <d v="2015-03-31T04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3"/>
    <s v="plays"/>
    <x v="1720"/>
    <d v="2016-05-04T15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2"/>
    <s v="pop"/>
    <x v="1721"/>
    <d v="2016-01-17T13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4"/>
    <s v="shorts"/>
    <x v="1722"/>
    <d v="2015-02-22T03:3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3"/>
    <s v="plays"/>
    <x v="1723"/>
    <d v="2017-01-06T05:05:0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2"/>
    <s v="rock"/>
    <x v="1724"/>
    <d v="2014-03-16T18:35:19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0"/>
    <s v="hardware"/>
    <x v="1725"/>
    <d v="2016-05-06T11:49:4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3"/>
    <s v="plays"/>
    <x v="1726"/>
    <d v="2016-07-29T08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3"/>
    <s v="plays"/>
    <x v="1727"/>
    <d v="2016-09-08T20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3"/>
    <s v="plays"/>
    <x v="1728"/>
    <d v="2015-05-31T04:44:5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4"/>
    <s v="shorts"/>
    <x v="1729"/>
    <d v="2011-04-24T15:34:4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2"/>
    <s v="indie rock"/>
    <x v="1730"/>
    <d v="2012-12-22T13:30:3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2"/>
    <s v="indie rock"/>
    <x v="1731"/>
    <d v="2014-03-04T13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6"/>
    <s v="photobooks"/>
    <x v="1732"/>
    <d v="2015-05-31T06:45:2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3"/>
    <s v="musical"/>
    <x v="1733"/>
    <d v="2014-09-11T06:01:0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6"/>
    <s v="photobooks"/>
    <x v="1734"/>
    <d v="2016-07-15T06:34:0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3"/>
    <s v="plays"/>
    <x v="1735"/>
    <d v="2016-05-28T13:44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1736"/>
    <d v="2015-12-24T16:00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3"/>
    <s v="plays"/>
    <x v="1737"/>
    <d v="2016-03-30T06:3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3"/>
    <s v="plays"/>
    <x v="1738"/>
    <d v="2014-07-10T10:35:4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3"/>
    <s v="plays"/>
    <x v="1739"/>
    <d v="2015-08-05T10:36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5"/>
    <s v="radio &amp; podcasts"/>
    <x v="1740"/>
    <d v="2011-06-11T16:20:49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2"/>
    <s v="rock"/>
    <x v="1741"/>
    <d v="2016-08-01T08:22: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3"/>
    <s v="plays"/>
    <x v="1742"/>
    <d v="2016-06-03T13:00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3"/>
    <s v="plays"/>
    <x v="1743"/>
    <d v="2015-05-25T19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3"/>
    <s v="plays"/>
    <x v="1744"/>
    <d v="2015-12-16T20:59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3"/>
    <s v="musical"/>
    <x v="1745"/>
    <d v="2014-05-18T21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3"/>
    <s v="plays"/>
    <x v="1746"/>
    <d v="2016-08-22T19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5"/>
    <s v="nonfiction"/>
    <x v="1747"/>
    <d v="2012-12-13T14:58:2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1748"/>
    <d v="2016-03-24T05:27:3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0"/>
    <s v="wearables"/>
    <x v="1749"/>
    <d v="2016-08-18T19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3"/>
    <s v="plays"/>
    <x v="1750"/>
    <d v="2015-03-31T19:59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1751"/>
    <d v="2014-06-11T05:44:0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5"/>
    <s v="nonfiction"/>
    <x v="1752"/>
    <d v="2013-06-11T07:33:2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1753"/>
    <d v="2016-03-23T06:18:0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3"/>
    <s v="plays"/>
    <x v="1754"/>
    <d v="2015-03-10T19:26:2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0"/>
    <s v="hardware"/>
    <x v="1755"/>
    <d v="2015-08-13T00:46:4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3"/>
    <s v="spaces"/>
    <x v="1756"/>
    <d v="2015-12-24T07:41:24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3"/>
    <s v="plays"/>
    <x v="1757"/>
    <d v="2014-09-07T06:23:4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3"/>
    <s v="plays"/>
    <x v="1758"/>
    <d v="2015-11-14T09:49:3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6"/>
    <s v="photobooks"/>
    <x v="1759"/>
    <d v="2017-01-31T10:08:2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5"/>
    <s v="nonfiction"/>
    <x v="1760"/>
    <d v="2015-03-07T07:18:4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3"/>
    <s v="plays"/>
    <x v="1761"/>
    <d v="2014-09-16T13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3"/>
    <s v="plays"/>
    <x v="1762"/>
    <d v="2017-02-24T05:48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4"/>
    <s v="documentary"/>
    <x v="1763"/>
    <d v="2014-10-17T04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3"/>
    <s v="plays"/>
    <x v="1764"/>
    <d v="2016-01-05T15:55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2"/>
    <s v="classical music"/>
    <x v="1765"/>
    <d v="2013-10-17T19:59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2"/>
    <s v="rock"/>
    <x v="1766"/>
    <d v="2013-05-23T16:30:37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3"/>
    <s v="plays"/>
    <x v="1767"/>
    <d v="2015-12-10T08:51:0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2"/>
    <s v="electronic music"/>
    <x v="1768"/>
    <d v="2015-05-17T21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3"/>
    <s v="plays"/>
    <x v="1769"/>
    <d v="2014-12-30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3"/>
    <s v="plays"/>
    <x v="1770"/>
    <d v="2015-07-17T10:11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3"/>
    <s v="plays"/>
    <x v="1771"/>
    <d v="2015-07-03T10:22:38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4"/>
    <s v="television"/>
    <x v="1772"/>
    <d v="2015-11-08T08:51: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4"/>
    <s v="documentary"/>
    <x v="1773"/>
    <d v="2015-05-31T18:2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2"/>
    <s v="indie rock"/>
    <x v="1774"/>
    <d v="2014-11-12T14:45: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3"/>
    <s v="musical"/>
    <x v="1775"/>
    <d v="2014-05-25T05:32: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3"/>
    <s v="spaces"/>
    <x v="1776"/>
    <d v="2016-02-11T08:29: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3"/>
    <s v="plays"/>
    <x v="1777"/>
    <d v="2014-11-05T21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3"/>
    <s v="plays"/>
    <x v="1778"/>
    <d v="2014-11-30T11:04:2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3"/>
    <s v="plays"/>
    <x v="1779"/>
    <d v="2017-01-09T21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3"/>
    <s v="plays"/>
    <x v="1780"/>
    <d v="2015-03-19T06:3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4"/>
    <s v="documentary"/>
    <x v="1781"/>
    <d v="2014-11-13T19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3"/>
    <s v="plays"/>
    <x v="1782"/>
    <d v="2015-07-31T12:32:28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5"/>
    <s v="nonfiction"/>
    <x v="1783"/>
    <d v="2010-10-08T12:04:2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0"/>
    <s v="space exploration"/>
    <x v="1784"/>
    <d v="2014-04-29T21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3"/>
    <s v="plays"/>
    <x v="1785"/>
    <d v="2014-09-25T17:35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3"/>
    <s v="plays"/>
    <x v="1786"/>
    <d v="2016-04-27T21:59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3"/>
    <s v="plays"/>
    <x v="1787"/>
    <d v="2015-09-04T01:27:5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3"/>
    <s v="plays"/>
    <x v="1788"/>
    <d v="2015-07-29T09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1789"/>
    <d v="2014-11-05T09:34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3"/>
    <s v="plays"/>
    <x v="1790"/>
    <d v="2015-10-28T20:01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5"/>
    <s v="nonfiction"/>
    <x v="1791"/>
    <d v="2014-07-08T23:55:3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6"/>
    <s v="photobooks"/>
    <x v="1792"/>
    <d v="2016-10-23T12:50:4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5"/>
    <s v="nonfiction"/>
    <x v="1793"/>
    <d v="2013-05-19T16:41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3"/>
    <s v="plays"/>
    <x v="1794"/>
    <d v="2016-03-04T17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4"/>
    <s v="television"/>
    <x v="1795"/>
    <d v="2015-04-25T11:59:2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2"/>
    <s v="rock"/>
    <x v="1796"/>
    <d v="2012-11-13T18:26:5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5"/>
    <s v="nonfiction"/>
    <x v="1797"/>
    <d v="2014-12-18T04:08:5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3"/>
    <s v="plays"/>
    <x v="1798"/>
    <d v="2015-08-07T09:22:2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2"/>
    <s v="classical music"/>
    <x v="1799"/>
    <d v="2016-09-29T20:27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3"/>
    <s v="plays"/>
    <x v="1800"/>
    <d v="2015-08-06T07:31:47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3"/>
    <s v="plays"/>
    <x v="1801"/>
    <d v="2014-05-22T14:07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4"/>
    <s v="documentary"/>
    <x v="1802"/>
    <d v="2013-05-16T19:59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3"/>
    <s v="plays"/>
    <x v="1803"/>
    <d v="2016-09-07T19:45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3"/>
    <s v="plays"/>
    <x v="1804"/>
    <d v="2014-08-16T08:00:5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3"/>
    <s v="plays"/>
    <x v="1805"/>
    <d v="2012-06-01T14:52:2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2"/>
    <s v="rock"/>
    <x v="1806"/>
    <d v="2011-09-25T11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2"/>
    <s v="rock"/>
    <x v="1807"/>
    <d v="2013-07-24T06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2"/>
    <s v="rock"/>
    <x v="1808"/>
    <d v="2013-11-13T09:24: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3"/>
    <s v="plays"/>
    <x v="1809"/>
    <d v="2016-08-15T12:09:4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2"/>
    <s v="rock"/>
    <x v="1810"/>
    <d v="2014-05-19T20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3"/>
    <s v="musical"/>
    <x v="1811"/>
    <d v="2016-07-24T15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3"/>
    <s v="plays"/>
    <x v="1812"/>
    <d v="2015-09-12T16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0"/>
    <s v="space exploration"/>
    <x v="1813"/>
    <d v="2015-01-15T13:54:5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2"/>
    <s v="rock"/>
    <x v="1814"/>
    <d v="2014-12-16T23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4"/>
    <s v="documentary"/>
    <x v="1815"/>
    <d v="2011-04-24T15:02:1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2"/>
    <s v="indie rock"/>
    <x v="1816"/>
    <d v="2015-10-20T09:55:2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2"/>
    <s v="rock"/>
    <x v="1817"/>
    <d v="2014-04-19T13:04:3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2"/>
    <s v="indie rock"/>
    <x v="1818"/>
    <d v="2012-10-25T19:59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3"/>
    <s v="plays"/>
    <x v="1819"/>
    <d v="2015-07-12T04:47:4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3"/>
    <s v="plays"/>
    <x v="1820"/>
    <d v="2016-06-05T05:59:5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3"/>
    <s v="plays"/>
    <x v="1821"/>
    <d v="2015-03-31T2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3"/>
    <s v="plays"/>
    <x v="1822"/>
    <d v="2015-06-20T05:59:3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2"/>
    <s v="rock"/>
    <x v="1823"/>
    <d v="2011-09-24T00:10:5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3"/>
    <s v="spaces"/>
    <x v="1824"/>
    <d v="2016-10-03T19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4"/>
    <s v="documentary"/>
    <x v="1825"/>
    <d v="2015-08-01T07:01:4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2"/>
    <s v="electronic music"/>
    <x v="1826"/>
    <d v="2012-04-06T20:00:0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2"/>
    <s v="classical music"/>
    <x v="1827"/>
    <d v="2014-12-20T20:3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3"/>
    <s v="plays"/>
    <x v="1828"/>
    <d v="2016-01-28T21:59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3"/>
    <s v="plays"/>
    <x v="1829"/>
    <d v="2014-09-12T20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3"/>
    <s v="plays"/>
    <x v="1830"/>
    <d v="2014-11-05T10:48:4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4"/>
    <s v="documentary"/>
    <x v="1831"/>
    <d v="2011-11-19T13:54:1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1832"/>
    <d v="2014-10-27T19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2"/>
    <s v="rock"/>
    <x v="1833"/>
    <d v="2014-02-24T08:25:07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3"/>
    <s v="plays"/>
    <x v="1834"/>
    <d v="2014-08-12T20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3"/>
    <s v="plays"/>
    <x v="1835"/>
    <d v="2014-09-26T14:43:0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2"/>
    <s v="rock"/>
    <x v="1836"/>
    <d v="2014-07-10T15:01:4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3"/>
    <s v="plays"/>
    <x v="1837"/>
    <d v="2016-06-21T19:55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4"/>
    <s v="documentary"/>
    <x v="1838"/>
    <d v="2011-10-28T19:59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2"/>
    <s v="rock"/>
    <x v="1839"/>
    <d v="2012-07-21T17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2"/>
    <s v="electronic music"/>
    <x v="1840"/>
    <d v="2015-08-19T09:15:1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3"/>
    <s v="plays"/>
    <x v="1841"/>
    <d v="2015-06-16T0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3"/>
    <s v="plays"/>
    <x v="1842"/>
    <d v="2014-08-23T09:37:2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3"/>
    <s v="plays"/>
    <x v="1843"/>
    <d v="2016-06-04T09:42:4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0"/>
    <s v="space exploration"/>
    <x v="1844"/>
    <d v="2013-12-23T13:54:1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2"/>
    <s v="rock"/>
    <x v="1845"/>
    <d v="2012-03-25T15:55:3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6"/>
    <s v="photobooks"/>
    <x v="1846"/>
    <d v="2016-03-25T14:00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3"/>
    <s v="plays"/>
    <x v="1847"/>
    <d v="2014-08-29T20:48:13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4"/>
    <s v="documentary"/>
    <x v="1848"/>
    <d v="2013-11-05T10:39:5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3"/>
    <s v="plays"/>
    <x v="1849"/>
    <d v="2015-08-28T19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3"/>
    <s v="plays"/>
    <x v="1850"/>
    <d v="2015-03-30T20:16:5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.0142212307692309"/>
    <n v="74.575090497737563"/>
    <x v="2"/>
    <s v="faith"/>
    <x v="1851"/>
    <d v="2017-03-28T18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3"/>
    <s v="plays"/>
    <x v="1852"/>
    <d v="2014-08-19T08:0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5"/>
    <s v="nonfiction"/>
    <x v="1853"/>
    <d v="2013-04-11T17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2"/>
    <s v="pop"/>
    <x v="1854"/>
    <d v="2014-12-19T06:19:0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2"/>
    <s v="rock"/>
    <x v="1855"/>
    <d v="2011-06-10T19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3"/>
    <s v="plays"/>
    <x v="1856"/>
    <d v="2015-07-31T08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3"/>
    <s v="plays"/>
    <x v="1857"/>
    <d v="2015-01-05T22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3"/>
    <s v="plays"/>
    <x v="1858"/>
    <d v="2016-07-15T11:34:3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4"/>
    <s v="documentary"/>
    <x v="1859"/>
    <d v="2014-04-20T08:01:5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3"/>
    <s v="plays"/>
    <x v="1860"/>
    <d v="2016-12-14T07:59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4"/>
    <s v="documentary"/>
    <x v="1861"/>
    <d v="2015-07-22T19:11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3"/>
    <s v="musical"/>
    <x v="1862"/>
    <d v="2015-01-30T08:53:3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3"/>
    <s v="plays"/>
    <x v="1863"/>
    <d v="2015-03-08T08:08:2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4"/>
    <s v="television"/>
    <x v="1864"/>
    <d v="2014-06-18T20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2"/>
    <s v="rock"/>
    <x v="1865"/>
    <d v="2013-09-15T13:1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3"/>
    <s v="plays"/>
    <x v="1866"/>
    <d v="2015-03-04T06:22:3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4"/>
    <s v="documentary"/>
    <x v="1867"/>
    <d v="2010-05-02T11:22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2"/>
    <s v="rock"/>
    <x v="1868"/>
    <d v="2012-09-16T20:05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4"/>
    <s v="documentary"/>
    <x v="1869"/>
    <d v="2012-01-07T10:35:0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3"/>
    <s v="plays"/>
    <x v="1870"/>
    <d v="2016-08-10T19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3"/>
    <s v="plays"/>
    <x v="1871"/>
    <d v="2016-03-15T13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2"/>
    <s v="metal"/>
    <x v="1872"/>
    <d v="2014-11-10T13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6"/>
    <s v="photobooks"/>
    <x v="1873"/>
    <d v="2015-07-08T10:30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4"/>
    <s v="documentary"/>
    <x v="1874"/>
    <d v="2012-05-20T11:01:5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2"/>
    <s v="indie rock"/>
    <x v="1875"/>
    <d v="2014-08-28T17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4"/>
    <s v="television"/>
    <x v="1876"/>
    <d v="2014-08-20T23:01:5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2"/>
    <s v="indie rock"/>
    <x v="1877"/>
    <d v="2011-10-07T08:58:52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5"/>
    <s v="nonfiction"/>
    <x v="1878"/>
    <d v="2016-02-12T09:45:4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3"/>
    <s v="plays"/>
    <x v="1879"/>
    <d v="2015-03-25T17:03:29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2"/>
    <s v="rock"/>
    <x v="1880"/>
    <d v="2014-01-29T00:13:4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2"/>
    <s v="rock"/>
    <x v="1881"/>
    <d v="2013-12-31T21:26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2"/>
    <s v="rock"/>
    <x v="1882"/>
    <d v="2014-07-18T12:31:1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2"/>
    <s v="rock"/>
    <x v="1883"/>
    <d v="2012-06-28T09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3"/>
    <s v="plays"/>
    <x v="1884"/>
    <d v="2016-05-08T00:59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3"/>
    <s v="plays"/>
    <x v="1885"/>
    <d v="2014-07-30T15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3"/>
    <s v="plays"/>
    <x v="1886"/>
    <d v="2015-07-29T19:25:2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4"/>
    <s v="documentary"/>
    <x v="1887"/>
    <d v="2012-08-22T10:32: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5"/>
    <s v="radio &amp; podcasts"/>
    <x v="1888"/>
    <d v="2014-10-20T16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3"/>
    <s v="plays"/>
    <x v="1889"/>
    <d v="2015-04-21T09:22:0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2"/>
    <s v="indie rock"/>
    <x v="1890"/>
    <d v="2014-08-08T10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4"/>
    <s v="television"/>
    <x v="1891"/>
    <d v="2016-07-04T17:07:47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3"/>
    <s v="plays"/>
    <x v="1892"/>
    <d v="2014-11-07T10:3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2"/>
    <s v="electronic music"/>
    <x v="1893"/>
    <d v="2015-11-02T00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4"/>
    <s v="documentary"/>
    <x v="1894"/>
    <d v="2015-05-15T11:00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4"/>
    <s v="documentary"/>
    <x v="1895"/>
    <d v="2010-02-22T14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2"/>
    <s v="rock"/>
    <x v="1896"/>
    <d v="2013-12-01T13:21:0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4"/>
    <s v="documentary"/>
    <x v="1897"/>
    <d v="2015-03-13T18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3"/>
    <s v="plays"/>
    <x v="1898"/>
    <d v="2015-03-11T20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3"/>
    <s v="spaces"/>
    <x v="1899"/>
    <d v="2016-02-29T21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3"/>
    <s v="spaces"/>
    <x v="1900"/>
    <d v="2016-01-20T21:05:1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3"/>
    <s v="plays"/>
    <x v="1901"/>
    <d v="2017-01-18T04:01:5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3"/>
    <s v="plays"/>
    <x v="1902"/>
    <d v="2015-03-04T10:59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1903"/>
    <d v="2014-06-29T13:31:2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2"/>
    <s v="electronic music"/>
    <x v="1904"/>
    <d v="2013-07-26T17:27:1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3"/>
    <s v="plays"/>
    <x v="1905"/>
    <d v="2014-08-25T12:45:0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3"/>
    <s v="musical"/>
    <x v="1906"/>
    <d v="2014-06-11T11:33:18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6"/>
    <s v="photobooks"/>
    <x v="1907"/>
    <d v="2016-06-09T12:47:4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3"/>
    <s v="plays"/>
    <x v="1908"/>
    <d v="2014-07-23T03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2"/>
    <s v="rock"/>
    <x v="1909"/>
    <d v="2013-08-27T08:31: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4"/>
    <s v="documentary"/>
    <x v="1910"/>
    <d v="2013-12-21T21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3"/>
    <s v="plays"/>
    <x v="1911"/>
    <d v="2015-03-20T08:56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6"/>
    <s v="photobooks"/>
    <x v="1912"/>
    <d v="2014-07-19T01:14:3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0"/>
    <s v="hardware"/>
    <x v="1913"/>
    <d v="2015-11-25T07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3"/>
    <s v="musical"/>
    <x v="1914"/>
    <d v="2014-05-05T04:36:2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0"/>
    <s v="space exploration"/>
    <x v="1915"/>
    <d v="2012-09-21T11:38: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2"/>
    <s v="indie rock"/>
    <x v="1916"/>
    <d v="2012-05-23T07:29: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2"/>
    <s v="rock"/>
    <x v="1917"/>
    <d v="2011-03-23T17:40:3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4"/>
    <s v="television"/>
    <x v="1918"/>
    <d v="2015-12-25T09:07:0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3"/>
    <s v="plays"/>
    <x v="1919"/>
    <d v="2016-12-31T08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2"/>
    <s v="rock"/>
    <x v="1920"/>
    <d v="2014-02-17T14:10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3"/>
    <s v="plays"/>
    <x v="1921"/>
    <d v="2011-01-24T20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3"/>
    <s v="plays"/>
    <x v="1922"/>
    <d v="2014-07-18T21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3"/>
    <s v="plays"/>
    <x v="1923"/>
    <d v="2016-06-21T17:05:5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3"/>
    <s v="plays"/>
    <x v="1924"/>
    <d v="2014-08-01T02:01:5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3"/>
    <s v="plays"/>
    <x v="1925"/>
    <d v="2015-08-19T09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3"/>
    <s v="plays"/>
    <x v="1926"/>
    <d v="2015-03-20T07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3"/>
    <s v="plays"/>
    <x v="1927"/>
    <d v="2016-07-20T04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3"/>
    <s v="plays"/>
    <x v="1928"/>
    <d v="2015-06-03T07:04:1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3"/>
    <s v="plays"/>
    <x v="1929"/>
    <d v="2016-06-14T13:43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4"/>
    <s v="television"/>
    <x v="1930"/>
    <d v="2014-07-13T05:59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2"/>
    <s v="rock"/>
    <x v="1931"/>
    <d v="2013-10-06T17:21:58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2"/>
    <s v="rock"/>
    <x v="1932"/>
    <d v="2014-06-17T09:41:2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3"/>
    <s v="musical"/>
    <x v="1933"/>
    <d v="2015-05-07T06:01:0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2"/>
    <s v="indie rock"/>
    <x v="1934"/>
    <d v="2012-10-02T10:40:0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4"/>
    <s v="documentary"/>
    <x v="1935"/>
    <d v="2011-09-07T19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2"/>
    <s v="indie rock"/>
    <x v="1936"/>
    <d v="2012-07-10T15:48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3"/>
    <s v="musical"/>
    <x v="1937"/>
    <d v="2016-08-29T09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3"/>
    <s v="plays"/>
    <x v="1938"/>
    <d v="2012-01-31T09:00:0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2"/>
    <s v="indie rock"/>
    <x v="1939"/>
    <d v="2014-01-01T15:08:5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3"/>
    <s v="spaces"/>
    <x v="1940"/>
    <d v="2016-08-27T14:53:2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3"/>
    <s v="plays"/>
    <x v="1941"/>
    <d v="2014-05-23T12:01:4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6"/>
    <s v="photobooks"/>
    <x v="1942"/>
    <d v="2015-06-13T04:09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3"/>
    <s v="plays"/>
    <x v="1943"/>
    <d v="2014-07-20T19:59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2"/>
    <s v="rock"/>
    <x v="1944"/>
    <d v="2012-05-08T18:00:0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3"/>
    <s v="plays"/>
    <x v="1945"/>
    <d v="2017-02-17T08:05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2"/>
    <s v="classical music"/>
    <x v="1946"/>
    <d v="2015-10-07T19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1947"/>
    <d v="2017-03-10T20:50:08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3"/>
    <s v="plays"/>
    <x v="1948"/>
    <d v="2017-03-12T13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3"/>
    <s v="plays"/>
    <x v="1949"/>
    <d v="2015-05-22T09:03:2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2"/>
    <s v="classical music"/>
    <x v="1950"/>
    <d v="2012-07-08T04:29:29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4"/>
    <s v="documentary"/>
    <x v="1951"/>
    <d v="2013-12-11T08:14:4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3"/>
    <s v="plays"/>
    <x v="1952"/>
    <d v="2015-06-18T17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3"/>
    <s v="plays"/>
    <x v="1953"/>
    <d v="2014-10-15T06:26:5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3"/>
    <s v="plays"/>
    <x v="1954"/>
    <d v="2014-11-05T15:28:0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3"/>
    <s v="plays"/>
    <x v="1955"/>
    <d v="2015-04-04T12:19:1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1956"/>
    <d v="2017-01-02T20:17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3"/>
    <s v="plays"/>
    <x v="1957"/>
    <d v="2015-09-28T19:59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2"/>
    <s v="pop"/>
    <x v="1958"/>
    <d v="2011-04-25T22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2"/>
    <s v="indie rock"/>
    <x v="1959"/>
    <d v="2012-08-15T19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3"/>
    <s v="plays"/>
    <x v="1960"/>
    <d v="2015-09-06T05:47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3"/>
    <s v="plays"/>
    <x v="1961"/>
    <d v="2015-05-09T12:47:2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3"/>
    <s v="plays"/>
    <x v="1962"/>
    <d v="2016-10-19T20:55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3"/>
    <s v="plays"/>
    <x v="1963"/>
    <d v="2016-08-01T14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4"/>
    <s v="documentary"/>
    <x v="1964"/>
    <d v="2012-02-15T07:37:1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3"/>
    <s v="spaces"/>
    <x v="1965"/>
    <d v="2014-06-20T14:01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3"/>
    <s v="spaces"/>
    <x v="1966"/>
    <d v="2015-07-20T14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3"/>
    <s v="plays"/>
    <x v="1967"/>
    <d v="2014-07-31T08:45: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3"/>
    <s v="plays"/>
    <x v="1968"/>
    <d v="2014-08-06T13:32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2"/>
    <s v="indie rock"/>
    <x v="1969"/>
    <d v="2010-12-31T20:59:0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2"/>
    <s v="indie rock"/>
    <x v="1970"/>
    <d v="2011-12-13T20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2"/>
    <s v="rock"/>
    <x v="1971"/>
    <d v="2011-07-31T23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6"/>
    <s v="photobooks"/>
    <x v="1972"/>
    <d v="2015-03-19T06:05:2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2"/>
    <s v="pop"/>
    <x v="1973"/>
    <d v="2016-08-01T05:03:3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4"/>
    <s v="television"/>
    <x v="1974"/>
    <d v="2014-11-04T10:33:4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2"/>
    <s v="pop"/>
    <x v="1975"/>
    <d v="2013-11-24T04:49:5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3"/>
    <s v="plays"/>
    <x v="1976"/>
    <d v="2015-09-11T10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3"/>
    <s v="plays"/>
    <x v="1977"/>
    <d v="2014-07-01T19:59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2"/>
    <s v="rock"/>
    <x v="1978"/>
    <d v="2011-03-02T23:49:2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3"/>
    <s v="plays"/>
    <x v="1979"/>
    <d v="2016-10-13T10:00:2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3"/>
    <s v="plays"/>
    <x v="1980"/>
    <d v="2016-07-04T17:11:47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4"/>
    <s v="documentary"/>
    <x v="1981"/>
    <d v="2015-04-30T19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4"/>
    <s v="documentary"/>
    <x v="1982"/>
    <d v="2015-07-22T22:46:3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0"/>
    <s v="hardware"/>
    <x v="1983"/>
    <d v="2009-11-22T21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4"/>
    <s v="documentary"/>
    <x v="1984"/>
    <d v="2011-12-17T16:59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2"/>
    <s v="rock"/>
    <x v="1985"/>
    <d v="2012-01-21T00:13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3"/>
    <s v="plays"/>
    <x v="1986"/>
    <d v="2016-02-02T08:38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2"/>
    <s v="rock"/>
    <x v="1987"/>
    <d v="2012-03-13T19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3"/>
    <s v="plays"/>
    <x v="1988"/>
    <d v="2016-12-28T14:00:3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2"/>
    <s v="pop"/>
    <x v="1989"/>
    <d v="2014-05-23T08:25:5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3"/>
    <s v="spaces"/>
    <x v="1990"/>
    <d v="2015-08-14T12:18:53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0"/>
    <s v="wearables"/>
    <x v="1991"/>
    <d v="2015-08-23T06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3"/>
    <s v="plays"/>
    <x v="1992"/>
    <d v="2017-02-16T15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3"/>
    <s v="plays"/>
    <x v="1993"/>
    <d v="2014-07-02T06:54:0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0"/>
    <s v="wearables"/>
    <x v="1994"/>
    <d v="2014-12-12T16:25:1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4"/>
    <s v="television"/>
    <x v="1995"/>
    <d v="2014-06-24T17:37:59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4"/>
    <s v="shorts"/>
    <x v="1996"/>
    <d v="2012-04-02T10:38:2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2"/>
    <s v="rock"/>
    <x v="1997"/>
    <d v="2011-06-01T21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3"/>
    <s v="spaces"/>
    <x v="1998"/>
    <d v="2016-03-03T22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3"/>
    <s v="plays"/>
    <x v="1999"/>
    <d v="2015-10-05T08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3"/>
    <s v="plays"/>
    <x v="2000"/>
    <d v="2015-04-29T15:00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3"/>
    <s v="plays"/>
    <x v="2001"/>
    <d v="2015-08-05T00:43:2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4"/>
    <s v="shorts"/>
    <x v="2002"/>
    <d v="2010-06-09T11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3"/>
    <s v="plays"/>
    <x v="2003"/>
    <d v="2015-01-08T08:31: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2"/>
    <s v="rock"/>
    <x v="2004"/>
    <d v="2014-01-11T13:02:2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0"/>
    <s v="wearables"/>
    <x v="2005"/>
    <d v="2016-12-01T09:34:1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4"/>
    <s v="documentary"/>
    <x v="2006"/>
    <d v="2012-02-24T12:33:5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3"/>
    <s v="plays"/>
    <x v="2007"/>
    <d v="2015-07-16T09:24:3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3"/>
    <s v="plays"/>
    <x v="2008"/>
    <d v="2014-08-17T07:35:2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3"/>
    <s v="plays"/>
    <x v="2009"/>
    <d v="2016-08-09T20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3"/>
    <s v="musical"/>
    <x v="2010"/>
    <d v="2015-02-09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2"/>
    <s v="rock"/>
    <x v="2011"/>
    <d v="2013-11-07T13:58:03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4"/>
    <s v="documentary"/>
    <x v="2012"/>
    <d v="2013-06-29T12:13:0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2"/>
    <s v="rock"/>
    <x v="2013"/>
    <d v="2012-10-28T23:21:2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6"/>
    <s v="photobooks"/>
    <x v="2014"/>
    <d v="2016-08-26T19:59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3"/>
    <s v="plays"/>
    <x v="2015"/>
    <d v="2014-08-28T14:53:3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4"/>
    <s v="shorts"/>
    <x v="2016"/>
    <d v="2011-07-11T23:08:19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2"/>
    <s v="classical music"/>
    <x v="2017"/>
    <d v="2015-08-14T19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3"/>
    <s v="plays"/>
    <x v="2018"/>
    <d v="2014-09-10T12:09: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3"/>
    <s v="plays"/>
    <x v="2019"/>
    <d v="2015-04-11T11:22:3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3"/>
    <s v="plays"/>
    <x v="2020"/>
    <d v="2017-02-01T15:31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3"/>
    <s v="plays"/>
    <x v="2021"/>
    <d v="2014-10-04T23:00:4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3"/>
    <s v="plays"/>
    <x v="2022"/>
    <d v="2015-10-02T15:00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4"/>
    <s v="documentary"/>
    <x v="2023"/>
    <d v="2016-04-29T10:44: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3"/>
    <s v="spaces"/>
    <x v="2024"/>
    <d v="2016-08-23T22:41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3"/>
    <s v="plays"/>
    <x v="2025"/>
    <d v="2015-09-09T19:59:0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4"/>
    <s v="television"/>
    <x v="2026"/>
    <d v="2015-12-16T15:08:0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5"/>
    <s v="nonfiction"/>
    <x v="2027"/>
    <d v="2015-12-13T07:01:52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2"/>
    <s v="indie rock"/>
    <x v="2028"/>
    <d v="2014-05-27T20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2"/>
    <s v="pop"/>
    <x v="2029"/>
    <d v="2012-12-13T14:17:3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2"/>
    <s v="rock"/>
    <x v="2030"/>
    <d v="2012-10-17T12:17:3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2"/>
    <s v="indie rock"/>
    <x v="2031"/>
    <d v="2012-03-07T18:43:55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3"/>
    <s v="plays"/>
    <x v="2032"/>
    <d v="2015-06-04T04:59:5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2"/>
    <s v="classical music"/>
    <x v="2033"/>
    <d v="2012-06-28T12:16: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3"/>
    <s v="plays"/>
    <x v="2034"/>
    <d v="2014-08-03T15:00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2"/>
    <s v="indie rock"/>
    <x v="2035"/>
    <d v="2011-07-04T16:31:0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3"/>
    <s v="plays"/>
    <x v="2036"/>
    <d v="2014-07-16T03:49:3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3"/>
    <s v="spaces"/>
    <x v="2037"/>
    <d v="2016-02-20T12:07: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3"/>
    <s v="plays"/>
    <x v="2038"/>
    <d v="2016-04-29T19:59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3"/>
    <s v="musical"/>
    <x v="2039"/>
    <d v="2015-07-10T19:59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3"/>
    <s v="plays"/>
    <x v="2040"/>
    <d v="2015-02-08T20:3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3"/>
    <s v="plays"/>
    <x v="2041"/>
    <d v="2015-02-23T03:55:0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2"/>
    <s v="rock"/>
    <x v="2042"/>
    <d v="2015-03-16T08:35:5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3"/>
    <s v="plays"/>
    <x v="2043"/>
    <d v="2016-06-20T15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3"/>
    <s v="plays"/>
    <x v="2044"/>
    <d v="2014-06-16T19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5"/>
    <s v="nonfiction"/>
    <x v="2045"/>
    <d v="2014-08-10T12:19:2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2"/>
    <s v="classical music"/>
    <x v="2046"/>
    <d v="2015-02-02T13:39: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3"/>
    <s v="plays"/>
    <x v="2047"/>
    <d v="2015-07-18T08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3"/>
    <s v="musical"/>
    <x v="2048"/>
    <d v="2015-04-08T20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4"/>
    <s v="documentary"/>
    <x v="2049"/>
    <d v="2013-04-07T20:33:0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4"/>
    <s v="television"/>
    <x v="2050"/>
    <d v="2016-05-12T19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3"/>
    <s v="plays"/>
    <x v="2051"/>
    <d v="2014-06-26T21:14: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3"/>
    <s v="plays"/>
    <x v="2052"/>
    <d v="2015-08-22T12:18:5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4"/>
    <s v="television"/>
    <x v="2053"/>
    <d v="2014-06-15T21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4"/>
    <s v="television"/>
    <x v="2054"/>
    <d v="2015-09-13T10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3"/>
    <s v="plays"/>
    <x v="2055"/>
    <d v="2016-05-16T02:26:05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3"/>
    <s v="plays"/>
    <x v="2056"/>
    <d v="2016-08-31T12:46:1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4"/>
    <s v="documentary"/>
    <x v="2057"/>
    <d v="2015-08-10T14:49:5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2"/>
    <s v="rock"/>
    <x v="2058"/>
    <d v="2011-10-14T15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2"/>
    <s v="rock"/>
    <x v="2059"/>
    <d v="2014-05-09T14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3"/>
    <s v="plays"/>
    <x v="2060"/>
    <d v="2014-08-31T07:47:58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2"/>
    <s v="rock"/>
    <x v="2061"/>
    <d v="2011-09-30T19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4"/>
    <s v="television"/>
    <x v="2062"/>
    <d v="2015-09-14T13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3"/>
    <s v="plays"/>
    <x v="2063"/>
    <d v="2014-11-26T19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3"/>
    <s v="plays"/>
    <x v="2064"/>
    <d v="2015-01-11T12:53: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2"/>
    <s v="rock"/>
    <x v="2065"/>
    <d v="2016-06-05T22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1"/>
    <s v="tabletop games"/>
    <x v="2066"/>
    <d v="2015-09-04T11:00: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3"/>
    <s v="plays"/>
    <x v="2067"/>
    <d v="2015-07-26T10:19:1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3"/>
    <s v="plays"/>
    <x v="2068"/>
    <d v="2015-03-22T14:35:4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2"/>
    <s v="rock"/>
    <x v="2069"/>
    <d v="2012-06-26T10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2"/>
    <s v="indie rock"/>
    <x v="2070"/>
    <d v="2011-08-01T10:46:2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2"/>
    <s v="classical music"/>
    <x v="2071"/>
    <d v="2015-03-06T14:4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3"/>
    <s v="plays"/>
    <x v="2072"/>
    <d v="2014-09-27T19:23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3"/>
    <s v="plays"/>
    <x v="2073"/>
    <d v="2014-08-08T05:54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2"/>
    <s v="rock"/>
    <x v="2074"/>
    <d v="2014-07-27T17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3"/>
    <s v="plays"/>
    <x v="2075"/>
    <d v="2015-10-06T14:17:0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3"/>
    <s v="plays"/>
    <x v="2076"/>
    <d v="2015-07-27T14:59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2"/>
    <s v="rock"/>
    <x v="2077"/>
    <d v="2014-01-07T18:08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2"/>
    <s v="rock"/>
    <x v="2078"/>
    <d v="2013-09-05T19:59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3"/>
    <s v="plays"/>
    <x v="2079"/>
    <d v="2014-10-20T00:00:3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2"/>
    <s v="indie rock"/>
    <x v="2080"/>
    <d v="2012-05-26T17:59:57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3"/>
    <s v="plays"/>
    <x v="2081"/>
    <d v="2015-07-11T06:3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3"/>
    <s v="plays"/>
    <x v="2082"/>
    <d v="2016-05-17T13:27:59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4"/>
    <s v="television"/>
    <x v="2083"/>
    <d v="2016-04-15T13:00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5"/>
    <s v="nonfiction"/>
    <x v="2084"/>
    <d v="2015-01-15T02:54:0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3"/>
    <s v="plays"/>
    <x v="2085"/>
    <d v="2016-11-11T14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3"/>
    <s v="plays"/>
    <x v="2086"/>
    <d v="2014-05-04T22:38:3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2"/>
    <s v="rock"/>
    <x v="2087"/>
    <d v="2012-01-27T20:04:1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2"/>
    <s v="rock"/>
    <x v="2088"/>
    <d v="2012-04-27T08:00:4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3"/>
    <s v="plays"/>
    <x v="2089"/>
    <d v="2016-04-30T09:36:1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4"/>
    <s v="shorts"/>
    <x v="2090"/>
    <d v="2011-10-09T11:41:0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3"/>
    <s v="plays"/>
    <x v="2091"/>
    <d v="2015-04-25T07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3"/>
    <s v="plays"/>
    <x v="2092"/>
    <d v="2015-11-20T19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2"/>
    <s v="electronic music"/>
    <x v="2093"/>
    <d v="2016-03-31T00:46:5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2"/>
    <s v="indie rock"/>
    <x v="2094"/>
    <d v="2010-10-10T16:16:1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3"/>
    <s v="plays"/>
    <x v="2095"/>
    <d v="2015-08-20T15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3"/>
    <s v="plays"/>
    <x v="2096"/>
    <d v="2014-10-25T16:43:0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4"/>
    <s v="television"/>
    <x v="2097"/>
    <d v="2016-01-25T11:00:3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4"/>
    <s v="television"/>
    <x v="2098"/>
    <d v="2014-10-05T05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4"/>
    <s v="television"/>
    <x v="2099"/>
    <d v="2014-10-06T18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4"/>
    <s v="television"/>
    <x v="2100"/>
    <d v="2015-10-23T20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4"/>
    <s v="television"/>
    <x v="2101"/>
    <d v="2015-01-30T0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4"/>
    <s v="shorts"/>
    <x v="2102"/>
    <d v="2011-05-02T19:59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4"/>
    <s v="shorts"/>
    <x v="2103"/>
    <d v="2011-05-15T10:11:2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4"/>
    <s v="shorts"/>
    <x v="2104"/>
    <d v="2012-11-04T11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4"/>
    <s v="shorts"/>
    <x v="2105"/>
    <d v="2013-01-24T10:38:3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4"/>
    <s v="science fiction"/>
    <x v="2106"/>
    <d v="2015-07-12T14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4"/>
    <s v="documentary"/>
    <x v="2107"/>
    <d v="2010-07-19T08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4"/>
    <s v="documentary"/>
    <x v="2108"/>
    <d v="2015-05-07T16:52:5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3"/>
    <s v="plays"/>
    <x v="2109"/>
    <d v="2014-09-13T01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3"/>
    <s v="plays"/>
    <x v="2110"/>
    <d v="2016-12-16T22:59:0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2"/>
    <s v="rock"/>
    <x v="2111"/>
    <d v="2012-08-25T10:11:4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2"/>
    <s v="rock"/>
    <x v="2112"/>
    <d v="2011-07-22T19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2"/>
    <s v="rock"/>
    <x v="2113"/>
    <d v="2014-12-21T20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2"/>
    <s v="rock"/>
    <x v="2114"/>
    <d v="2015-05-03T20:01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2"/>
    <s v="metal"/>
    <x v="2115"/>
    <d v="2015-07-10T11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2"/>
    <s v="metal"/>
    <x v="2116"/>
    <d v="2015-04-14T11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2"/>
    <s v="metal"/>
    <x v="2117"/>
    <d v="2015-02-16T11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2"/>
    <s v="metal"/>
    <x v="2118"/>
    <d v="2015-11-25T06:57:1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3"/>
    <s v="plays"/>
    <x v="2119"/>
    <d v="2016-11-30T18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5"/>
    <s v="nonfiction"/>
    <x v="2120"/>
    <d v="2016-02-14T23:59:0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2"/>
    <s v="rock"/>
    <x v="2121"/>
    <d v="2012-01-15T21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2"/>
    <s v="rock"/>
    <x v="2122"/>
    <d v="2012-03-03T07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2"/>
    <s v="pop"/>
    <x v="2123"/>
    <d v="2011-06-13T16:35:27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"/>
    <n v="171.42857142857142"/>
    <x v="2"/>
    <s v="faith"/>
    <x v="2124"/>
    <d v="2017-03-16T13:37:1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2"/>
    <s v="rock"/>
    <x v="2125"/>
    <d v="2014-01-31T11:01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2"/>
    <s v="rock"/>
    <x v="2126"/>
    <d v="2016-06-16T20:55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2"/>
    <s v="rock"/>
    <x v="2127"/>
    <d v="2014-09-12T10:26:5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2"/>
    <s v="indie rock"/>
    <x v="2128"/>
    <d v="2011-10-02T09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2"/>
    <s v="indie rock"/>
    <x v="2129"/>
    <d v="2011-12-01T07:02:1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2"/>
    <s v="indie rock"/>
    <x v="2130"/>
    <d v="2013-04-15T14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2"/>
    <s v="rock"/>
    <x v="2131"/>
    <d v="2017-03-02T08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2"/>
    <s v="rock"/>
    <x v="2132"/>
    <d v="2015-04-18T05:55:2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2"/>
    <s v="electronic music"/>
    <x v="2133"/>
    <d v="2013-11-15T21:39: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2"/>
    <s v="indie rock"/>
    <x v="2134"/>
    <d v="2013-05-08T18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2"/>
    <s v="indie rock"/>
    <x v="2135"/>
    <d v="2012-11-10T10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2"/>
    <s v="indie rock"/>
    <x v="2136"/>
    <d v="2015-10-10T14:28:0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2"/>
    <s v="indie rock"/>
    <x v="2137"/>
    <d v="2013-03-29T14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2"/>
    <s v="classical music"/>
    <x v="2138"/>
    <d v="2016-04-22T06:52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2"/>
    <s v="classical music"/>
    <x v="2139"/>
    <d v="2015-04-19T20:5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0"/>
    <s v="space exploration"/>
    <x v="2140"/>
    <d v="2015-03-09T13:49: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3"/>
    <s v="plays"/>
    <x v="2141"/>
    <d v="2014-09-23T14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3"/>
    <s v="plays"/>
    <x v="2142"/>
    <d v="2015-03-27T07:24:5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3"/>
    <s v="plays"/>
    <x v="2143"/>
    <d v="2014-05-11T19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3"/>
    <s v="plays"/>
    <x v="2144"/>
    <d v="2015-12-09T14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3"/>
    <s v="musical"/>
    <x v="2145"/>
    <d v="2015-05-18T12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3"/>
    <s v="musical"/>
    <x v="2146"/>
    <d v="2015-01-23T19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3"/>
    <s v="musical"/>
    <x v="2147"/>
    <d v="2016-03-04T15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3"/>
    <s v="spaces"/>
    <x v="2148"/>
    <d v="2016-06-20T00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3"/>
    <s v="spaces"/>
    <x v="2149"/>
    <d v="2016-01-07T05:47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3"/>
    <s v="spaces"/>
    <x v="2150"/>
    <d v="2017-01-31T10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3"/>
    <s v="spaces"/>
    <x v="2151"/>
    <d v="2016-10-14T13:10:4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3"/>
    <s v="plays"/>
    <x v="2152"/>
    <d v="2014-07-16T15:27:2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3"/>
    <s v="plays"/>
    <x v="2153"/>
    <d v="2015-11-28T10:00:2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3"/>
    <s v="plays"/>
    <x v="2154"/>
    <d v="2014-07-19T12:38:5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3"/>
    <s v="plays"/>
    <x v="2155"/>
    <d v="2016-04-05T00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3"/>
    <s v="plays"/>
    <x v="2156"/>
    <d v="2016-06-12T09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3"/>
    <s v="plays"/>
    <x v="2157"/>
    <d v="2014-05-18T06:39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3"/>
    <s v="plays"/>
    <x v="2158"/>
    <d v="2014-12-10T12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3"/>
    <s v="plays"/>
    <x v="2159"/>
    <d v="2016-05-06T12:17:3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3"/>
    <s v="plays"/>
    <x v="2160"/>
    <d v="2015-06-25T03:05:2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3"/>
    <s v="plays"/>
    <x v="2161"/>
    <d v="2014-09-27T15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3"/>
    <s v="plays"/>
    <x v="2162"/>
    <d v="2016-04-17T15:3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3"/>
    <s v="plays"/>
    <x v="2163"/>
    <d v="2014-07-02T07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3"/>
    <s v="plays"/>
    <x v="2164"/>
    <d v="2014-08-18T09:32:3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3"/>
    <s v="plays"/>
    <x v="2165"/>
    <d v="2015-05-30T12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3"/>
    <s v="plays"/>
    <x v="2166"/>
    <d v="2015-10-23T04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3"/>
    <s v="plays"/>
    <x v="2167"/>
    <d v="2015-03-20T12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3"/>
    <s v="plays"/>
    <x v="2168"/>
    <d v="2014-08-16T21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3"/>
    <s v="plays"/>
    <x v="2169"/>
    <d v="2016-11-25T22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3"/>
    <s v="plays"/>
    <x v="2170"/>
    <d v="2015-11-19T10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3"/>
    <s v="plays"/>
    <x v="2171"/>
    <d v="2015-04-23T03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3"/>
    <s v="plays"/>
    <x v="2172"/>
    <d v="2014-09-07T19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3"/>
    <s v="plays"/>
    <x v="2173"/>
    <d v="2014-07-04T03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3"/>
    <s v="plays"/>
    <x v="2174"/>
    <d v="2015-09-15T02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3"/>
    <s v="plays"/>
    <x v="2175"/>
    <d v="2016-04-10T12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3"/>
    <s v="plays"/>
    <x v="2176"/>
    <d v="2015-03-07T11:57: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3"/>
    <s v="plays"/>
    <x v="2177"/>
    <d v="2014-06-28T06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3"/>
    <s v="plays"/>
    <x v="2178"/>
    <d v="2016-11-17T03:36:3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3"/>
    <s v="plays"/>
    <x v="2179"/>
    <d v="2015-06-21T05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3"/>
    <s v="plays"/>
    <x v="2180"/>
    <d v="2016-12-05T06:10:5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3"/>
    <s v="plays"/>
    <x v="2181"/>
    <d v="2016-03-31T09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3"/>
    <s v="plays"/>
    <x v="2182"/>
    <d v="2014-07-30T03:18:3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3"/>
    <s v="plays"/>
    <x v="2183"/>
    <d v="2016-06-17T06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3"/>
    <s v="plays"/>
    <x v="2184"/>
    <d v="2014-06-28T06:09:3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3"/>
    <s v="plays"/>
    <x v="2185"/>
    <d v="2016-05-20T19:59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3"/>
    <s v="plays"/>
    <x v="2186"/>
    <d v="2016-02-02T03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3"/>
    <s v="plays"/>
    <x v="2187"/>
    <d v="2014-12-23T13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3"/>
    <s v="plays"/>
    <x v="2188"/>
    <d v="2014-07-23T23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3"/>
    <s v="plays"/>
    <x v="2189"/>
    <d v="2016-09-03T12:57:0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3"/>
    <s v="musical"/>
    <x v="2190"/>
    <d v="2015-08-10T15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3"/>
    <s v="musical"/>
    <x v="2191"/>
    <d v="2015-04-01T09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3"/>
    <s v="musical"/>
    <x v="2192"/>
    <d v="2016-05-28T16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3"/>
    <s v="musical"/>
    <x v="2193"/>
    <d v="2016-04-15T06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3"/>
    <s v="musical"/>
    <x v="2194"/>
    <d v="2015-06-13T14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3"/>
    <s v="musical"/>
    <x v="2195"/>
    <d v="2015-04-09T11:00:5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3"/>
    <s v="plays"/>
    <x v="2196"/>
    <d v="2015-04-25T01:53: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3"/>
    <s v="plays"/>
    <x v="2197"/>
    <d v="2014-12-31T05:39:4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8"/>
    <s v="audio"/>
    <x v="2198"/>
    <d v="2016-07-12T11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0.89666666666666661"/>
    <n v="145.40540540540542"/>
    <x v="3"/>
    <s v="musical"/>
    <x v="2199"/>
    <d v="2015-04-20T13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0.86135181975736563"/>
    <n v="248.5"/>
    <x v="3"/>
    <s v="plays"/>
    <x v="2200"/>
    <d v="2016-07-11T07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0"/>
    <s v="wearables"/>
    <x v="2201"/>
    <d v="2014-12-17T12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0.82817600000000002"/>
    <n v="301.93916666666667"/>
    <x v="0"/>
    <s v="wearables"/>
    <x v="2202"/>
    <d v="2016-06-20T10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0.824221076923077"/>
    <n v="120.39184269662923"/>
    <x v="0"/>
    <s v="wearables"/>
    <x v="2203"/>
    <d v="2013-11-22T08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0"/>
    <s v="wearables"/>
    <x v="2204"/>
    <d v="2016-02-18T09:00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0.79"/>
    <n v="131.66666666666666"/>
    <x v="6"/>
    <s v="places"/>
    <x v="2205"/>
    <d v="2016-12-25T03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0.78927352941176465"/>
    <n v="117.69868421052631"/>
    <x v="0"/>
    <s v="wearables"/>
    <x v="2206"/>
    <d v="2017-01-01T07:55:2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0.78100000000000003"/>
    <n v="105.54054054054055"/>
    <x v="3"/>
    <s v="plays"/>
    <x v="2207"/>
    <d v="2016-05-08T20:00:0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0.754"/>
    <n v="251.33333333333334"/>
    <x v="3"/>
    <s v="plays"/>
    <x v="2208"/>
    <d v="2017-03-18T22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0"/>
    <s v="wearables"/>
    <x v="2209"/>
    <d v="2015-10-30T06:59:4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0.75"/>
    <n v="35.714285714285715"/>
    <x v="2"/>
    <s v="indie rock"/>
    <x v="2210"/>
    <d v="2016-12-30T14:35: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0.72989999999999999"/>
    <n v="405.5"/>
    <x v="0"/>
    <s v="wearables"/>
    <x v="2211"/>
    <d v="2015-10-14T18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0.7178461538461538"/>
    <n v="49.11578947368421"/>
    <x v="1"/>
    <s v="mobile games"/>
    <x v="2212"/>
    <d v="2014-11-20T11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0.70599999999999996"/>
    <n v="106.96969696969697"/>
    <x v="3"/>
    <s v="plays"/>
    <x v="2213"/>
    <d v="2015-04-01T17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0"/>
    <s v="wearables"/>
    <x v="2214"/>
    <d v="2016-10-01T06:58:3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0.70199999999999996"/>
    <n v="39"/>
    <x v="5"/>
    <s v="fiction"/>
    <x v="2215"/>
    <d v="2014-02-23T10:43:38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0.69561111111111107"/>
    <n v="63.558375634517766"/>
    <x v="3"/>
    <s v="plays"/>
    <x v="2216"/>
    <d v="2015-01-31T18:54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0.68400000000000005"/>
    <n v="122.14285714285714"/>
    <x v="2"/>
    <s v="faith"/>
    <x v="2217"/>
    <d v="2015-10-21T07:01:1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3"/>
    <s v="spaces"/>
    <x v="2218"/>
    <d v="2016-07-09T15:49:58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0.67549999999999999"/>
    <n v="46.586206896551722"/>
    <x v="2"/>
    <s v="jazz"/>
    <x v="2219"/>
    <d v="2013-12-19T10:56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0.67549999999999999"/>
    <n v="48.25"/>
    <x v="6"/>
    <s v="photobooks"/>
    <x v="2220"/>
    <d v="2016-12-15T05:39:49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0.67333333333333334"/>
    <n v="63.125"/>
    <x v="3"/>
    <s v="plays"/>
    <x v="2221"/>
    <d v="2015-06-26T05:25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0.66839999999999999"/>
    <n v="99.761194029850742"/>
    <x v="3"/>
    <s v="spaces"/>
    <x v="2222"/>
    <d v="2015-09-30T10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0"/>
    <s v="wearables"/>
    <x v="2223"/>
    <d v="2014-12-04T02:58:5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0.65101538461538466"/>
    <n v="170.62903225806451"/>
    <x v="6"/>
    <s v="photobooks"/>
    <x v="2224"/>
    <d v="2014-10-24T15:26:00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0.65100000000000002"/>
    <n v="118.36363636363636"/>
    <x v="2"/>
    <s v="faith"/>
    <x v="2225"/>
    <d v="2015-02-15T19:21:1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0.65"/>
    <n v="14.444444444444445"/>
    <x v="3"/>
    <s v="musical"/>
    <x v="2226"/>
    <d v="2015-06-10T01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0.64"/>
    <n v="40"/>
    <x v="4"/>
    <s v="animation"/>
    <x v="2227"/>
    <d v="2015-05-13T08:53:3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0.62839999999999996"/>
    <n v="128.61988304093566"/>
    <x v="0"/>
    <s v="makerspaces"/>
    <x v="2228"/>
    <d v="2016-07-04T20:59:00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0.62765333333333329"/>
    <n v="48.281025641025643"/>
    <x v="1"/>
    <s v="video games"/>
    <x v="2229"/>
    <d v="2014-09-11T01:04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0.61909090909090914"/>
    <n v="486.42857142857144"/>
    <x v="3"/>
    <s v="plays"/>
    <x v="2230"/>
    <d v="2014-08-08T21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0.61124000000000001"/>
    <n v="109.93525179856115"/>
    <x v="6"/>
    <s v="photobooks"/>
    <x v="2231"/>
    <d v="2015-08-09T22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0.61099999999999999"/>
    <n v="203.66666666666666"/>
    <x v="3"/>
    <s v="plays"/>
    <x v="2232"/>
    <d v="2016-03-16T00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0.60899999999999999"/>
    <n v="179.11764705882354"/>
    <x v="3"/>
    <s v="plays"/>
    <x v="2233"/>
    <d v="2015-09-27T18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0.6"/>
    <n v="3000"/>
    <x v="4"/>
    <s v="drama"/>
    <x v="2234"/>
    <d v="2017-01-15T17:49:22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0.6"/>
    <n v="60"/>
    <x v="3"/>
    <s v="plays"/>
    <x v="2235"/>
    <d v="2015-11-30T21:59:0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0.59775"/>
    <n v="61.307692307692307"/>
    <x v="3"/>
    <s v="spaces"/>
    <x v="2236"/>
    <d v="2015-04-20T21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0.59657142857142853"/>
    <n v="174"/>
    <x v="3"/>
    <s v="musical"/>
    <x v="2237"/>
    <d v="2014-12-16T14:32:0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3"/>
    <s v="spaces"/>
    <x v="2238"/>
    <d v="2015-06-16T09:47: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0.59467839999999994"/>
    <n v="72.16970873786407"/>
    <x v="6"/>
    <s v="photobooks"/>
    <x v="2239"/>
    <d v="2014-08-13T15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0.59299999999999997"/>
    <n v="70.595238095238102"/>
    <x v="0"/>
    <s v="gadgets"/>
    <x v="2240"/>
    <d v="2015-06-03T21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0.59142857142857141"/>
    <n v="53.07692307692308"/>
    <x v="3"/>
    <s v="musical"/>
    <x v="2241"/>
    <d v="2015-02-12T06:15:42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0.58558333333333334"/>
    <n v="153.42794759825327"/>
    <x v="0"/>
    <s v="wearables"/>
    <x v="2242"/>
    <d v="2015-11-18T21:03:21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0.58461538461538465"/>
    <n v="54.285714285714285"/>
    <x v="4"/>
    <s v="drama"/>
    <x v="2243"/>
    <d v="2015-02-08T11:38:4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3"/>
    <s v="spaces"/>
    <x v="2244"/>
    <d v="2016-11-09T15:22: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0.57648750000000004"/>
    <n v="343.14732142857144"/>
    <x v="0"/>
    <s v="wearables"/>
    <x v="2245"/>
    <d v="2016-12-07T20:59:00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0.57333333333333336"/>
    <n v="43"/>
    <x v="3"/>
    <s v="spaces"/>
    <x v="2246"/>
    <d v="2015-04-01T04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0.57199999999999995"/>
    <n v="59.583333333333336"/>
    <x v="3"/>
    <s v="plays"/>
    <x v="2247"/>
    <d v="2015-03-28T14:07: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0.56514285714285717"/>
    <n v="150.5"/>
    <x v="6"/>
    <s v="photobooks"/>
    <x v="2248"/>
    <d v="2014-10-14T10:43:1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0.5626326718299024"/>
    <n v="790.83739837398377"/>
    <x v="0"/>
    <s v="wearables"/>
    <x v="2249"/>
    <d v="2016-02-24T23:25:0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0.55698440000000005"/>
    <n v="331.53833333333336"/>
    <x v="4"/>
    <s v="drama"/>
    <x v="2250"/>
    <d v="2015-04-22T14:00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0.54520000000000002"/>
    <n v="109.04"/>
    <x v="3"/>
    <s v="musical"/>
    <x v="2251"/>
    <d v="2015-12-13T21:59:0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0.53"/>
    <n v="88.333333333333329"/>
    <x v="3"/>
    <s v="plays"/>
    <x v="2252"/>
    <d v="2016-07-03T11:59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3"/>
    <s v="musical"/>
    <x v="2253"/>
    <d v="2016-02-02T06:58:48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0.52570512820512816"/>
    <n v="2928.9285714285716"/>
    <x v="0"/>
    <s v="gadgets"/>
    <x v="2254"/>
    <d v="2017-02-09T22:28:53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0.52327777777777773"/>
    <n v="94.19"/>
    <x v="6"/>
    <s v="photobooks"/>
    <x v="2255"/>
    <d v="2017-01-29T22:59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0.52159999999999995"/>
    <n v="49.20754716981132"/>
    <x v="3"/>
    <s v="musical"/>
    <x v="2256"/>
    <d v="2014-09-06T13:00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0.52"/>
    <n v="17.333333333333332"/>
    <x v="5"/>
    <s v="children's books"/>
    <x v="2257"/>
    <d v="2015-04-08T10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0.51600000000000001"/>
    <n v="32.25"/>
    <x v="3"/>
    <s v="plays"/>
    <x v="2258"/>
    <d v="2017-04-16T12:00:0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0.51400000000000001"/>
    <n v="63.122807017543863"/>
    <x v="5"/>
    <s v="fiction"/>
    <x v="2259"/>
    <d v="2015-10-10T21:00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0.51023391812865493"/>
    <n v="147.88135593220338"/>
    <x v="3"/>
    <s v="musical"/>
    <x v="2260"/>
    <d v="2014-09-22T19:59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2"/>
    <s v="world music"/>
    <x v="2261"/>
    <d v="2014-11-02T21:59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0.50721666666666665"/>
    <n v="117.68368136117556"/>
    <x v="4"/>
    <s v="drama"/>
    <x v="2262"/>
    <d v="2016-08-04T06:00:03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0.50380952380952382"/>
    <n v="117.55555555555556"/>
    <x v="0"/>
    <s v="makerspaces"/>
    <x v="2263"/>
    <d v="2016-05-22T06:59:3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0.502"/>
    <n v="51.224489795918366"/>
    <x v="4"/>
    <s v="animation"/>
    <x v="2264"/>
    <d v="2013-01-28T20:44:32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0.5"/>
    <n v="60"/>
    <x v="3"/>
    <s v="plays"/>
    <x v="2265"/>
    <d v="2016-01-29T15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0"/>
    <s v="wearables"/>
    <x v="2266"/>
    <d v="2017-03-03T05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0.49186046511627907"/>
    <n v="132.1875"/>
    <x v="6"/>
    <s v="nature"/>
    <x v="2267"/>
    <d v="2014-09-30T19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0.49183333333333334"/>
    <n v="42.157142857142858"/>
    <x v="6"/>
    <s v="photobooks"/>
    <x v="2268"/>
    <d v="2015-02-27T23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0.48833333333333334"/>
    <n v="47.258064516129032"/>
    <x v="3"/>
    <s v="plays"/>
    <x v="2269"/>
    <d v="2016-11-14T04:14:02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0.48485714285714288"/>
    <n v="94.277777777777771"/>
    <x v="6"/>
    <s v="photobooks"/>
    <x v="2270"/>
    <d v="2015-06-27T13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0.48"/>
    <n v="30"/>
    <x v="7"/>
    <s v="small batch"/>
    <x v="2271"/>
    <d v="2017-03-20T10:07:27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0.47799999999999998"/>
    <n v="159.33333333333334"/>
    <x v="2"/>
    <s v="faith"/>
    <x v="2272"/>
    <d v="2017-03-26T15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0.47692307692307695"/>
    <n v="62"/>
    <x v="3"/>
    <s v="plays"/>
    <x v="2273"/>
    <d v="2014-07-31T23:00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0.47631578947368419"/>
    <n v="31.206896551724139"/>
    <x v="6"/>
    <s v="photobooks"/>
    <x v="2274"/>
    <d v="2014-12-15T05:12:5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0.47399999999999998"/>
    <n v="29.625"/>
    <x v="0"/>
    <s v="gadgets"/>
    <x v="2275"/>
    <d v="2015-05-19T13:00:4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0"/>
    <s v="wearables"/>
    <x v="2276"/>
    <d v="2015-02-04T15:22:2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0.47049999999999997"/>
    <n v="166.05882352941177"/>
    <x v="3"/>
    <s v="plays"/>
    <x v="2277"/>
    <d v="2014-07-01T14:3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0.46666666666666667"/>
    <n v="1272.7272727272727"/>
    <x v="0"/>
    <s v="wearables"/>
    <x v="2278"/>
    <d v="2017-02-08T23:16:47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0.46600000000000003"/>
    <n v="34.097560975609753"/>
    <x v="0"/>
    <s v="gadgets"/>
    <x v="2279"/>
    <d v="2017-01-27T10:29:5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0.46379999999999999"/>
    <n v="20.342105263157894"/>
    <x v="0"/>
    <s v="wearables"/>
    <x v="2280"/>
    <d v="2016-02-03T04:33:0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0.46363636363636362"/>
    <n v="70.833333333333329"/>
    <x v="3"/>
    <s v="musical"/>
    <x v="2281"/>
    <d v="2015-04-22T21:40:0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0.46176470588235297"/>
    <n v="34.130434782608695"/>
    <x v="3"/>
    <s v="spaces"/>
    <x v="2282"/>
    <d v="2017-04-07T09:35:3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0.46100628930817611"/>
    <n v="136.46276595744681"/>
    <x v="0"/>
    <s v="wearables"/>
    <x v="2283"/>
    <d v="2017-03-14T06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0.4592"/>
    <n v="164"/>
    <x v="0"/>
    <s v="wearables"/>
    <x v="2284"/>
    <d v="2017-01-22T20:59:00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0.4592"/>
    <n v="88.307692307692307"/>
    <x v="6"/>
    <s v="photobooks"/>
    <x v="2285"/>
    <d v="2014-11-29T06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0.4572"/>
    <n v="58.615384615384613"/>
    <x v="6"/>
    <s v="photobooks"/>
    <x v="2286"/>
    <d v="2014-08-03T07:48:04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0.45133333333333331"/>
    <n v="56.416666666666664"/>
    <x v="6"/>
    <s v="nature"/>
    <x v="2287"/>
    <d v="2016-07-03T19:40:2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0.44600000000000001"/>
    <n v="185.83333333333334"/>
    <x v="4"/>
    <s v="drama"/>
    <x v="2288"/>
    <d v="2015-09-18T19:50:1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0"/>
    <s v="wearables"/>
    <x v="2289"/>
    <d v="2016-12-14T07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0.443"/>
    <n v="253.14285714285714"/>
    <x v="2"/>
    <s v="faith"/>
    <x v="2290"/>
    <d v="2017-04-09T03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0.43833333333333335"/>
    <n v="57.173913043478258"/>
    <x v="3"/>
    <s v="plays"/>
    <x v="2291"/>
    <d v="2015-10-04T07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0.43406666666666666"/>
    <n v="89.191780821917803"/>
    <x v="0"/>
    <s v="wearables"/>
    <x v="2292"/>
    <d v="2015-08-20T12:00:39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0.43030000000000002"/>
    <n v="40.980952380952381"/>
    <x v="0"/>
    <s v="gadgets"/>
    <x v="2293"/>
    <d v="2015-10-21T15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0.42892307692307691"/>
    <n v="58.083333333333336"/>
    <x v="1"/>
    <s v="mobile games"/>
    <x v="2294"/>
    <d v="2014-05-04T09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0.42759999999999998"/>
    <n v="215.95959595959596"/>
    <x v="0"/>
    <s v="gadgets"/>
    <x v="2295"/>
    <d v="2016-06-23T08:06:23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0.42725880551301687"/>
    <n v="34.024390243902438"/>
    <x v="2"/>
    <s v="faith"/>
    <x v="2296"/>
    <d v="2016-04-20T20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0.42472727272727273"/>
    <n v="83.428571428571431"/>
    <x v="6"/>
    <s v="people"/>
    <x v="2297"/>
    <d v="2015-03-01T07:21:16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0.4236099230111206"/>
    <n v="79.870967741935488"/>
    <x v="3"/>
    <s v="spaces"/>
    <x v="2298"/>
    <d v="2014-10-18T21:00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0.42188421052631581"/>
    <n v="364.35454545454547"/>
    <x v="0"/>
    <s v="wearables"/>
    <x v="2299"/>
    <d v="2017-02-20T11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0.42011733333333334"/>
    <n v="105.02933333333334"/>
    <x v="3"/>
    <s v="plays"/>
    <x v="2300"/>
    <d v="2016-10-05T11:50:5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0.41857142857142859"/>
    <n v="77.10526315789474"/>
    <x v="4"/>
    <s v="drama"/>
    <x v="2301"/>
    <d v="2015-10-10T13:00:00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0.41699999999999998"/>
    <n v="29.785714285714285"/>
    <x v="3"/>
    <s v="plays"/>
    <x v="2302"/>
    <d v="2015-05-07T09:11:5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0.41538461538461541"/>
    <n v="34.177215189873415"/>
    <x v="2"/>
    <s v="jazz"/>
    <x v="2303"/>
    <d v="2013-10-16T01:59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0.41489795918367345"/>
    <n v="81.319999999999993"/>
    <x v="3"/>
    <s v="plays"/>
    <x v="2304"/>
    <d v="2014-06-02T22:59:00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0.41407142857142859"/>
    <n v="120.77083333333333"/>
    <x v="6"/>
    <s v="photobooks"/>
    <x v="2305"/>
    <d v="2017-02-11T08:20:3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0.41399999999999998"/>
    <n v="31.846153846153847"/>
    <x v="5"/>
    <s v="fiction"/>
    <x v="2306"/>
    <d v="2013-12-26T15:54:5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5"/>
    <s v="art books"/>
    <x v="2307"/>
    <d v="2016-04-08T10:31:22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0.41384615384615386"/>
    <n v="84.0625"/>
    <x v="7"/>
    <s v="food trucks"/>
    <x v="2308"/>
    <d v="2015-01-18T18:39:5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0.41249999999999998"/>
    <n v="23.571428571428573"/>
    <x v="1"/>
    <s v="video games"/>
    <x v="2309"/>
    <d v="2012-04-04T08:46:15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0.41"/>
    <n v="29.285714285714285"/>
    <x v="2"/>
    <s v="indie rock"/>
    <x v="2310"/>
    <d v="2016-09-15T12:53:33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0.40799492385786801"/>
    <n v="28.577777777777779"/>
    <x v="2"/>
    <s v="jazz"/>
    <x v="2311"/>
    <d v="2013-02-04T03:55: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0.40749999999999997"/>
    <n v="143.8235294117647"/>
    <x v="2"/>
    <s v="indie rock"/>
    <x v="2312"/>
    <d v="2010-07-31T20:00:0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0"/>
    <s v="wearables"/>
    <x v="2313"/>
    <d v="2015-11-05T17:00:0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0.40100000000000002"/>
    <n v="80.2"/>
    <x v="4"/>
    <s v="drama"/>
    <x v="2314"/>
    <d v="2015-06-20T16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0.4002"/>
    <n v="83.375"/>
    <x v="2"/>
    <s v="indie rock"/>
    <x v="2315"/>
    <d v="2016-03-02T14:27:15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0.4"/>
    <n v="25.714285714285715"/>
    <x v="4"/>
    <s v="drama"/>
    <x v="2316"/>
    <d v="2015-03-23T16:08:46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0.4"/>
    <n v="44.444444444444443"/>
    <x v="2"/>
    <s v="indie rock"/>
    <x v="2317"/>
    <d v="2015-08-27T20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0.39942857142857141"/>
    <n v="99.857142857142861"/>
    <x v="0"/>
    <s v="wearables"/>
    <x v="2318"/>
    <d v="2016-11-18T07:43:3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0.39760000000000001"/>
    <n v="60.242424242424242"/>
    <x v="6"/>
    <s v="photobooks"/>
    <x v="2319"/>
    <d v="2015-01-30T19:25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0.39743333333333336"/>
    <n v="78.440789473684205"/>
    <x v="6"/>
    <s v="photobooks"/>
    <x v="2320"/>
    <d v="2016-07-02T06:25: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0"/>
    <s v="wearables"/>
    <x v="2321"/>
    <d v="2017-03-12T19:40:0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0.39500000000000002"/>
    <n v="253.2051282051282"/>
    <x v="1"/>
    <s v="mobile games"/>
    <x v="2322"/>
    <d v="2016-04-23T11:40:2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0.39426666666666665"/>
    <n v="788.5333333333333"/>
    <x v="0"/>
    <s v="wearables"/>
    <x v="2323"/>
    <d v="2015-01-13T20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0.39395294117647056"/>
    <n v="117.49473684210527"/>
    <x v="0"/>
    <s v="gadgets"/>
    <x v="2324"/>
    <d v="2015-10-31T14:45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0.39358823529411763"/>
    <n v="393.58823529411762"/>
    <x v="4"/>
    <s v="animation"/>
    <x v="2325"/>
    <d v="2015-02-19T13:19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0.39169999999999999"/>
    <n v="147.81132075471697"/>
    <x v="2"/>
    <s v="indie rock"/>
    <x v="2326"/>
    <d v="2016-06-05T15:33:3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0.39120962394619685"/>
    <n v="64.53125"/>
    <x v="7"/>
    <s v="small batch"/>
    <x v="2327"/>
    <d v="2017-04-03T21:15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0.391125"/>
    <n v="69.533333333333331"/>
    <x v="3"/>
    <s v="spaces"/>
    <x v="2328"/>
    <d v="2016-08-23T00:10:18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0.39"/>
    <n v="83.571428571428569"/>
    <x v="7"/>
    <s v="food trucks"/>
    <x v="2329"/>
    <d v="2015-09-23T12:10:0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0.3886"/>
    <n v="113.62573099415205"/>
    <x v="0"/>
    <s v="wearables"/>
    <x v="2330"/>
    <d v="2015-01-18T20:11:05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0.38735714285714284"/>
    <n v="133.90123456790124"/>
    <x v="6"/>
    <s v="photobooks"/>
    <x v="2331"/>
    <d v="2016-10-14T08:00:00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0.38636363636363635"/>
    <n v="40.476190476190474"/>
    <x v="1"/>
    <s v="video games"/>
    <x v="2332"/>
    <d v="2013-11-25T22:30:59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0.38390000000000002"/>
    <n v="158.63636363636363"/>
    <x v="0"/>
    <s v="wearables"/>
    <x v="2333"/>
    <d v="2016-06-04T07:41: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0.38333333333333336"/>
    <n v="69"/>
    <x v="2"/>
    <s v="jazz"/>
    <x v="2334"/>
    <d v="2010-06-25T13:32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0.38119999999999998"/>
    <n v="119.125"/>
    <x v="3"/>
    <s v="plays"/>
    <x v="2335"/>
    <d v="2015-01-28T11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0.38066666666666665"/>
    <n v="81.571428571428569"/>
    <x v="3"/>
    <s v="plays"/>
    <x v="2336"/>
    <d v="2014-08-29T12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0.3775"/>
    <n v="11.615384615384615"/>
    <x v="3"/>
    <s v="plays"/>
    <x v="2337"/>
    <d v="2014-05-16T14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0.3775"/>
    <n v="32.357142857142854"/>
    <x v="3"/>
    <s v="plays"/>
    <x v="2338"/>
    <d v="2017-03-01T11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0.37533333333333335"/>
    <n v="86.615384615384613"/>
    <x v="3"/>
    <s v="plays"/>
    <x v="2339"/>
    <d v="2014-10-13T13:05:16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0.375"/>
    <n v="56.25"/>
    <x v="3"/>
    <s v="plays"/>
    <x v="2340"/>
    <d v="2015-04-09T21:00:00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0.37412499999999999"/>
    <n v="83.138888888888886"/>
    <x v="3"/>
    <s v="plays"/>
    <x v="2341"/>
    <d v="2014-11-26T12:29:37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0.37333333333333335"/>
    <n v="35"/>
    <x v="2"/>
    <s v="indie rock"/>
    <x v="2342"/>
    <d v="2011-05-27T18:22:4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0.36849999999999999"/>
    <n v="147.4"/>
    <x v="3"/>
    <s v="plays"/>
    <x v="2343"/>
    <d v="2014-10-21T13:11:2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0.36589147286821705"/>
    <n v="64.36363636363636"/>
    <x v="0"/>
    <s v="web"/>
    <x v="2344"/>
    <d v="2014-10-19T08:26:1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0.36499999999999999"/>
    <n v="46.928571428571431"/>
    <x v="3"/>
    <s v="plays"/>
    <x v="2345"/>
    <d v="2015-06-27T10:27:06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0.36499999999999999"/>
    <n v="91.25"/>
    <x v="3"/>
    <s v="plays"/>
    <x v="2346"/>
    <d v="2014-10-21T20:59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0.36457142857142855"/>
    <n v="127.6"/>
    <x v="3"/>
    <s v="musical"/>
    <x v="2347"/>
    <d v="2016-04-20T13:11: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0.36404444444444445"/>
    <n v="67.139344262295083"/>
    <x v="6"/>
    <s v="photobooks"/>
    <x v="2348"/>
    <d v="2015-10-02T10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0.36359999999999998"/>
    <n v="33.666666666666664"/>
    <x v="3"/>
    <s v="plays"/>
    <x v="2349"/>
    <d v="2015-05-10T14:59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0.36236363636363639"/>
    <n v="104.89473684210526"/>
    <x v="6"/>
    <s v="photobooks"/>
    <x v="2350"/>
    <d v="2016-09-02T08:36:2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0.36014285714285715"/>
    <n v="57.295454545454547"/>
    <x v="5"/>
    <s v="fiction"/>
    <x v="2351"/>
    <d v="2014-10-19T05:01:24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0.35855999999999999"/>
    <n v="373.5"/>
    <x v="4"/>
    <s v="drama"/>
    <x v="2352"/>
    <d v="2014-11-26T12:26:5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0.35639999999999999"/>
    <n v="137.07692307692307"/>
    <x v="3"/>
    <s v="plays"/>
    <x v="2353"/>
    <d v="2015-11-02T08:5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0.35537409090909089"/>
    <n v="100.23371794871794"/>
    <x v="1"/>
    <s v="video games"/>
    <x v="2354"/>
    <d v="2015-01-19T00:3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0.35338000000000003"/>
    <n v="119.38513513513513"/>
    <x v="0"/>
    <s v="wearables"/>
    <x v="2355"/>
    <d v="2015-04-30T11:23:47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0.35239999999999999"/>
    <n v="56.838709677419352"/>
    <x v="3"/>
    <s v="musical"/>
    <x v="2356"/>
    <d v="2016-11-18T17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0.35174193548387095"/>
    <n v="104.84615384615384"/>
    <x v="6"/>
    <s v="photobooks"/>
    <x v="2357"/>
    <d v="2015-11-14T09:16:4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0.35"/>
    <n v="17.5"/>
    <x v="3"/>
    <s v="plays"/>
    <x v="2358"/>
    <d v="2015-02-14T03:27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0.34802513464991025"/>
    <n v="84.282608695652172"/>
    <x v="3"/>
    <s v="plays"/>
    <x v="2359"/>
    <d v="2014-05-19T22:59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0.34625"/>
    <n v="153.88888888888889"/>
    <x v="0"/>
    <s v="wearables"/>
    <x v="2360"/>
    <d v="2014-09-03T22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0"/>
    <s v="wearables"/>
    <x v="2361"/>
    <d v="2015-12-29T12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0.34410000000000002"/>
    <n v="132.34615384615384"/>
    <x v="3"/>
    <s v="spaces"/>
    <x v="2362"/>
    <d v="2017-04-05T10:14:37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0.34399999999999997"/>
    <n v="33.07692307692308"/>
    <x v="3"/>
    <s v="plays"/>
    <x v="2363"/>
    <d v="2015-02-28T04:00:0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0.34079999999999999"/>
    <n v="35.5"/>
    <x v="3"/>
    <s v="plays"/>
    <x v="2364"/>
    <d v="2015-07-17T02:32:59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0.34"/>
    <n v="121.42857142857143"/>
    <x v="0"/>
    <s v="web"/>
    <x v="2365"/>
    <d v="2014-12-04T16:03:01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0.34"/>
    <n v="28.333333333333332"/>
    <x v="6"/>
    <s v="nature"/>
    <x v="2366"/>
    <d v="2015-11-02T20:15:59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0.33790999999999999"/>
    <n v="99.973372781065095"/>
    <x v="0"/>
    <s v="wearables"/>
    <x v="2367"/>
    <d v="2016-12-14T04:01:08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0.33784615384615385"/>
    <n v="137.25"/>
    <x v="2"/>
    <s v="faith"/>
    <x v="2368"/>
    <d v="2014-06-27T14:04:2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0.33666666666666667"/>
    <n v="75.75"/>
    <x v="0"/>
    <s v="wearables"/>
    <x v="2369"/>
    <d v="2016-02-21T14:36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0.33600000000000002"/>
    <n v="63"/>
    <x v="3"/>
    <s v="plays"/>
    <x v="2370"/>
    <d v="2016-05-01T06:18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0"/>
    <s v="space exploration"/>
    <x v="2371"/>
    <d v="2016-12-20T23:59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0.33473333333333333"/>
    <n v="264.26315789473682"/>
    <x v="2"/>
    <s v="faith"/>
    <x v="2372"/>
    <d v="2017-04-02T17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0.33416666666666667"/>
    <n v="30.846153846153847"/>
    <x v="4"/>
    <s v="drama"/>
    <x v="2373"/>
    <d v="2015-04-13T1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0.33189999999999997"/>
    <n v="70.61702127659575"/>
    <x v="0"/>
    <s v="makerspaces"/>
    <x v="2374"/>
    <d v="2015-12-27T22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0.3256"/>
    <n v="88.8"/>
    <x v="4"/>
    <s v="animation"/>
    <x v="2375"/>
    <d v="2014-11-21T02:47: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0.3256"/>
    <n v="50.875"/>
    <x v="3"/>
    <s v="plays"/>
    <x v="2376"/>
    <d v="2015-08-17T08:00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0.32500000000000001"/>
    <n v="26"/>
    <x v="3"/>
    <s v="plays"/>
    <x v="2377"/>
    <d v="2015-03-13T16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0.32500000000000001"/>
    <n v="37.142857142857146"/>
    <x v="3"/>
    <s v="plays"/>
    <x v="2378"/>
    <d v="2015-03-22T20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0.32050000000000001"/>
    <n v="40.0625"/>
    <x v="3"/>
    <s v="plays"/>
    <x v="2379"/>
    <d v="2014-08-02T06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0.32050000000000001"/>
    <n v="33.736842105263158"/>
    <x v="3"/>
    <s v="plays"/>
    <x v="2380"/>
    <d v="2016-02-20T13:05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0"/>
    <s v="wearables"/>
    <x v="2381"/>
    <d v="2016-11-30T12:15:19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0.32"/>
    <n v="26.666666666666668"/>
    <x v="3"/>
    <s v="plays"/>
    <x v="2382"/>
    <d v="2015-09-24T06:10:48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0.32"/>
    <n v="29.09090909090909"/>
    <x v="3"/>
    <s v="plays"/>
    <x v="2383"/>
    <d v="2016-06-02T05:07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0.31947058823529412"/>
    <n v="115.55319148936171"/>
    <x v="5"/>
    <s v="translations"/>
    <x v="2384"/>
    <d v="2015-11-25T22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0.31546666666666667"/>
    <n v="60.666666666666664"/>
    <x v="3"/>
    <s v="plays"/>
    <x v="2385"/>
    <d v="2015-06-07T16:23:5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0.3125"/>
    <n v="80.128205128205124"/>
    <x v="2"/>
    <s v="faith"/>
    <x v="2386"/>
    <d v="2017-04-10T12:15:00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0.3125"/>
    <n v="1250"/>
    <x v="3"/>
    <s v="plays"/>
    <x v="2387"/>
    <d v="2015-07-17T19:0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0"/>
    <s v="wearables"/>
    <x v="2388"/>
    <d v="2016-03-03T09:01:5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0.309"/>
    <n v="231.75"/>
    <x v="2"/>
    <s v="jazz"/>
    <x v="2389"/>
    <d v="2011-12-11T21:06:16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0.30866666666666664"/>
    <n v="66.142857142857139"/>
    <x v="3"/>
    <s v="musical"/>
    <x v="2390"/>
    <d v="2015-01-01T08:48:5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0.30862068965517242"/>
    <n v="47.10526315789474"/>
    <x v="5"/>
    <s v="fiction"/>
    <x v="2391"/>
    <d v="2013-10-02T05:27:5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0.30813400000000002"/>
    <n v="124.9191891891892"/>
    <x v="0"/>
    <s v="wearables"/>
    <x v="2392"/>
    <d v="2016-11-24T10:26:27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0.308"/>
    <n v="71.86666666666666"/>
    <x v="6"/>
    <s v="photobooks"/>
    <x v="2393"/>
    <d v="2015-02-13T17:43:0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0.30666666666666664"/>
    <n v="21.466666666666665"/>
    <x v="2"/>
    <s v="jazz"/>
    <x v="2394"/>
    <d v="2012-05-29T11:55:0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0"/>
    <s v="wearables"/>
    <x v="2395"/>
    <d v="2014-12-31T16:03:3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0.30433333333333334"/>
    <n v="51.292134831460672"/>
    <x v="1"/>
    <s v="video games"/>
    <x v="2396"/>
    <d v="2013-11-26T22:41:5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0.30399999999999999"/>
    <n v="50.666666666666664"/>
    <x v="2"/>
    <s v="jazz"/>
    <x v="2397"/>
    <d v="2014-05-03T2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0.30333333333333334"/>
    <n v="50.555555555555557"/>
    <x v="3"/>
    <s v="musical"/>
    <x v="2398"/>
    <d v="2015-04-03T13:48:59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0.2984"/>
    <n v="93.25"/>
    <x v="4"/>
    <s v="drama"/>
    <x v="2399"/>
    <d v="2015-01-29T12:21:0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0.29625000000000001"/>
    <n v="237"/>
    <x v="3"/>
    <s v="spaces"/>
    <x v="2400"/>
    <d v="2015-02-02T18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0"/>
    <s v="wearables"/>
    <x v="2401"/>
    <d v="2015-12-16T21:59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0.2950613611721471"/>
    <n v="171.79329608938548"/>
    <x v="0"/>
    <s v="wearables"/>
    <x v="2402"/>
    <d v="2016-08-23T12:54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0.29376000000000002"/>
    <n v="43.976047904191617"/>
    <x v="1"/>
    <s v="video games"/>
    <x v="2403"/>
    <d v="2016-01-13T20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2"/>
    <s v="world music"/>
    <x v="2404"/>
    <d v="2011-09-28T09:30:0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0.29276666666666668"/>
    <n v="84.99677419354839"/>
    <x v="0"/>
    <s v="wearables"/>
    <x v="2405"/>
    <d v="2016-06-19T00:10:0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0.29239999999999999"/>
    <n v="40.611111111111114"/>
    <x v="5"/>
    <s v="children's books"/>
    <x v="2406"/>
    <d v="2012-05-15T09:16: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0.29228571428571426"/>
    <n v="44.478260869565219"/>
    <x v="6"/>
    <s v="places"/>
    <x v="2407"/>
    <d v="2016-04-03T08:25:41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0.28899999999999998"/>
    <n v="26.272727272727273"/>
    <x v="6"/>
    <s v="nature"/>
    <x v="2408"/>
    <d v="2014-09-16T21:06:39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0.28842857142857142"/>
    <n v="34.220338983050844"/>
    <x v="1"/>
    <s v="video games"/>
    <x v="2409"/>
    <d v="2015-03-12T03:07:4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0.28799999999999998"/>
    <n v="44.307692307692307"/>
    <x v="3"/>
    <s v="plays"/>
    <x v="2410"/>
    <d v="2014-06-30T09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0.28666666666666668"/>
    <n v="14.333333333333334"/>
    <x v="3"/>
    <s v="plays"/>
    <x v="2411"/>
    <d v="2016-07-21T07:02:3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0"/>
    <s v="web"/>
    <x v="2412"/>
    <d v="2014-12-11T08:31:1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0.2848"/>
    <n v="19.243243243243242"/>
    <x v="0"/>
    <s v="wearables"/>
    <x v="2413"/>
    <d v="2016-02-11T09:05:53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0.28466666666666668"/>
    <n v="61"/>
    <x v="3"/>
    <s v="plays"/>
    <x v="2414"/>
    <d v="2015-05-25T13:38: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0.28405999999999998"/>
    <n v="26.59737827715356"/>
    <x v="1"/>
    <s v="video games"/>
    <x v="2415"/>
    <d v="2014-12-05T10:30:29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0.28299999999999997"/>
    <n v="84.9"/>
    <x v="7"/>
    <s v="food trucks"/>
    <x v="2416"/>
    <d v="2014-11-21T21:59:00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0.28192"/>
    <n v="370.94736842105266"/>
    <x v="1"/>
    <s v="video games"/>
    <x v="2417"/>
    <d v="2016-12-22T23:59:0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0.28050000000000003"/>
    <n v="51"/>
    <x v="3"/>
    <s v="plays"/>
    <x v="2418"/>
    <d v="2014-06-05T14:31:40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0.28039999999999998"/>
    <n v="58.416666666666664"/>
    <x v="0"/>
    <s v="wearables"/>
    <x v="2419"/>
    <d v="2016-01-17T10:01:0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0.28000000000000003"/>
    <n v="35"/>
    <x v="5"/>
    <s v="children's books"/>
    <x v="2420"/>
    <d v="2012-06-15T19:1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0.27650000000000002"/>
    <n v="55.3"/>
    <x v="0"/>
    <s v="wearables"/>
    <x v="2421"/>
    <d v="2015-01-12T12:47:5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4"/>
    <s v="science fiction"/>
    <x v="2422"/>
    <d v="2015-04-13T09:17:5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0.27579999999999999"/>
    <n v="167.15151515151516"/>
    <x v="0"/>
    <s v="makerspaces"/>
    <x v="2423"/>
    <d v="2014-10-29T14:45:00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0.27400000000000002"/>
    <n v="22.833333333333332"/>
    <x v="3"/>
    <s v="plays"/>
    <x v="2424"/>
    <d v="2016-05-15T12:21:1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0.27383999999999997"/>
    <n v="402.70588235294116"/>
    <x v="0"/>
    <s v="web"/>
    <x v="2425"/>
    <d v="2015-11-15T07:13:09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0.27239999999999998"/>
    <n v="68.099999999999994"/>
    <x v="3"/>
    <s v="plays"/>
    <x v="2426"/>
    <d v="2015-10-29T07:06:47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0.27100000000000002"/>
    <n v="38.714285714285715"/>
    <x v="3"/>
    <s v="plays"/>
    <x v="2427"/>
    <d v="2017-02-26T05:05:58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0.26953125"/>
    <n v="17.25"/>
    <x v="4"/>
    <s v="animation"/>
    <x v="2428"/>
    <d v="2014-06-26T18:52:54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0.26937422295897223"/>
    <n v="46.428571428571431"/>
    <x v="3"/>
    <s v="plays"/>
    <x v="2429"/>
    <d v="2014-08-29T21:30:0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0.26900000000000002"/>
    <n v="36.68181818181818"/>
    <x v="5"/>
    <s v="translations"/>
    <x v="2430"/>
    <d v="2014-07-12T20:59:00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0.26840000000000003"/>
    <n v="51.615384615384613"/>
    <x v="3"/>
    <s v="plays"/>
    <x v="2431"/>
    <d v="2015-03-25T10:01:10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0.26727272727272727"/>
    <n v="35"/>
    <x v="3"/>
    <s v="plays"/>
    <x v="2432"/>
    <d v="2015-11-05T06:16:15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0.26700000000000002"/>
    <n v="42.157894736842103"/>
    <x v="5"/>
    <s v="children's books"/>
    <x v="2433"/>
    <d v="2014-08-29T10:45:11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0.26640000000000003"/>
    <n v="70.10526315789474"/>
    <x v="3"/>
    <s v="spaces"/>
    <x v="2434"/>
    <d v="2014-10-04T06:17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0.26600000000000001"/>
    <n v="291.33333333333331"/>
    <x v="0"/>
    <s v="wearables"/>
    <x v="2435"/>
    <d v="2014-07-23T07:54:4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0.26352173913043481"/>
    <n v="116.55769230769231"/>
    <x v="7"/>
    <s v="food trucks"/>
    <x v="2436"/>
    <d v="2015-08-02T14:00:00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0.26200000000000001"/>
    <n v="218.33333333333334"/>
    <x v="6"/>
    <s v="people"/>
    <x v="2437"/>
    <d v="2014-07-31T18:50:38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0.26192500000000002"/>
    <n v="87.308333333333337"/>
    <x v="4"/>
    <s v="drama"/>
    <x v="2438"/>
    <d v="2014-09-14T18:00:0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0.2606"/>
    <n v="65.974683544303801"/>
    <x v="2"/>
    <s v="faith"/>
    <x v="2439"/>
    <d v="2017-03-31T20:00:00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0.26"/>
    <n v="13"/>
    <x v="1"/>
    <s v="video games"/>
    <x v="2440"/>
    <d v="2013-12-21T12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0"/>
    <s v="wearables"/>
    <x v="2441"/>
    <d v="2016-07-21T09:30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0.25912000000000002"/>
    <n v="150.65116279069767"/>
    <x v="0"/>
    <s v="wearables"/>
    <x v="2442"/>
    <d v="2014-09-17T04:02:1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0.25763636363636366"/>
    <n v="59.041666666666664"/>
    <x v="6"/>
    <s v="photobooks"/>
    <x v="2443"/>
    <d v="2016-09-15T06:49:0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0.25698702928870293"/>
    <n v="65.340319148936175"/>
    <x v="3"/>
    <s v="plays"/>
    <x v="2444"/>
    <d v="2016-10-02T01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0.25584000000000001"/>
    <n v="133.25"/>
    <x v="0"/>
    <s v="wearables"/>
    <x v="2445"/>
    <d v="2016-06-28T01:41:3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0.25545454545454543"/>
    <n v="93.666666666666671"/>
    <x v="5"/>
    <s v="children's books"/>
    <x v="2446"/>
    <d v="2014-08-25T15:28:26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0.25413402061855672"/>
    <n v="725.02941176470586"/>
    <x v="4"/>
    <s v="animation"/>
    <x v="2447"/>
    <d v="2015-12-29T03:46:41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0.254"/>
    <n v="57.727272727272727"/>
    <x v="2"/>
    <s v="faith"/>
    <x v="2448"/>
    <d v="2017-04-06T01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0.25259090909090909"/>
    <n v="168.39393939393941"/>
    <x v="7"/>
    <s v="food trucks"/>
    <x v="2449"/>
    <d v="2015-04-10T22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0.2525"/>
    <n v="91.818181818181813"/>
    <x v="4"/>
    <s v="drama"/>
    <x v="2450"/>
    <d v="2015-09-30T21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0.25087142857142858"/>
    <n v="89.59693877551021"/>
    <x v="0"/>
    <s v="wearables"/>
    <x v="2451"/>
    <d v="2016-11-11T21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0.25035714285714283"/>
    <n v="46.733333333333334"/>
    <x v="5"/>
    <s v="fiction"/>
    <x v="2452"/>
    <d v="2013-05-01T13:42: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0.25030188679245285"/>
    <n v="58.184210526315788"/>
    <x v="3"/>
    <s v="spaces"/>
    <x v="2453"/>
    <d v="2014-08-27T19:00:1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0.25"/>
    <n v="50"/>
    <x v="4"/>
    <s v="drama"/>
    <x v="2454"/>
    <d v="2015-11-08T04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0.25"/>
    <n v="41.666666666666664"/>
    <x v="3"/>
    <s v="musical"/>
    <x v="2455"/>
    <d v="2015-09-25T15:43:4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0.24333333333333335"/>
    <n v="34.761904761904759"/>
    <x v="2"/>
    <s v="jazz"/>
    <x v="2456"/>
    <d v="2013-05-04T06:00:3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0.24333333333333335"/>
    <n v="24.333333333333332"/>
    <x v="3"/>
    <s v="plays"/>
    <x v="2457"/>
    <d v="2014-09-28T10:55:5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0.24285714285714285"/>
    <n v="53.125"/>
    <x v="3"/>
    <s v="plays"/>
    <x v="2458"/>
    <d v="2015-11-28T13:22:21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0.24194444444444443"/>
    <n v="45.842105263157897"/>
    <x v="3"/>
    <s v="plays"/>
    <x v="2459"/>
    <d v="2014-10-26T10:29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0.2411764705882353"/>
    <n v="41"/>
    <x v="3"/>
    <s v="plays"/>
    <x v="2460"/>
    <d v="2017-03-05T22:58:2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0.2402"/>
    <n v="109.18181818181819"/>
    <x v="2"/>
    <s v="jazz"/>
    <x v="2461"/>
    <d v="2009-11-30T20:59:00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0.236925"/>
    <n v="51.227027027027027"/>
    <x v="6"/>
    <s v="photobooks"/>
    <x v="2462"/>
    <d v="2015-05-21T14:47:58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0.23628571428571429"/>
    <n v="23.62857142857143"/>
    <x v="3"/>
    <s v="spaces"/>
    <x v="2463"/>
    <d v="2017-02-08T01:59:05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0.23588571428571428"/>
    <n v="305.77777777777777"/>
    <x v="7"/>
    <s v="food trucks"/>
    <x v="2464"/>
    <d v="2014-08-07T07:56:49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0.23416000000000001"/>
    <n v="130.0888888888889"/>
    <x v="3"/>
    <s v="spaces"/>
    <x v="2465"/>
    <d v="2016-07-08T17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0.23333333333333334"/>
    <n v="96.551724137931032"/>
    <x v="3"/>
    <s v="plays"/>
    <x v="2466"/>
    <d v="2015-08-20T09:05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4"/>
    <s v="science fiction"/>
    <x v="2467"/>
    <d v="2015-05-25T19:53:0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0.23"/>
    <n v="16.428571428571427"/>
    <x v="0"/>
    <s v="web"/>
    <x v="2468"/>
    <d v="2015-04-06T07:15:4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5"/>
    <s v="art books"/>
    <x v="2469"/>
    <d v="2014-07-09T04:34:5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0.22881426547787684"/>
    <n v="39.228571428571428"/>
    <x v="4"/>
    <s v="animation"/>
    <x v="2470"/>
    <d v="2012-12-05T01:23:4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0"/>
    <s v="wearables"/>
    <x v="2471"/>
    <d v="2015-11-21T09:12: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0.22750000000000001"/>
    <n v="53.529411764705884"/>
    <x v="3"/>
    <s v="spaces"/>
    <x v="2472"/>
    <d v="2014-05-31T19:59:00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0.22520000000000001"/>
    <n v="56.3"/>
    <x v="7"/>
    <s v="food trucks"/>
    <x v="2473"/>
    <d v="2016-09-03T06:02:5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0.22500000000000001"/>
    <n v="18.75"/>
    <x v="3"/>
    <s v="plays"/>
    <x v="2474"/>
    <d v="2017-03-27T08:16:5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0"/>
    <s v="wearables"/>
    <x v="2475"/>
    <d v="2016-07-01T20:00:00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0.224"/>
    <n v="56"/>
    <x v="4"/>
    <s v="drama"/>
    <x v="2476"/>
    <d v="2014-10-18T04:07:39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0.22363636363636363"/>
    <n v="24.6"/>
    <x v="2"/>
    <s v="jazz"/>
    <x v="2477"/>
    <d v="2017-03-03T05:05:1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0.22142857142857142"/>
    <n v="129.16666666666666"/>
    <x v="3"/>
    <s v="plays"/>
    <x v="2478"/>
    <d v="2015-11-25T15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0.22092500000000001"/>
    <n v="23.948509485094849"/>
    <x v="0"/>
    <s v="wearables"/>
    <x v="2479"/>
    <d v="2014-09-13T05:56:40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0.22052631578947368"/>
    <n v="48.720930232558139"/>
    <x v="6"/>
    <s v="photobooks"/>
    <x v="2480"/>
    <d v="2016-07-24T02:32:4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0.22"/>
    <n v="55"/>
    <x v="3"/>
    <s v="plays"/>
    <x v="2481"/>
    <d v="2014-11-15T12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0.21940000000000001"/>
    <n v="47.695652173913047"/>
    <x v="3"/>
    <s v="plays"/>
    <x v="2482"/>
    <d v="2014-05-11T03:50:52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0.21906971229845085"/>
    <n v="66.520080000000007"/>
    <x v="4"/>
    <s v="animation"/>
    <x v="2483"/>
    <d v="2013-05-17T04:08:1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0.21887499999999999"/>
    <n v="35.734693877551024"/>
    <x v="5"/>
    <s v="children's books"/>
    <x v="2484"/>
    <d v="2012-07-14T15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0.2185"/>
    <n v="48.555555555555557"/>
    <x v="3"/>
    <s v="plays"/>
    <x v="2485"/>
    <d v="2015-09-15T21:37:27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0.21714285714285714"/>
    <n v="76"/>
    <x v="2"/>
    <s v="faith"/>
    <x v="2486"/>
    <d v="2017-04-07T10:45:38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0.21685714285714286"/>
    <n v="126.5"/>
    <x v="3"/>
    <s v="plays"/>
    <x v="2487"/>
    <d v="2016-01-14T10:16:5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0.21628"/>
    <n v="50.29767441860465"/>
    <x v="0"/>
    <s v="wearables"/>
    <x v="2488"/>
    <d v="2014-12-31T20:59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0.21575"/>
    <n v="110.64102564102564"/>
    <x v="4"/>
    <s v="animation"/>
    <x v="2489"/>
    <d v="2012-09-28T08:18:54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0.2155"/>
    <n v="128.27380952380952"/>
    <x v="3"/>
    <s v="plays"/>
    <x v="2490"/>
    <d v="2014-06-30T22:00:00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0.21507499999999999"/>
    <n v="1536.25"/>
    <x v="0"/>
    <s v="wearables"/>
    <x v="2491"/>
    <d v="2016-07-06T07:00:58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0.21428571428571427"/>
    <n v="37.5"/>
    <x v="3"/>
    <s v="plays"/>
    <x v="2492"/>
    <d v="2015-11-11T22:59:0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0.21366666666666667"/>
    <n v="45.785714285714285"/>
    <x v="3"/>
    <s v="plays"/>
    <x v="2493"/>
    <d v="2016-10-26T22:40:3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0"/>
    <s v="web"/>
    <x v="2494"/>
    <d v="2015-09-30T20:59:00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0.21309523809523809"/>
    <n v="35.799999999999997"/>
    <x v="6"/>
    <s v="photobooks"/>
    <x v="2495"/>
    <d v="2014-10-23T15:30:4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0.21299999999999999"/>
    <n v="56.05263157894737"/>
    <x v="3"/>
    <s v="plays"/>
    <x v="2496"/>
    <d v="2014-05-31T17:44:2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5"/>
    <s v="art books"/>
    <x v="2497"/>
    <d v="2016-07-27T14:00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0.21249999999999999"/>
    <n v="56.666666666666664"/>
    <x v="2"/>
    <s v="faith"/>
    <x v="2498"/>
    <d v="2015-07-20T14:46:3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0.21146666666666666"/>
    <n v="453.14285714285717"/>
    <x v="6"/>
    <s v="people"/>
    <x v="2499"/>
    <d v="2014-11-30T11:58:01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0.21099999999999999"/>
    <n v="26.375"/>
    <x v="3"/>
    <s v="plays"/>
    <x v="2500"/>
    <d v="2015-02-05T17:37:1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0.21092608822670172"/>
    <n v="180.5"/>
    <x v="4"/>
    <s v="drama"/>
    <x v="2501"/>
    <d v="2015-06-22T09:48:15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0.21037037037037037"/>
    <n v="189.33333333333334"/>
    <x v="2"/>
    <s v="jazz"/>
    <x v="2502"/>
    <d v="2014-10-01T04:43:1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0"/>
    <s v="space exploration"/>
    <x v="2503"/>
    <d v="2016-02-09T12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0.20849420849420849"/>
    <n v="23.142857142857142"/>
    <x v="3"/>
    <s v="plays"/>
    <x v="2504"/>
    <d v="2017-04-03T19:38:4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0.20833333333333334"/>
    <n v="52.083333333333336"/>
    <x v="3"/>
    <s v="plays"/>
    <x v="2505"/>
    <d v="2016-12-11T22:00:0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0.20733333333333334"/>
    <n v="25.491803278688526"/>
    <x v="7"/>
    <s v="small batch"/>
    <x v="2506"/>
    <d v="2017-03-26T12:14:4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0.20705000000000001"/>
    <n v="82.82"/>
    <x v="7"/>
    <s v="food trucks"/>
    <x v="2507"/>
    <d v="2014-07-05T21:08:5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0.20499999999999999"/>
    <n v="20.5"/>
    <x v="6"/>
    <s v="places"/>
    <x v="2508"/>
    <d v="2016-05-15T08:21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0.20449632511889321"/>
    <n v="83.716814159292042"/>
    <x v="6"/>
    <s v="photobooks"/>
    <x v="2509"/>
    <d v="2016-10-10T06:32:5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0.20424999999999999"/>
    <n v="202.22772277227722"/>
    <x v="3"/>
    <s v="spaces"/>
    <x v="2510"/>
    <d v="2015-12-16T12:18:00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0.2036"/>
    <n v="109.07142857142857"/>
    <x v="5"/>
    <s v="translations"/>
    <x v="2511"/>
    <d v="2016-11-15T10:13: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0.20220833333333332"/>
    <n v="44.935185185185183"/>
    <x v="6"/>
    <s v="photobooks"/>
    <x v="2512"/>
    <d v="2014-10-15T16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0.20208000000000001"/>
    <n v="114.81818181818181"/>
    <x v="2"/>
    <s v="faith"/>
    <x v="2513"/>
    <d v="2017-04-09T15:47:28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0.2016"/>
    <n v="50.4"/>
    <x v="3"/>
    <s v="plays"/>
    <x v="2514"/>
    <d v="2016-07-03T20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0.20133333333333334"/>
    <n v="21.571428571428573"/>
    <x v="2"/>
    <s v="indie rock"/>
    <x v="2515"/>
    <d v="2011-09-06T12:39: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0.20125000000000001"/>
    <n v="100.625"/>
    <x v="3"/>
    <s v="plays"/>
    <x v="2516"/>
    <d v="2016-07-17T02:47:48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0.20080000000000001"/>
    <n v="41.833333333333336"/>
    <x v="1"/>
    <s v="mobile games"/>
    <x v="2517"/>
    <d v="2016-03-30T04:36:2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0.2"/>
    <n v="100"/>
    <x v="4"/>
    <s v="drama"/>
    <x v="2518"/>
    <d v="2016-03-03T17:55:55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0.2"/>
    <n v="100"/>
    <x v="3"/>
    <s v="musical"/>
    <x v="2519"/>
    <d v="2014-11-23T14:2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0.2"/>
    <n v="34"/>
    <x v="3"/>
    <s v="plays"/>
    <x v="2520"/>
    <d v="2015-07-07T11:26: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0.2"/>
    <n v="100"/>
    <x v="3"/>
    <s v="plays"/>
    <x v="2521"/>
    <d v="2015-05-31T07:28:02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0.197625"/>
    <n v="272.58620689655174"/>
    <x v="3"/>
    <s v="spaces"/>
    <x v="2522"/>
    <d v="2015-05-11T11:32:3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0"/>
    <s v="wearables"/>
    <x v="2523"/>
    <d v="2015-12-05T14:28:22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0.19736842105263158"/>
    <n v="500"/>
    <x v="3"/>
    <s v="plays"/>
    <x v="2524"/>
    <d v="2017-02-20T10:00:00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0.19650000000000001"/>
    <n v="58.95"/>
    <x v="3"/>
    <s v="musical"/>
    <x v="2525"/>
    <d v="2016-03-04T15:19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0.19600000000000001"/>
    <n v="55.282051282051285"/>
    <x v="6"/>
    <s v="photobooks"/>
    <x v="2526"/>
    <d v="2014-08-03T03:39:39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0.19566666666666666"/>
    <n v="25.521739130434781"/>
    <x v="3"/>
    <s v="spaces"/>
    <x v="2527"/>
    <d v="2016-10-22T14:08:58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0.19409999999999999"/>
    <n v="55.457142857142856"/>
    <x v="4"/>
    <s v="animation"/>
    <x v="2528"/>
    <d v="2013-08-09T04:00: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0.1925"/>
    <n v="64.166666666666671"/>
    <x v="3"/>
    <s v="plays"/>
    <x v="2529"/>
    <d v="2015-04-29T06:07:0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0.19139999999999999"/>
    <n v="358.875"/>
    <x v="7"/>
    <s v="food trucks"/>
    <x v="2530"/>
    <d v="2015-06-25T20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0.1908"/>
    <n v="381.6"/>
    <x v="3"/>
    <s v="plays"/>
    <x v="2531"/>
    <d v="2016-02-05T20:59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0.19"/>
    <n v="47.5"/>
    <x v="5"/>
    <s v="children's books"/>
    <x v="2532"/>
    <d v="2012-08-26T13:37:0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0"/>
    <s v="space exploration"/>
    <x v="2533"/>
    <d v="2016-08-02T17:3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0.18640000000000001"/>
    <n v="155.33333333333334"/>
    <x v="0"/>
    <s v="wearables"/>
    <x v="2534"/>
    <d v="2017-01-13T09:04: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0.186"/>
    <n v="77.5"/>
    <x v="7"/>
    <s v="restaurants"/>
    <x v="2535"/>
    <d v="2015-02-22T12:09:13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0.18300055555555556"/>
    <n v="122.00037037037038"/>
    <x v="1"/>
    <s v="video games"/>
    <x v="2536"/>
    <d v="2011-10-09T09:07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0.18285714285714286"/>
    <n v="58.18181818181818"/>
    <x v="2"/>
    <s v="jazz"/>
    <x v="2537"/>
    <d v="2015-02-28T07:1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0.18181818181818182"/>
    <n v="88.888888888888886"/>
    <x v="5"/>
    <s v="translations"/>
    <x v="2538"/>
    <d v="2015-08-16T08:13: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0.18142857142857144"/>
    <n v="52.916666666666664"/>
    <x v="2"/>
    <s v="jazz"/>
    <x v="2539"/>
    <d v="2013-11-22T04:35:1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0.18"/>
    <n v="45"/>
    <x v="3"/>
    <s v="plays"/>
    <x v="2540"/>
    <d v="2014-07-15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0.18"/>
    <n v="64.285714285714292"/>
    <x v="3"/>
    <s v="plays"/>
    <x v="2541"/>
    <d v="2014-07-05T06:22: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0.17933333333333334"/>
    <n v="74.206896551724142"/>
    <x v="1"/>
    <s v="video games"/>
    <x v="2542"/>
    <d v="2014-10-03T19:3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0.17899999999999999"/>
    <n v="25.571428571428573"/>
    <x v="3"/>
    <s v="plays"/>
    <x v="2543"/>
    <d v="2014-08-11T17:53:58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0.17810000000000001"/>
    <n v="43.97530864197531"/>
    <x v="0"/>
    <s v="wearables"/>
    <x v="2544"/>
    <d v="2016-04-21T21:06: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2"/>
    <s v="world music"/>
    <x v="2545"/>
    <d v="2011-08-06T06:38:56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0.17771428571428571"/>
    <n v="36.588235294117645"/>
    <x v="3"/>
    <s v="plays"/>
    <x v="2546"/>
    <d v="2016-09-06T17:21:5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0.17666666666666667"/>
    <n v="81.538461538461533"/>
    <x v="3"/>
    <s v="plays"/>
    <x v="2547"/>
    <d v="2014-08-12T07:51:50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0.17652941176470588"/>
    <n v="32.978021978021978"/>
    <x v="3"/>
    <s v="plays"/>
    <x v="2548"/>
    <d v="2016-04-11T03:13:07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0.17630000000000001"/>
    <n v="115.98684210526316"/>
    <x v="4"/>
    <s v="drama"/>
    <x v="2549"/>
    <d v="2016-03-31T22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0.17624999999999999"/>
    <n v="28.2"/>
    <x v="4"/>
    <s v="animation"/>
    <x v="2550"/>
    <d v="2014-08-23T14:08:3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0.1762"/>
    <n v="41.952380952380949"/>
    <x v="3"/>
    <s v="plays"/>
    <x v="2551"/>
    <d v="2014-06-19T07:33:5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0.17599999999999999"/>
    <n v="44"/>
    <x v="3"/>
    <s v="plays"/>
    <x v="2552"/>
    <d v="2015-01-08T12:58:03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0.17512820512820512"/>
    <n v="126.48148148148148"/>
    <x v="0"/>
    <s v="makerspaces"/>
    <x v="2553"/>
    <d v="2014-07-02T16:42:2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0"/>
    <s v="web"/>
    <x v="2554"/>
    <d v="2015-08-15T05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0.17155555555555554"/>
    <n v="110.28571428571429"/>
    <x v="0"/>
    <s v="wearables"/>
    <x v="2555"/>
    <d v="2015-08-10T16:12:0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0.17150000000000001"/>
    <n v="40.833333333333336"/>
    <x v="3"/>
    <s v="spaces"/>
    <x v="2556"/>
    <d v="2016-10-07T06:00:0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0.16966666666666666"/>
    <n v="101.8"/>
    <x v="6"/>
    <s v="people"/>
    <x v="2557"/>
    <d v="2016-02-12T20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0.16833333333333333"/>
    <n v="16.833333333333332"/>
    <x v="7"/>
    <s v="food trucks"/>
    <x v="2558"/>
    <d v="2016-03-30T12:10:58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0.16826666666666668"/>
    <n v="315.5"/>
    <x v="3"/>
    <s v="plays"/>
    <x v="2559"/>
    <d v="2015-08-15T10:12:24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0.16769999999999999"/>
    <n v="52.40625"/>
    <x v="0"/>
    <s v="wearables"/>
    <x v="2560"/>
    <d v="2016-09-28T14:24: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3"/>
    <s v="spaces"/>
    <x v="2561"/>
    <d v="2016-05-04T15:00:50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0.16666666666666666"/>
    <n v="33.333333333333336"/>
    <x v="3"/>
    <s v="plays"/>
    <x v="2562"/>
    <d v="2015-03-23T19:34:59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0.16566666666666666"/>
    <n v="29.235294117647058"/>
    <x v="3"/>
    <s v="plays"/>
    <x v="2563"/>
    <d v="2014-11-20T08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0.16514285714285715"/>
    <n v="82.571428571428569"/>
    <x v="3"/>
    <s v="plays"/>
    <x v="2564"/>
    <d v="2014-08-31T11:51:4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0.16500000000000001"/>
    <n v="27.5"/>
    <x v="3"/>
    <s v="plays"/>
    <x v="2565"/>
    <d v="2015-02-28T19:00:00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0.16420000000000001"/>
    <n v="68.416666666666671"/>
    <x v="3"/>
    <s v="musical"/>
    <x v="2566"/>
    <d v="2016-03-07T20:59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0.16376923076923078"/>
    <n v="49.511627906976742"/>
    <x v="3"/>
    <s v="plays"/>
    <x v="2567"/>
    <d v="2015-10-18T11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0.16254545454545455"/>
    <n v="89.4"/>
    <x v="3"/>
    <s v="plays"/>
    <x v="2568"/>
    <d v="2015-05-09T13:14:1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0.16250000000000001"/>
    <n v="76.470588235294116"/>
    <x v="4"/>
    <s v="drama"/>
    <x v="2569"/>
    <d v="2015-10-06T07:10:22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0.16161904761904761"/>
    <n v="188.55555555555554"/>
    <x v="3"/>
    <s v="plays"/>
    <x v="2570"/>
    <d v="2015-07-18T21:23:1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0"/>
    <s v="wearables"/>
    <x v="2571"/>
    <d v="2017-03-16T08:01:01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0.16"/>
    <n v="160"/>
    <x v="4"/>
    <s v="drama"/>
    <x v="2572"/>
    <d v="2015-07-20T22:59:00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0.16"/>
    <n v="66.666666666666671"/>
    <x v="3"/>
    <s v="plays"/>
    <x v="2573"/>
    <d v="2016-02-03T10:49:00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0.15920000000000001"/>
    <n v="88.444444444444443"/>
    <x v="3"/>
    <s v="spaces"/>
    <x v="2574"/>
    <d v="2016-08-14T14:45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0.15770000000000001"/>
    <n v="49.28125"/>
    <x v="3"/>
    <s v="plays"/>
    <x v="2575"/>
    <d v="2015-02-10T18:53:41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0.15742857142857142"/>
    <n v="91.833333333333329"/>
    <x v="3"/>
    <s v="plays"/>
    <x v="2576"/>
    <d v="2016-07-16T16:43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0.15737410071942445"/>
    <n v="29.166666666666668"/>
    <x v="3"/>
    <s v="plays"/>
    <x v="2577"/>
    <d v="2015-03-08T04:57:05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0.15731707317073171"/>
    <n v="53.75"/>
    <x v="3"/>
    <s v="plays"/>
    <x v="2578"/>
    <d v="2017-04-08T04:54:05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0.156"/>
    <n v="45.157894736842103"/>
    <x v="6"/>
    <s v="photobooks"/>
    <x v="2579"/>
    <d v="2014-07-06T09:13:56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0.15535714285714286"/>
    <n v="43.5"/>
    <x v="4"/>
    <s v="drama"/>
    <x v="2580"/>
    <d v="2014-08-16T15:42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0"/>
    <s v="wearables"/>
    <x v="2581"/>
    <d v="2016-08-19T08:00:5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0.15491428571428573"/>
    <n v="71.34210526315789"/>
    <x v="6"/>
    <s v="photobooks"/>
    <x v="2582"/>
    <d v="2016-02-21T05:48:09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0.15485964912280703"/>
    <n v="93.90425531914893"/>
    <x v="0"/>
    <s v="wearables"/>
    <x v="2583"/>
    <d v="2016-09-03T08:41:49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0.15411764705882353"/>
    <n v="32.75"/>
    <x v="3"/>
    <s v="plays"/>
    <x v="2584"/>
    <d v="2015-01-24T04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0.15390000000000001"/>
    <n v="530.68965517241384"/>
    <x v="0"/>
    <s v="wearables"/>
    <x v="2585"/>
    <d v="2014-09-17T18:00:0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0.15329999999999999"/>
    <n v="63.875"/>
    <x v="6"/>
    <s v="photobooks"/>
    <x v="2586"/>
    <d v="2015-04-04T06:43:5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0"/>
    <s v="wearables"/>
    <x v="2587"/>
    <d v="2015-01-10T17:02:5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0.153"/>
    <n v="38.25"/>
    <x v="3"/>
    <s v="plays"/>
    <x v="2588"/>
    <d v="2014-10-26T12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0.15266666666666667"/>
    <n v="57.25"/>
    <x v="3"/>
    <s v="plays"/>
    <x v="2589"/>
    <d v="2014-06-26T15:02:0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0.15225"/>
    <n v="140.53846153846155"/>
    <x v="3"/>
    <s v="spaces"/>
    <x v="2590"/>
    <d v="2014-10-20T06:56:1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0.15214285714285714"/>
    <n v="163.84615384615384"/>
    <x v="4"/>
    <s v="drama"/>
    <x v="2591"/>
    <d v="2015-01-03T20:43:5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0"/>
    <s v="wearables"/>
    <x v="2592"/>
    <d v="2014-07-11T08:00:00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0.15060000000000001"/>
    <n v="30.12"/>
    <x v="3"/>
    <s v="spaces"/>
    <x v="2593"/>
    <d v="2015-10-09T07:38:4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0.15"/>
    <n v="83.333333333333329"/>
    <x v="3"/>
    <s v="plays"/>
    <x v="2594"/>
    <d v="2014-05-16T20:32:4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3"/>
    <s v="musical"/>
    <x v="2595"/>
    <d v="2014-07-02T20:07:58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0.14993333333333334"/>
    <n v="80.321428571428569"/>
    <x v="0"/>
    <s v="wearables"/>
    <x v="2596"/>
    <d v="2017-02-28T10:54:4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0.14860000000000001"/>
    <n v="47.935483870967744"/>
    <x v="0"/>
    <s v="wearables"/>
    <x v="2597"/>
    <d v="2014-11-30T14:42:0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0.14849999999999999"/>
    <n v="34.269230769230766"/>
    <x v="0"/>
    <s v="wearables"/>
    <x v="2598"/>
    <d v="2014-12-31T22:59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0.14825133372851215"/>
    <n v="69.472222222222229"/>
    <x v="7"/>
    <s v="food trucks"/>
    <x v="2599"/>
    <d v="2014-11-09T17:41:3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0.14799999999999999"/>
    <n v="59.2"/>
    <x v="0"/>
    <s v="wearables"/>
    <x v="2600"/>
    <d v="2016-10-06T07:15:3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0"/>
    <s v="web"/>
    <x v="2601"/>
    <d v="2015-08-03T07:35:24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0.14536842105263159"/>
    <n v="46.033333333333331"/>
    <x v="2"/>
    <s v="jazz"/>
    <x v="2602"/>
    <d v="2013-03-22T14:15:45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0.14380000000000001"/>
    <n v="110.61538461538461"/>
    <x v="1"/>
    <s v="mobile games"/>
    <x v="2603"/>
    <d v="2016-12-31T18:46:1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0.14314285714285716"/>
    <n v="29.470588235294116"/>
    <x v="5"/>
    <s v="children's books"/>
    <x v="2604"/>
    <d v="2012-03-29T05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0.14249999999999999"/>
    <n v="43.846153846153847"/>
    <x v="5"/>
    <s v="children's books"/>
    <x v="2605"/>
    <d v="2013-03-07T19:02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0.14249999999999999"/>
    <n v="71.25"/>
    <x v="3"/>
    <s v="plays"/>
    <x v="2606"/>
    <d v="2016-04-13T20:39:4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0.14182977777777778"/>
    <n v="43.41727891156463"/>
    <x v="1"/>
    <s v="video games"/>
    <x v="2607"/>
    <d v="2014-04-24T11:11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0.14111428571428572"/>
    <n v="129.97368421052633"/>
    <x v="0"/>
    <s v="gadgets"/>
    <x v="2608"/>
    <d v="2014-10-23T02:17:5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0.14099999999999999"/>
    <n v="20.142857142857142"/>
    <x v="3"/>
    <s v="spaces"/>
    <x v="2609"/>
    <d v="2014-12-14T12:00:3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2"/>
    <s v="world music"/>
    <x v="2610"/>
    <d v="2011-07-08T13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0.14083333333333334"/>
    <n v="10.5625"/>
    <x v="1"/>
    <s v="video games"/>
    <x v="2611"/>
    <d v="2016-02-11T15:22:17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0.14058171745152354"/>
    <n v="78.07692307692308"/>
    <x v="3"/>
    <s v="plays"/>
    <x v="2612"/>
    <d v="2016-01-14T19:09:3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4"/>
    <s v="science fiction"/>
    <x v="2613"/>
    <d v="2017-02-03T15:51:2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0.14000000000000001"/>
    <n v="10"/>
    <x v="3"/>
    <s v="plays"/>
    <x v="2614"/>
    <d v="2014-09-17T12:56:4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0.13924"/>
    <n v="102.38235294117646"/>
    <x v="4"/>
    <s v="animation"/>
    <x v="2615"/>
    <d v="2016-08-14T23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0.13900000000000001"/>
    <n v="55.6"/>
    <x v="3"/>
    <s v="spaces"/>
    <x v="2616"/>
    <d v="2016-02-11T20:33:11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0.13852941176470587"/>
    <n v="63.648648648648646"/>
    <x v="6"/>
    <s v="photobooks"/>
    <x v="2617"/>
    <d v="2015-12-15T04:10:0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0.13833333333333334"/>
    <n v="51.875"/>
    <x v="4"/>
    <s v="animation"/>
    <x v="2618"/>
    <d v="2016-07-05T12:54:4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5"/>
    <s v="art books"/>
    <x v="2619"/>
    <d v="2014-12-23T17:29:4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0.136375"/>
    <n v="58.972972972972975"/>
    <x v="6"/>
    <s v="photobooks"/>
    <x v="2620"/>
    <d v="2016-02-03T23:50:33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0.135625"/>
    <n v="65.099999999999994"/>
    <x v="6"/>
    <s v="photobooks"/>
    <x v="2621"/>
    <d v="2015-02-20T00:34:1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0.13466666666666666"/>
    <n v="14.428571428571429"/>
    <x v="6"/>
    <s v="nature"/>
    <x v="2622"/>
    <d v="2016-05-12T02:47:1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4"/>
    <s v="science fiction"/>
    <x v="2623"/>
    <d v="2014-07-01T11:00:00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0.13333333333333333"/>
    <n v="10"/>
    <x v="3"/>
    <s v="plays"/>
    <x v="2624"/>
    <d v="2015-05-28T08:38:09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0.13325999999999999"/>
    <n v="69.40625"/>
    <x v="0"/>
    <s v="wearables"/>
    <x v="2625"/>
    <d v="2016-04-18T06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0.13307692307692306"/>
    <n v="37.608695652173914"/>
    <x v="6"/>
    <s v="photobooks"/>
    <x v="2626"/>
    <d v="2016-07-02T23:38:56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0.13220000000000001"/>
    <n v="161.21951219512195"/>
    <x v="0"/>
    <s v="wearables"/>
    <x v="2627"/>
    <d v="2014-06-22T23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0"/>
    <s v="wearables"/>
    <x v="2628"/>
    <d v="2016-06-19T06:30:4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3"/>
    <s v="musical"/>
    <x v="2629"/>
    <d v="2014-07-30T15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0.13020000000000001"/>
    <n v="93"/>
    <x v="3"/>
    <s v="plays"/>
    <x v="2630"/>
    <d v="2015-10-15T20:59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0.13"/>
    <n v="65"/>
    <x v="4"/>
    <s v="drama"/>
    <x v="2631"/>
    <d v="2015-03-26T18:3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5"/>
    <s v="art books"/>
    <x v="2632"/>
    <d v="2015-06-30T13:06:08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0.128"/>
    <n v="10.666666666666666"/>
    <x v="1"/>
    <s v="video games"/>
    <x v="2633"/>
    <d v="2013-11-08T17:18:5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0.1275"/>
    <n v="110.8695652173913"/>
    <x v="0"/>
    <s v="wearables"/>
    <x v="2634"/>
    <d v="2016-01-09T16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0.1275"/>
    <n v="25.5"/>
    <x v="3"/>
    <s v="plays"/>
    <x v="2635"/>
    <d v="2015-01-16T04:09:11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0.1255"/>
    <n v="50.2"/>
    <x v="3"/>
    <s v="plays"/>
    <x v="2636"/>
    <d v="2016-06-18T11:32: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0.125"/>
    <n v="12.5"/>
    <x v="1"/>
    <s v="video games"/>
    <x v="2637"/>
    <d v="2016-04-10T10:41:12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0.125"/>
    <n v="25"/>
    <x v="6"/>
    <s v="people"/>
    <x v="2638"/>
    <d v="2016-01-06T14:50:1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0"/>
    <s v="web"/>
    <x v="2639"/>
    <d v="2016-06-17T15:00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0.1234"/>
    <n v="72.588235294117652"/>
    <x v="0"/>
    <s v="wearables"/>
    <x v="2640"/>
    <d v="2016-09-08T22:00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0.12327272727272727"/>
    <n v="356.84210526315792"/>
    <x v="3"/>
    <s v="musical"/>
    <x v="2641"/>
    <d v="2015-05-24T00:18:52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0.12196620583717357"/>
    <n v="79.400000000000006"/>
    <x v="3"/>
    <s v="plays"/>
    <x v="2642"/>
    <d v="2015-06-27T13:44:14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0.12166666666666667"/>
    <n v="96.05263157894737"/>
    <x v="7"/>
    <s v="food trucks"/>
    <x v="2643"/>
    <d v="2017-02-23T21:51: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0.12039999999999999"/>
    <n v="75.25"/>
    <x v="3"/>
    <s v="plays"/>
    <x v="2644"/>
    <d v="2014-10-17T11:10:1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0.12034782608695652"/>
    <n v="81.411764705882348"/>
    <x v="3"/>
    <s v="plays"/>
    <x v="2645"/>
    <d v="2015-04-09T15:31:11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0.12"/>
    <n v="60"/>
    <x v="0"/>
    <s v="wearables"/>
    <x v="2646"/>
    <d v="2016-03-12T11:52:4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0.12"/>
    <n v="25"/>
    <x v="3"/>
    <s v="spaces"/>
    <x v="2647"/>
    <d v="2015-07-15T23:56:0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0.11985714285714286"/>
    <n v="2796.6666666666665"/>
    <x v="3"/>
    <s v="spaces"/>
    <x v="2648"/>
    <d v="2016-07-09T21:28:57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0.11942999999999999"/>
    <n v="314.28947368421052"/>
    <x v="4"/>
    <s v="drama"/>
    <x v="2649"/>
    <d v="2014-12-28T07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0.11892727272727273"/>
    <n v="38.476470588235294"/>
    <x v="4"/>
    <s v="animation"/>
    <x v="2650"/>
    <d v="2014-04-19T08:19:39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0.11818181818181818"/>
    <n v="346.66666666666669"/>
    <x v="2"/>
    <s v="jazz"/>
    <x v="2651"/>
    <d v="2013-04-08T11:17:37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0.11799999999999999"/>
    <n v="19.666666666666668"/>
    <x v="1"/>
    <s v="video games"/>
    <x v="2652"/>
    <d v="2016-03-09T16:35:0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0.11749999999999999"/>
    <n v="69.117647058823536"/>
    <x v="7"/>
    <s v="food trucks"/>
    <x v="2653"/>
    <d v="2014-06-28T11:21:54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0.1174"/>
    <n v="24.458333333333332"/>
    <x v="3"/>
    <s v="musical"/>
    <x v="2654"/>
    <d v="2015-02-20T15:14:1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0.11708333333333333"/>
    <n v="61.086956521739133"/>
    <x v="2"/>
    <s v="faith"/>
    <x v="2655"/>
    <d v="2017-04-09T17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0.11700000000000001"/>
    <n v="39"/>
    <x v="5"/>
    <s v="children's books"/>
    <x v="2656"/>
    <d v="2016-10-10T02:36:2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2"/>
    <s v="world music"/>
    <x v="2657"/>
    <d v="2012-02-21T14:46: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0.11579206701157921"/>
    <n v="78.333333333333329"/>
    <x v="3"/>
    <s v="spaces"/>
    <x v="2658"/>
    <d v="2015-05-05T10:48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0.11533333333333333"/>
    <n v="24.714285714285715"/>
    <x v="3"/>
    <s v="plays"/>
    <x v="2659"/>
    <d v="2015-06-11T15:00:0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0"/>
    <s v="space exploration"/>
    <x v="2660"/>
    <d v="2014-06-12T20:00:0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0"/>
    <s v="wearables"/>
    <x v="2661"/>
    <d v="2016-02-17T04:04: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0.11458333333333333"/>
    <n v="39.285714285714285"/>
    <x v="5"/>
    <s v="children's books"/>
    <x v="2662"/>
    <d v="2011-12-18T10:21:44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0.1145"/>
    <n v="286.25"/>
    <x v="3"/>
    <s v="musical"/>
    <x v="2663"/>
    <d v="2015-02-04T03:50:1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0"/>
    <s v="space exploration"/>
    <x v="2664"/>
    <d v="2017-03-12T11:00:0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0.11428571428571428"/>
    <n v="40"/>
    <x v="3"/>
    <s v="plays"/>
    <x v="2665"/>
    <d v="2016-05-24T06:25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0.11428571428571428"/>
    <n v="80"/>
    <x v="3"/>
    <s v="plays"/>
    <x v="2666"/>
    <d v="2017-02-28T00:51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0"/>
    <s v="wearables"/>
    <x v="2667"/>
    <d v="2016-10-08T06:43: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0.11344"/>
    <n v="33.761904761904759"/>
    <x v="0"/>
    <s v="makerspaces"/>
    <x v="2668"/>
    <d v="2014-12-19T11:38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0.11328275684711328"/>
    <n v="51.823529411764703"/>
    <x v="0"/>
    <s v="wearables"/>
    <x v="2669"/>
    <d v="2015-04-09T20:59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0.11294666666666667"/>
    <n v="117.65277777777777"/>
    <x v="3"/>
    <s v="spaces"/>
    <x v="2670"/>
    <d v="2015-11-21T22:59:00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0.11272727272727273"/>
    <n v="51.666666666666664"/>
    <x v="3"/>
    <s v="plays"/>
    <x v="2671"/>
    <d v="2015-01-09T19:23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0.1125"/>
    <n v="45"/>
    <x v="1"/>
    <s v="video games"/>
    <x v="2672"/>
    <d v="2010-07-21T11:00:0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0.11077777777777778"/>
    <n v="55.388888888888886"/>
    <x v="6"/>
    <s v="photobooks"/>
    <x v="2673"/>
    <d v="2015-02-11T05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0.1106"/>
    <n v="69.125"/>
    <x v="6"/>
    <s v="photobooks"/>
    <x v="2674"/>
    <d v="2014-09-27T17:38:33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0.11"/>
    <n v="55"/>
    <x v="2"/>
    <s v="faith"/>
    <x v="2675"/>
    <d v="2016-08-07T11:32:25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0.11"/>
    <n v="45.833333333333336"/>
    <x v="3"/>
    <s v="plays"/>
    <x v="2676"/>
    <d v="2015-10-01T05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0.109"/>
    <n v="21.8"/>
    <x v="2"/>
    <s v="jazz"/>
    <x v="2677"/>
    <d v="2013-02-13T14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0"/>
    <s v="web"/>
    <x v="2678"/>
    <d v="2015-12-10T14:12:46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0.10862068965517241"/>
    <n v="56.25"/>
    <x v="2"/>
    <s v="jazz"/>
    <x v="2679"/>
    <d v="2012-11-17T16:00:00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0.10857142857142857"/>
    <n v="42.222222222222221"/>
    <x v="6"/>
    <s v="photobooks"/>
    <x v="2680"/>
    <d v="2015-03-01T13:47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0.10833333333333334"/>
    <n v="108.33333333333333"/>
    <x v="3"/>
    <s v="plays"/>
    <x v="2681"/>
    <d v="2016-11-30T09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5"/>
    <s v="art books"/>
    <x v="2682"/>
    <d v="2010-09-01T18:00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0.108"/>
    <n v="72"/>
    <x v="3"/>
    <s v="plays"/>
    <x v="2683"/>
    <d v="2015-01-16T02:26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4"/>
    <s v="science fiction"/>
    <x v="2684"/>
    <d v="2015-05-30T19:40:2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0"/>
    <s v="wearables"/>
    <x v="2685"/>
    <d v="2016-03-11T10:34:4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0.107325"/>
    <n v="72.762711864406782"/>
    <x v="7"/>
    <s v="food trucks"/>
    <x v="2686"/>
    <d v="2015-06-02T18:31:16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0.107"/>
    <n v="26.75"/>
    <x v="3"/>
    <s v="plays"/>
    <x v="2687"/>
    <d v="2015-01-31T07:25:53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0.10625"/>
    <n v="42.5"/>
    <x v="3"/>
    <s v="plays"/>
    <x v="2688"/>
    <d v="2014-06-16T20:36:18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0.106"/>
    <n v="48.18181818181818"/>
    <x v="7"/>
    <s v="food trucks"/>
    <x v="2689"/>
    <d v="2015-11-16T08:04:58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0.10539999999999999"/>
    <n v="47.909090909090907"/>
    <x v="3"/>
    <s v="plays"/>
    <x v="2690"/>
    <d v="2016-05-22T11:34:33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0.10539393939393939"/>
    <n v="217.375"/>
    <x v="3"/>
    <s v="spaces"/>
    <x v="2691"/>
    <d v="2017-03-24T12:59:1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0"/>
    <s v="web"/>
    <x v="2692"/>
    <d v="2015-10-21T04:45: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5"/>
    <s v="translations"/>
    <x v="2693"/>
    <d v="2014-09-05T05:39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0.105"/>
    <n v="525"/>
    <x v="2"/>
    <s v="faith"/>
    <x v="2694"/>
    <d v="2014-09-01T07:30: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0"/>
    <s v="space exploration"/>
    <x v="2695"/>
    <d v="2014-11-08T13:13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0.105"/>
    <n v="52.5"/>
    <x v="5"/>
    <s v="children's books"/>
    <x v="2696"/>
    <d v="2016-07-16T00:47:46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0.105"/>
    <n v="437.5"/>
    <x v="3"/>
    <s v="plays"/>
    <x v="2697"/>
    <d v="2017-04-16T07:22:46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0.1048"/>
    <n v="32.75"/>
    <x v="4"/>
    <s v="drama"/>
    <x v="2698"/>
    <d v="2017-02-17T13:00:0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0.1048"/>
    <n v="31.757575757575758"/>
    <x v="5"/>
    <s v="children's books"/>
    <x v="2699"/>
    <d v="2014-01-11T13:36:41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0.10454545454545454"/>
    <n v="23"/>
    <x v="1"/>
    <s v="video games"/>
    <x v="2700"/>
    <d v="2010-11-29T21:00:00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0.1041125"/>
    <n v="63.098484848484851"/>
    <x v="5"/>
    <s v="children's books"/>
    <x v="2701"/>
    <d v="2014-03-18T07:55:30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0.10314285714285715"/>
    <n v="32.81818181818182"/>
    <x v="1"/>
    <s v="mobile games"/>
    <x v="2702"/>
    <d v="2016-01-30T20:17:0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0.10214285714285715"/>
    <n v="44.6875"/>
    <x v="0"/>
    <s v="wearables"/>
    <x v="2703"/>
    <d v="2014-11-30T16:00:00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0.10181818181818182"/>
    <n v="62.222222222222221"/>
    <x v="2"/>
    <s v="faith"/>
    <x v="2704"/>
    <d v="2014-08-24T15:14:09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0.1008"/>
    <n v="42"/>
    <x v="7"/>
    <s v="food trucks"/>
    <x v="2705"/>
    <d v="2016-01-08T14:54:35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0.10050000000000001"/>
    <n v="100.5"/>
    <x v="3"/>
    <s v="plays"/>
    <x v="2706"/>
    <d v="2015-02-15T06:05:47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0.1002"/>
    <n v="178.92857142857142"/>
    <x v="0"/>
    <s v="wearables"/>
    <x v="2707"/>
    <d v="2016-10-29T00:57:43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0.1"/>
    <n v="40"/>
    <x v="2"/>
    <s v="indie rock"/>
    <x v="2708"/>
    <d v="2015-04-01T12:32:4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0.1"/>
    <n v="10"/>
    <x v="1"/>
    <s v="video games"/>
    <x v="2709"/>
    <d v="2010-03-14T22:59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0.1"/>
    <n v="100"/>
    <x v="3"/>
    <s v="plays"/>
    <x v="2710"/>
    <d v="2015-08-17T08:15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0.1"/>
    <n v="10"/>
    <x v="3"/>
    <s v="plays"/>
    <x v="2711"/>
    <d v="2014-08-10T08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0.1"/>
    <n v="142.85714285714286"/>
    <x v="3"/>
    <s v="plays"/>
    <x v="2712"/>
    <d v="2015-11-29T22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0.1"/>
    <n v="5"/>
    <x v="3"/>
    <s v="plays"/>
    <x v="2713"/>
    <d v="2014-07-30T12:53:59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0.1"/>
    <n v="16.666666666666668"/>
    <x v="3"/>
    <s v="plays"/>
    <x v="2714"/>
    <d v="2015-08-26T10:32:0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9.987804878048781E-2"/>
    <n v="744.5454545454545"/>
    <x v="5"/>
    <s v="translations"/>
    <x v="2715"/>
    <d v="2015-06-08T07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0"/>
    <s v="wearables"/>
    <x v="2716"/>
    <d v="2016-10-13T07:12:32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9.8166666666666666E-2"/>
    <n v="53.545454545454547"/>
    <x v="7"/>
    <s v="restaurants"/>
    <x v="2717"/>
    <d v="2015-03-19T10:15:30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9.7600000000000006E-2"/>
    <n v="37.53846153846154"/>
    <x v="3"/>
    <s v="plays"/>
    <x v="2718"/>
    <d v="2016-05-06T05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9.74E-2"/>
    <n v="54.111111111111114"/>
    <x v="2"/>
    <s v="faith"/>
    <x v="2719"/>
    <d v="2016-03-28T08:18:15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9.633333333333334E-2"/>
    <n v="24.083333333333332"/>
    <x v="0"/>
    <s v="wearables"/>
    <x v="2720"/>
    <d v="2016-11-29T09:01:45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4"/>
    <s v="science fiction"/>
    <x v="2721"/>
    <d v="2014-11-07T12:30:07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9.5600000000000004E-2"/>
    <n v="21.727272727272727"/>
    <x v="1"/>
    <s v="video games"/>
    <x v="2722"/>
    <d v="2012-10-04T15:07:1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9.5500000000000002E-2"/>
    <n v="73.461538461538467"/>
    <x v="4"/>
    <s v="animation"/>
    <x v="2723"/>
    <d v="2009-10-12T12:59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9.5000000000000001E-2"/>
    <n v="71.25"/>
    <x v="4"/>
    <s v="animation"/>
    <x v="2724"/>
    <d v="2015-10-21T09:26:2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.4412800000000005E-2"/>
    <n v="73.760000000000005"/>
    <x v="2"/>
    <s v="indie rock"/>
    <x v="2725"/>
    <d v="2014-10-05T10:49:0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.4166666666666662E-2"/>
    <n v="80.714285714285708"/>
    <x v="3"/>
    <s v="plays"/>
    <x v="2726"/>
    <d v="2015-07-31T17:00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.3799999999999994E-2"/>
    <n v="170.54545454545453"/>
    <x v="4"/>
    <s v="animation"/>
    <x v="2727"/>
    <d v="2015-11-17T23:15:5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8E-2"/>
    <n v="35"/>
    <x v="2"/>
    <s v="faith"/>
    <x v="2728"/>
    <d v="2017-04-09T12:00:0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.3100000000000002E-2"/>
    <n v="60.064516129032256"/>
    <x v="3"/>
    <s v="plays"/>
    <x v="2729"/>
    <d v="2015-08-18T20:06:16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.2999999999999999E-2"/>
    <n v="31"/>
    <x v="6"/>
    <s v="places"/>
    <x v="2730"/>
    <d v="2015-10-26T13:20:00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.1050000000000006E-2"/>
    <n v="18.581632653061224"/>
    <x v="1"/>
    <s v="video games"/>
    <x v="2731"/>
    <d v="2014-05-10T19:18:53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.0909090909090912E-2"/>
    <n v="29.411764705882351"/>
    <x v="3"/>
    <s v="plays"/>
    <x v="2732"/>
    <d v="2014-08-25T13:00:00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.0833333333333335E-2"/>
    <n v="389.28571428571428"/>
    <x v="0"/>
    <s v="web"/>
    <x v="2733"/>
    <d v="2015-04-16T10:10: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.0090090090090086E-2"/>
    <n v="30"/>
    <x v="0"/>
    <s v="gadgets"/>
    <x v="2734"/>
    <d v="2014-10-31T19:59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8.9744444444444446E-2"/>
    <n v="65.666666666666671"/>
    <x v="1"/>
    <s v="video games"/>
    <x v="2735"/>
    <d v="2013-07-06T21:28: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8.9066666666666669E-2"/>
    <n v="41.75"/>
    <x v="0"/>
    <s v="wearables"/>
    <x v="2736"/>
    <d v="2016-02-18T12:14:2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8.8999999999999996E-2"/>
    <n v="40.454545454545453"/>
    <x v="5"/>
    <s v="fiction"/>
    <x v="2737"/>
    <d v="2015-04-03T07:38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8.8999999999999996E-2"/>
    <n v="222.5"/>
    <x v="3"/>
    <s v="plays"/>
    <x v="2738"/>
    <d v="2016-12-21T09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0"/>
    <s v="wearables"/>
    <x v="2739"/>
    <d v="2016-04-25T22:55:00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8.8333333333333333E-2"/>
    <n v="44.166666666666664"/>
    <x v="7"/>
    <s v="food trucks"/>
    <x v="2740"/>
    <d v="2014-05-02T14:52:5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8.72E-2"/>
    <n v="25.647058823529413"/>
    <x v="3"/>
    <s v="plays"/>
    <x v="2741"/>
    <d v="2014-07-20T10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8.666666666666667E-2"/>
    <n v="16.25"/>
    <x v="3"/>
    <s v="plays"/>
    <x v="2742"/>
    <d v="2014-07-28T19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8.666666666666667E-2"/>
    <n v="32.5"/>
    <x v="3"/>
    <s v="plays"/>
    <x v="2743"/>
    <d v="2016-10-07T13:51:48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8.6400000000000005E-2"/>
    <n v="64.8"/>
    <x v="3"/>
    <s v="spaces"/>
    <x v="2744"/>
    <d v="2016-08-18T18:27:2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8.5714285714285715E-2"/>
    <n v="60"/>
    <x v="6"/>
    <s v="nature"/>
    <x v="2745"/>
    <d v="2015-11-08T14:10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8"/>
    <s v="audio"/>
    <x v="2746"/>
    <d v="2015-05-19T22:04:15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8.5199999999999998E-2"/>
    <n v="47.333333333333336"/>
    <x v="3"/>
    <s v="musical"/>
    <x v="2747"/>
    <d v="2015-01-02T08:13:36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8.5000000000000006E-2"/>
    <n v="8.5"/>
    <x v="3"/>
    <s v="plays"/>
    <x v="2748"/>
    <d v="2014-08-05T06:52:0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0"/>
    <s v="space exploration"/>
    <x v="2749"/>
    <d v="2015-09-08T23:31:09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.3799999999999999E-2"/>
    <n v="104.75"/>
    <x v="5"/>
    <s v="translations"/>
    <x v="2750"/>
    <d v="2016-09-18T12:26:25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.3333333333333329E-2"/>
    <n v="100"/>
    <x v="5"/>
    <s v="fiction"/>
    <x v="2751"/>
    <d v="2015-02-15T07:38:00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.3000000000000004E-2"/>
    <n v="10.375"/>
    <x v="1"/>
    <s v="video games"/>
    <x v="2752"/>
    <d v="2015-12-25T06:21:5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.2142857142857142E-2"/>
    <n v="38.333333333333336"/>
    <x v="3"/>
    <s v="plays"/>
    <x v="2753"/>
    <d v="2014-10-22T07:36:50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.2100000000000006E-2"/>
    <n v="16.755102040816325"/>
    <x v="4"/>
    <s v="animation"/>
    <x v="2754"/>
    <d v="2013-05-14T08:47:4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.1333333333333327E-2"/>
    <n v="10.166666666666666"/>
    <x v="3"/>
    <s v="plays"/>
    <x v="2755"/>
    <d v="2015-03-02T15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.0833333333333326E-2"/>
    <n v="90.9375"/>
    <x v="1"/>
    <s v="mobile games"/>
    <x v="2756"/>
    <d v="2017-03-07T23:30:0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.0600000000000005E-2"/>
    <n v="80.599999999999994"/>
    <x v="5"/>
    <s v="translations"/>
    <x v="2757"/>
    <d v="2014-12-19T11:31:2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3"/>
    <s v="spaces"/>
    <x v="2758"/>
    <d v="2016-10-16T20:00:0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0.08"/>
    <n v="11.428571428571429"/>
    <x v="7"/>
    <s v="small batch"/>
    <x v="2759"/>
    <d v="2017-03-29T15:32: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7.8809523809523815E-2"/>
    <n v="45.972222222222221"/>
    <x v="5"/>
    <s v="children's books"/>
    <x v="2760"/>
    <d v="2015-06-11T23:07:5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7.868E-2"/>
    <n v="115.70588235294117"/>
    <x v="2"/>
    <s v="faith"/>
    <x v="2761"/>
    <d v="2015-05-01T14:02:41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7.8378378378378383E-2"/>
    <n v="20.714285714285715"/>
    <x v="3"/>
    <s v="plays"/>
    <x v="2762"/>
    <d v="2014-05-19T03:26:29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7.8266666666666665E-2"/>
    <n v="23.959183673469386"/>
    <x v="1"/>
    <s v="video games"/>
    <x v="2763"/>
    <d v="2015-06-25T20:32:55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7.8E-2"/>
    <n v="26"/>
    <x v="6"/>
    <s v="people"/>
    <x v="2764"/>
    <d v="2015-07-16T13:38:56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7.7886666666666673E-2"/>
    <n v="292.07499999999999"/>
    <x v="0"/>
    <s v="wearables"/>
    <x v="2765"/>
    <d v="2014-11-13T00:02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7.5999999999999998E-2"/>
    <n v="4.75"/>
    <x v="3"/>
    <s v="plays"/>
    <x v="2766"/>
    <d v="2015-01-28T05:04:3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7.5880000000000003E-2"/>
    <n v="65.41379310344827"/>
    <x v="0"/>
    <s v="makerspaces"/>
    <x v="2767"/>
    <d v="2014-11-10T13:34:49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7.5333333333333335E-2"/>
    <n v="31.172413793103448"/>
    <x v="0"/>
    <s v="wearables"/>
    <x v="2768"/>
    <d v="2015-04-13T07:59:3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4"/>
    <s v="science fiction"/>
    <x v="2769"/>
    <d v="2015-08-11T05:00:5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7.4999999999999997E-2"/>
    <n v="9"/>
    <x v="1"/>
    <s v="video games"/>
    <x v="2770"/>
    <d v="2011-07-21T20:42:0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7.4999999999999997E-2"/>
    <n v="50"/>
    <x v="2"/>
    <s v="faith"/>
    <x v="2771"/>
    <d v="2016-12-09T06:51:39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.4837500000000001E-2"/>
    <n v="177.39259259259259"/>
    <x v="0"/>
    <s v="wearables"/>
    <x v="2772"/>
    <d v="2014-07-24T19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.4690265486725665E-2"/>
    <n v="35.166666666666664"/>
    <x v="3"/>
    <s v="plays"/>
    <x v="2773"/>
    <d v="2016-08-28T19:55:00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.3400000000000007E-2"/>
    <n v="40.777777777777779"/>
    <x v="6"/>
    <s v="places"/>
    <x v="2774"/>
    <d v="2014-07-14T21:11:0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.2952380952380949E-2"/>
    <n v="47.875"/>
    <x v="4"/>
    <s v="animation"/>
    <x v="2775"/>
    <d v="2015-03-03T18:00:2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.2599999999999998E-2"/>
    <n v="80.666666666666671"/>
    <x v="0"/>
    <s v="wearables"/>
    <x v="2776"/>
    <d v="2014-11-29T08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.2400000000000006E-2"/>
    <n v="72.400000000000006"/>
    <x v="3"/>
    <s v="plays"/>
    <x v="2777"/>
    <d v="2015-03-22T19:55:12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.2120000000000004E-2"/>
    <n v="81.954545454545453"/>
    <x v="1"/>
    <s v="video games"/>
    <x v="2778"/>
    <d v="2014-04-13T10:18:15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.1999999999999995E-2"/>
    <n v="18"/>
    <x v="2"/>
    <s v="indie rock"/>
    <x v="2779"/>
    <d v="2011-08-31T22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.1999999999999995E-2"/>
    <n v="12"/>
    <x v="5"/>
    <s v="translations"/>
    <x v="2780"/>
    <d v="2015-11-13T13:55:5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.166666666666667E-2"/>
    <n v="30.714285714285715"/>
    <x v="3"/>
    <s v="plays"/>
    <x v="2781"/>
    <d v="2017-02-22T17:00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2"/>
    <s v="world music"/>
    <x v="2782"/>
    <d v="2014-06-06T05:11:4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.0634920634920634E-2"/>
    <n v="44.5"/>
    <x v="5"/>
    <s v="translations"/>
    <x v="2783"/>
    <d v="2016-10-09T02:56:5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.0433333333333334E-2"/>
    <n v="75.464285714285708"/>
    <x v="3"/>
    <s v="plays"/>
    <x v="2784"/>
    <d v="2015-06-11T10:24:4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.0000000000000007E-2"/>
    <n v="46.666666666666664"/>
    <x v="6"/>
    <s v="people"/>
    <x v="2785"/>
    <d v="2015-07-03T13:26:2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6.9696969696969702E-2"/>
    <n v="383.33333333333331"/>
    <x v="3"/>
    <s v="plays"/>
    <x v="2786"/>
    <d v="2016-12-25T16:15:09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6.9320000000000007E-2"/>
    <n v="115.53333333333333"/>
    <x v="7"/>
    <s v="food trucks"/>
    <x v="2787"/>
    <d v="2016-03-25T12:36:4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6.8287037037037035E-2"/>
    <n v="59"/>
    <x v="3"/>
    <s v="plays"/>
    <x v="2788"/>
    <d v="2015-12-15T12:25:16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6.7966666666666675E-2"/>
    <n v="40.78"/>
    <x v="4"/>
    <s v="animation"/>
    <x v="2789"/>
    <d v="2012-03-26T00:01: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6.7083333333333328E-2"/>
    <n v="80.5"/>
    <x v="5"/>
    <s v="translations"/>
    <x v="2790"/>
    <d v="2016-12-10T03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6.7000000000000004E-2"/>
    <n v="83.75"/>
    <x v="6"/>
    <s v="photobooks"/>
    <x v="2791"/>
    <d v="2014-10-29T14:57:51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6.6500000000000004E-2"/>
    <n v="29.555555555555557"/>
    <x v="3"/>
    <s v="plays"/>
    <x v="2792"/>
    <d v="2016-06-19T11:12:56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0"/>
    <s v="wearables"/>
    <x v="2793"/>
    <d v="2014-12-08T08:31:5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6.6066666666666662E-2"/>
    <n v="82.583333333333329"/>
    <x v="2"/>
    <s v="jazz"/>
    <x v="2794"/>
    <d v="2012-05-04T19:20:1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6.6055045871559637E-2"/>
    <n v="30"/>
    <x v="5"/>
    <s v="translations"/>
    <x v="2795"/>
    <d v="2015-03-07T11:55:01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6.5900366666666668E-2"/>
    <n v="63.569485530546629"/>
    <x v="1"/>
    <s v="video games"/>
    <x v="2796"/>
    <d v="2013-02-04T12:29:3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6.565384615384616E-2"/>
    <n v="213.375"/>
    <x v="6"/>
    <s v="photobooks"/>
    <x v="2797"/>
    <d v="2015-03-31T17:01: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6.5500000000000003E-2"/>
    <n v="18.714285714285715"/>
    <x v="2"/>
    <s v="jazz"/>
    <x v="2798"/>
    <d v="2014-03-16T14:00:00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6.545454545454546E-2"/>
    <n v="108"/>
    <x v="3"/>
    <s v="musical"/>
    <x v="2799"/>
    <d v="2015-04-19T07:08:5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6.5299999999999997E-2"/>
    <n v="6.4975124378109452"/>
    <x v="0"/>
    <s v="wearables"/>
    <x v="2800"/>
    <d v="2016-12-22T01:01:03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6.5000000000000002E-2"/>
    <n v="108.33333333333333"/>
    <x v="7"/>
    <s v="food trucks"/>
    <x v="2801"/>
    <d v="2015-09-05T18:36:46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6.5000000000000002E-2"/>
    <n v="216.66666666666666"/>
    <x v="2"/>
    <s v="faith"/>
    <x v="2802"/>
    <d v="2015-06-30T2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.4850000000000005E-2"/>
    <n v="49.884615384615387"/>
    <x v="4"/>
    <s v="drama"/>
    <x v="2803"/>
    <d v="2014-08-29T10:40: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.4439140811455853E-2"/>
    <n v="45"/>
    <x v="1"/>
    <s v="mobile games"/>
    <x v="2804"/>
    <d v="2015-12-19T08:07:0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.4158609339642042E-2"/>
    <n v="41.583333333333336"/>
    <x v="0"/>
    <s v="makerspaces"/>
    <x v="2805"/>
    <d v="2014-07-28T16:29:40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.3333333333333339E-2"/>
    <n v="9.5"/>
    <x v="3"/>
    <s v="plays"/>
    <x v="2806"/>
    <d v="2014-11-07T16:00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.3092592592592589E-2"/>
    <n v="113.56666666666666"/>
    <x v="1"/>
    <s v="video games"/>
    <x v="2807"/>
    <d v="2014-01-03T20:09:05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.3E-2"/>
    <n v="42"/>
    <x v="3"/>
    <s v="plays"/>
    <x v="2808"/>
    <d v="2015-04-19T08:19:4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.2933333333333327E-2"/>
    <n v="82.086956521739125"/>
    <x v="0"/>
    <s v="wearables"/>
    <x v="2809"/>
    <d v="2015-12-31T15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.2566666666666673E-2"/>
    <n v="98.78947368421052"/>
    <x v="6"/>
    <s v="photobooks"/>
    <x v="2810"/>
    <d v="2015-01-19T10:14:58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.0999999999999999E-2"/>
    <n v="87.142857142857139"/>
    <x v="4"/>
    <s v="animation"/>
    <x v="2811"/>
    <d v="2012-10-10T08:08:09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5E-2"/>
    <n v="163.57142857142858"/>
    <x v="3"/>
    <s v="spaces"/>
    <x v="2812"/>
    <d v="2017-04-05T11:41:5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0.06"/>
    <n v="60"/>
    <x v="2"/>
    <s v="jazz"/>
    <x v="2813"/>
    <d v="2014-05-11T20:03:29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0.06"/>
    <n v="15"/>
    <x v="3"/>
    <s v="musical"/>
    <x v="2814"/>
    <d v="2016-09-30T09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0.06"/>
    <n v="15"/>
    <x v="3"/>
    <s v="plays"/>
    <x v="2815"/>
    <d v="2015-07-22T15:08:27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5.906666666666667E-2"/>
    <n v="46.631578947368418"/>
    <x v="7"/>
    <s v="food trucks"/>
    <x v="2816"/>
    <d v="2016-05-08T12:12:0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0"/>
    <s v="wearables"/>
    <x v="2817"/>
    <d v="2014-12-11T23:11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5.7692307692307696E-2"/>
    <n v="41.666666666666664"/>
    <x v="2"/>
    <s v="jazz"/>
    <x v="2818"/>
    <d v="2012-02-29T20:59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0"/>
    <s v="wearables"/>
    <x v="2819"/>
    <d v="2016-07-21T06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5.7238095238095241E-2"/>
    <n v="50.083333333333336"/>
    <x v="1"/>
    <s v="video games"/>
    <x v="2820"/>
    <d v="2015-12-30T08:50:10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5.6937500000000002E-2"/>
    <n v="60.733333333333334"/>
    <x v="7"/>
    <s v="food trucks"/>
    <x v="2821"/>
    <d v="2015-05-15T09:01:5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0"/>
    <s v="web"/>
    <x v="2822"/>
    <d v="2016-07-01T10:35:38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5.6666666666666664E-2"/>
    <n v="340"/>
    <x v="7"/>
    <s v="food trucks"/>
    <x v="2823"/>
    <d v="2016-09-21T17:17:4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5.6666666666666664E-2"/>
    <n v="12.142857142857142"/>
    <x v="7"/>
    <s v="food trucks"/>
    <x v="2824"/>
    <d v="2016-06-19T00:11:5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5.6613333333333335E-2"/>
    <n v="182.6236559139785"/>
    <x v="0"/>
    <s v="wearables"/>
    <x v="2825"/>
    <d v="2016-09-12T23:05:0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5.6500000000000002E-2"/>
    <n v="89.21052631578948"/>
    <x v="7"/>
    <s v="food trucks"/>
    <x v="2826"/>
    <d v="2014-12-25T12:16:0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5.6333333333333332E-2"/>
    <n v="52"/>
    <x v="4"/>
    <s v="animation"/>
    <x v="2827"/>
    <d v="2014-06-16T14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5.6250000000000001E-2"/>
    <n v="28.125"/>
    <x v="2"/>
    <s v="faith"/>
    <x v="2828"/>
    <d v="2014-11-09T11:47:5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5.5800000000000002E-2"/>
    <n v="119.57142857142857"/>
    <x v="0"/>
    <s v="wearables"/>
    <x v="2829"/>
    <d v="2017-01-31T15:32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4"/>
    <s v="science fiction"/>
    <x v="2830"/>
    <d v="2015-06-10T18:00:00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5.5E-2"/>
    <n v="220"/>
    <x v="4"/>
    <s v="drama"/>
    <x v="2831"/>
    <d v="2016-08-18T13:52:1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5.5E-2"/>
    <n v="18.333333333333332"/>
    <x v="3"/>
    <s v="musical"/>
    <x v="2832"/>
    <d v="2015-05-10T10:45:3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.4545454545454543E-2"/>
    <n v="30"/>
    <x v="3"/>
    <s v="plays"/>
    <x v="2833"/>
    <d v="2017-01-04T05:06:20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.4199999999999998E-2"/>
    <n v="29.035714285714285"/>
    <x v="1"/>
    <s v="video games"/>
    <x v="2834"/>
    <d v="2016-11-03T10:00:08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.4199999999999998E-2"/>
    <n v="90.333333333333329"/>
    <x v="3"/>
    <s v="plays"/>
    <x v="2835"/>
    <d v="2017-01-17T12:16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.4166666666666669E-2"/>
    <n v="27.083333333333332"/>
    <x v="2"/>
    <s v="jazz"/>
    <x v="2836"/>
    <d v="2013-11-29T06:28:15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.4100000000000002E-2"/>
    <n v="60.111111111111114"/>
    <x v="3"/>
    <s v="plays"/>
    <x v="2837"/>
    <d v="2015-12-11T15:34: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3999999999999999E-2"/>
    <n v="450"/>
    <x v="3"/>
    <s v="plays"/>
    <x v="2838"/>
    <d v="2017-03-24T20:33:00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.3999999999999999E-2"/>
    <n v="27"/>
    <x v="3"/>
    <s v="plays"/>
    <x v="2839"/>
    <d v="2015-06-10T18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.3999999999999999E-2"/>
    <n v="45"/>
    <x v="3"/>
    <s v="plays"/>
    <x v="2840"/>
    <d v="2016-11-13T02:17:4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.3333333333333337E-2"/>
    <n v="640"/>
    <x v="7"/>
    <s v="food trucks"/>
    <x v="2841"/>
    <d v="2015-10-28T09:17:07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.3124999999999999E-2"/>
    <n v="17.708333333333332"/>
    <x v="1"/>
    <s v="video games"/>
    <x v="2842"/>
    <d v="2013-12-08T21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.2187499999999998E-2"/>
    <n v="37.954545454545453"/>
    <x v="5"/>
    <s v="children's books"/>
    <x v="2843"/>
    <d v="2012-02-28T17:29:58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.1999999999999998E-2"/>
    <n v="65"/>
    <x v="3"/>
    <s v="plays"/>
    <x v="2844"/>
    <d v="2014-08-01T09:12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4"/>
    <s v="science fiction"/>
    <x v="2845"/>
    <d v="2014-08-02T18:59:56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.080888888888889E-2"/>
    <n v="1270.2222222222222"/>
    <x v="3"/>
    <s v="spaces"/>
    <x v="2846"/>
    <d v="2015-05-01T10:39:0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.0799999999999998E-2"/>
    <n v="31.75"/>
    <x v="6"/>
    <s v="people"/>
    <x v="2847"/>
    <d v="2014-07-09T09:24: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5"/>
    <s v="art books"/>
    <x v="2848"/>
    <d v="2015-02-17T14:15:29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.0509090909090906E-2"/>
    <n v="115.75"/>
    <x v="0"/>
    <s v="wearables"/>
    <x v="2849"/>
    <d v="2015-11-04T19:10:4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.0413333333333331E-2"/>
    <n v="135.03571428571428"/>
    <x v="0"/>
    <s v="web"/>
    <x v="2850"/>
    <d v="2015-08-01T09:53:00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.0347999999999997E-2"/>
    <n v="267.80851063829789"/>
    <x v="1"/>
    <s v="video games"/>
    <x v="2851"/>
    <d v="2013-08-30T04:53:4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.0256410256410255E-2"/>
    <n v="19.600000000000001"/>
    <x v="2"/>
    <s v="jazz"/>
    <x v="2852"/>
    <d v="2014-12-01T14:59:21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0.05"/>
    <n v="83.333333333333329"/>
    <x v="4"/>
    <s v="drama"/>
    <x v="2853"/>
    <d v="2015-10-02T02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0.05"/>
    <n v="62.5"/>
    <x v="4"/>
    <s v="animation"/>
    <x v="2854"/>
    <d v="2013-12-01T13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0.05"/>
    <n v="50"/>
    <x v="4"/>
    <s v="animation"/>
    <x v="2855"/>
    <d v="2012-02-15T13:46:0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0.05"/>
    <n v="50"/>
    <x v="1"/>
    <s v="mobile games"/>
    <x v="2856"/>
    <d v="2016-08-06T15:44:5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0.05"/>
    <n v="100"/>
    <x v="5"/>
    <s v="translations"/>
    <x v="2857"/>
    <d v="2016-02-20T02:29: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5"/>
    <s v="art books"/>
    <x v="2858"/>
    <d v="2016-02-28T15:59:00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0.05"/>
    <n v="8.3333333333333339"/>
    <x v="1"/>
    <s v="video games"/>
    <x v="2859"/>
    <d v="2015-07-11T20:58: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0.05"/>
    <n v="10"/>
    <x v="3"/>
    <s v="plays"/>
    <x v="2860"/>
    <d v="2015-09-18T19:59:00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0.05"/>
    <n v="18.75"/>
    <x v="3"/>
    <s v="plays"/>
    <x v="2861"/>
    <d v="2014-11-09T04:00:0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0.05"/>
    <n v="100"/>
    <x v="3"/>
    <s v="plays"/>
    <x v="2862"/>
    <d v="2014-11-12T13:47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3"/>
    <s v="musical"/>
    <x v="2863"/>
    <d v="2017-02-19T16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0.05"/>
    <n v="50"/>
    <x v="3"/>
    <s v="plays"/>
    <x v="2864"/>
    <d v="2015-02-27T22:00: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0.05"/>
    <n v="62.5"/>
    <x v="3"/>
    <s v="plays"/>
    <x v="2865"/>
    <d v="2015-07-25T21:42: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3"/>
    <s v="musical"/>
    <x v="2866"/>
    <d v="2016-12-08T08:15:52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4.9575757575757579E-2"/>
    <n v="109.06666666666666"/>
    <x v="6"/>
    <s v="photobooks"/>
    <x v="2867"/>
    <d v="2015-02-05T08:11: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4.9516666666666667E-2"/>
    <n v="80.297297297297291"/>
    <x v="1"/>
    <s v="video games"/>
    <x v="2868"/>
    <d v="2014-06-11T01:50:21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4.8680000000000001E-2"/>
    <n v="71.588235294117652"/>
    <x v="1"/>
    <s v="mobile games"/>
    <x v="2869"/>
    <d v="2015-12-14T23:59:0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4.8666666666666664E-2"/>
    <n v="24.333333333333332"/>
    <x v="3"/>
    <s v="plays"/>
    <x v="2870"/>
    <d v="2015-08-08T13:34:00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4.8571428571428571E-2"/>
    <n v="21.25"/>
    <x v="2"/>
    <s v="faith"/>
    <x v="2871"/>
    <d v="2014-08-31T11:39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4.8099999999999997E-2"/>
    <n v="60.125"/>
    <x v="3"/>
    <s v="musical"/>
    <x v="2872"/>
    <d v="2015-06-16T15:3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4.8000000000000001E-2"/>
    <n v="30"/>
    <x v="3"/>
    <s v="plays"/>
    <x v="2873"/>
    <d v="2015-05-31T09:35:00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4.7363636363636365E-2"/>
    <n v="57.888888888888886"/>
    <x v="3"/>
    <s v="spaces"/>
    <x v="2874"/>
    <d v="2016-10-31T18:55:3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4.7E-2"/>
    <n v="39.166666666666664"/>
    <x v="5"/>
    <s v="fiction"/>
    <x v="2875"/>
    <d v="2014-02-02T10:02:0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4.7E-2"/>
    <n v="9.4"/>
    <x v="3"/>
    <s v="plays"/>
    <x v="2876"/>
    <d v="2015-11-20T20:00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4.6699999999999998E-2"/>
    <n v="35.92307692307692"/>
    <x v="3"/>
    <s v="plays"/>
    <x v="2877"/>
    <d v="2014-12-21T09:43:33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4.6666666666666669E-2"/>
    <n v="11.666666666666666"/>
    <x v="6"/>
    <s v="nature"/>
    <x v="2878"/>
    <d v="2015-08-28T04:12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4.5999999999999999E-2"/>
    <n v="5.75"/>
    <x v="3"/>
    <s v="plays"/>
    <x v="2879"/>
    <d v="2014-06-22T1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4.5985132395404561E-2"/>
    <n v="136.09090909090909"/>
    <x v="4"/>
    <s v="animation"/>
    <x v="2880"/>
    <d v="2011-12-23T10:17:29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4.583333333333333E-2"/>
    <n v="183.33333333333334"/>
    <x v="3"/>
    <s v="plays"/>
    <x v="2881"/>
    <d v="2015-10-11T07:29:05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4.5714285714285714E-2"/>
    <n v="24.615384615384617"/>
    <x v="5"/>
    <s v="translations"/>
    <x v="2882"/>
    <d v="2014-12-03T17:31: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4.5600000000000002E-2"/>
    <n v="27.36"/>
    <x v="0"/>
    <s v="wearables"/>
    <x v="2883"/>
    <d v="2015-05-11T11:57:0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4.4999999999999998E-2"/>
    <n v="18"/>
    <x v="2"/>
    <s v="jazz"/>
    <x v="2884"/>
    <d v="2012-02-11T18:49:26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4.4999999999999998E-2"/>
    <n v="15"/>
    <x v="1"/>
    <s v="video games"/>
    <x v="2885"/>
    <d v="2012-05-06T13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4.4999999999999998E-2"/>
    <n v="15"/>
    <x v="5"/>
    <s v="translations"/>
    <x v="2886"/>
    <d v="2016-04-02T00:06:5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.4600000000000001E-2"/>
    <n v="24.777777777777779"/>
    <x v="0"/>
    <s v="web"/>
    <x v="2887"/>
    <d v="2016-02-08T05:01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2"/>
    <s v="world music"/>
    <x v="2888"/>
    <d v="2013-10-22T13:44:3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0"/>
    <s v="web"/>
    <x v="2889"/>
    <d v="2015-02-21T17:21:47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.2999999999999997E-2"/>
    <n v="88.6875"/>
    <x v="6"/>
    <s v="people"/>
    <x v="2890"/>
    <d v="2016-09-01T23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.2880000000000001E-2"/>
    <n v="82.461538461538467"/>
    <x v="3"/>
    <s v="spaces"/>
    <x v="2891"/>
    <d v="2016-11-24T09:11:0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.2466666666666666E-2"/>
    <n v="176.94444444444446"/>
    <x v="3"/>
    <s v="musical"/>
    <x v="2892"/>
    <d v="2017-01-13T19:59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.2435339894712751E-2"/>
    <n v="125.27027027027027"/>
    <x v="3"/>
    <s v="spaces"/>
    <x v="2893"/>
    <d v="2015-04-17T09:33:0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.24E-2"/>
    <n v="30.285714285714285"/>
    <x v="0"/>
    <s v="wearables"/>
    <x v="2894"/>
    <d v="2016-07-12T10:51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9E-2"/>
    <n v="54"/>
    <x v="2"/>
    <s v="faith"/>
    <x v="2895"/>
    <d v="2017-04-11T12:44:05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.2133333333333335E-2"/>
    <n v="26.333333333333332"/>
    <x v="3"/>
    <s v="plays"/>
    <x v="2896"/>
    <d v="2015-10-31T07:57:33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.2000000000000003E-2"/>
    <n v="10.5"/>
    <x v="7"/>
    <s v="food trucks"/>
    <x v="2897"/>
    <d v="2017-01-12T08:42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.1818181818181817E-2"/>
    <n v="23"/>
    <x v="3"/>
    <s v="plays"/>
    <x v="2898"/>
    <d v="2016-03-02T08:08:1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.1666666666666664E-2"/>
    <n v="31.25"/>
    <x v="2"/>
    <s v="indie rock"/>
    <x v="2899"/>
    <d v="2013-11-21T09:46: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3"/>
    <s v="spaces"/>
    <x v="2900"/>
    <d v="2016-03-27T15:26:0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5"/>
    <s v="art books"/>
    <x v="2901"/>
    <d v="2014-02-16T16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.1000000000000002E-2"/>
    <n v="10.25"/>
    <x v="3"/>
    <s v="spaces"/>
    <x v="2902"/>
    <d v="2015-09-16T14:00:00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.0833333333333333E-2"/>
    <n v="175"/>
    <x v="3"/>
    <s v="plays"/>
    <x v="2903"/>
    <d v="2016-07-16T20:19:09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.0625000000000001E-2"/>
    <n v="108.33333333333333"/>
    <x v="4"/>
    <s v="drama"/>
    <x v="2904"/>
    <d v="2015-03-19T11:02:5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.0266666666666666E-2"/>
    <n v="37.75"/>
    <x v="3"/>
    <s v="musical"/>
    <x v="2905"/>
    <d v="2016-08-16T10:07:49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.02E-2"/>
    <n v="100.5"/>
    <x v="3"/>
    <s v="musical"/>
    <x v="2906"/>
    <d v="2016-03-11T14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.0045454545454544E-2"/>
    <n v="55.0625"/>
    <x v="3"/>
    <s v="musical"/>
    <x v="2907"/>
    <d v="2015-01-10T20:59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0.04"/>
    <n v="33.333333333333336"/>
    <x v="7"/>
    <s v="food trucks"/>
    <x v="2908"/>
    <d v="2016-11-01T19:59:00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0.04"/>
    <n v="20"/>
    <x v="6"/>
    <s v="nature"/>
    <x v="2909"/>
    <d v="2015-06-30T15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0.04"/>
    <n v="100"/>
    <x v="6"/>
    <s v="nature"/>
    <x v="2910"/>
    <d v="2014-09-20T07:40: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3.9750000000000001E-2"/>
    <n v="56.785714285714285"/>
    <x v="3"/>
    <s v="spaces"/>
    <x v="2911"/>
    <d v="2015-05-20T11:48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0"/>
    <s v="web"/>
    <x v="2912"/>
    <d v="2014-08-14T07:20: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3.8875E-2"/>
    <n v="23.923076923076923"/>
    <x v="3"/>
    <s v="plays"/>
    <x v="2913"/>
    <d v="2014-09-05T16:10: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3.8860103626943004E-2"/>
    <n v="25"/>
    <x v="3"/>
    <s v="plays"/>
    <x v="2914"/>
    <d v="2014-09-09T08:49: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3.8833333333333331E-2"/>
    <n v="29.125"/>
    <x v="7"/>
    <s v="food trucks"/>
    <x v="2915"/>
    <d v="2015-03-31T05:14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2"/>
    <s v="world music"/>
    <x v="2916"/>
    <d v="2014-04-20T17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3.85E-2"/>
    <n v="60.789473684210527"/>
    <x v="7"/>
    <s v="food trucks"/>
    <x v="2917"/>
    <d v="2015-03-27T18:43:0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3.8206896551724136E-2"/>
    <n v="65.17647058823529"/>
    <x v="0"/>
    <s v="wearables"/>
    <x v="2918"/>
    <d v="2016-05-21T01:02:18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3.7999999999999999E-2"/>
    <n v="9.5"/>
    <x v="3"/>
    <s v="plays"/>
    <x v="2919"/>
    <d v="2014-12-31T18:59:0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3.7600000000000001E-2"/>
    <n v="23.5"/>
    <x v="6"/>
    <s v="nature"/>
    <x v="2920"/>
    <d v="2014-11-12T17:29:53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499999999999999E-2"/>
    <n v="93.75"/>
    <x v="3"/>
    <s v="plays"/>
    <x v="2921"/>
    <d v="2017-04-13T20:59:0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3.7400000000000003E-2"/>
    <n v="12.466666666666667"/>
    <x v="6"/>
    <s v="photobooks"/>
    <x v="2922"/>
    <d v="2014-09-27T05:27:24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3.608004104669061E-2"/>
    <n v="65.111111111111114"/>
    <x v="3"/>
    <s v="spaces"/>
    <x v="2923"/>
    <d v="2016-02-07T16:17:00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3.5666666666666666E-2"/>
    <n v="26.75"/>
    <x v="6"/>
    <s v="photobooks"/>
    <x v="2924"/>
    <d v="2015-01-29T09:46:0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0"/>
    <s v="wearables"/>
    <x v="2925"/>
    <d v="2015-05-29T08:17: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3.5499999999999997E-2"/>
    <n v="591.66666666666663"/>
    <x v="0"/>
    <s v="wearables"/>
    <x v="2926"/>
    <d v="2017-02-05T10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3.5400000000000001E-2"/>
    <n v="59"/>
    <x v="5"/>
    <s v="fiction"/>
    <x v="2927"/>
    <d v="2015-05-20T19:26:5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.4666666666666665E-2"/>
    <n v="47.272727272727273"/>
    <x v="3"/>
    <s v="plays"/>
    <x v="2928"/>
    <d v="2016-12-05T20:59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3"/>
    <s v="musical"/>
    <x v="2929"/>
    <d v="2015-03-13T19:11:0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.4200000000000001E-2"/>
    <n v="114"/>
    <x v="1"/>
    <s v="video games"/>
    <x v="2930"/>
    <d v="2016-03-14T07:06:15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.4125000000000003E-2"/>
    <n v="22.75"/>
    <x v="3"/>
    <s v="musical"/>
    <x v="2931"/>
    <d v="2015-05-01T00:59:32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.4000000000000002E-2"/>
    <n v="25.5"/>
    <x v="4"/>
    <s v="drama"/>
    <x v="2932"/>
    <d v="2014-08-31T19:59:00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.3673333333333333E-2"/>
    <n v="34.128378378378379"/>
    <x v="1"/>
    <s v="video games"/>
    <x v="2933"/>
    <d v="2013-08-04T15:06:22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.3666666666666664E-2"/>
    <n v="50.5"/>
    <x v="3"/>
    <s v="plays"/>
    <x v="2934"/>
    <d v="2016-10-01T19:25:4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.3444444444444443E-2"/>
    <n v="150.5"/>
    <x v="0"/>
    <s v="web"/>
    <x v="2935"/>
    <d v="2016-11-17T11:28:06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.3399999999999999E-2"/>
    <n v="20.875"/>
    <x v="3"/>
    <s v="spaces"/>
    <x v="2936"/>
    <d v="2016-12-07T09:36:09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.3333333333333333E-2"/>
    <n v="16.666666666666668"/>
    <x v="4"/>
    <s v="animation"/>
    <x v="2937"/>
    <d v="2014-08-09T06:44:07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.3333333333333333E-2"/>
    <n v="250"/>
    <x v="0"/>
    <s v="web"/>
    <x v="2938"/>
    <d v="2014-12-02T21:34:2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.3333333333333333E-2"/>
    <n v="50"/>
    <x v="5"/>
    <s v="fiction"/>
    <x v="2939"/>
    <d v="2009-10-31T19:59:00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.3333333333333333E-2"/>
    <n v="7.5"/>
    <x v="6"/>
    <s v="photobooks"/>
    <x v="2940"/>
    <d v="2014-08-21T13:50:26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3E-2"/>
    <n v="50"/>
    <x v="3"/>
    <s v="plays"/>
    <x v="2941"/>
    <d v="2017-05-03T11:12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.307692307692308E-2"/>
    <n v="53.75"/>
    <x v="4"/>
    <s v="animation"/>
    <x v="2942"/>
    <d v="2010-05-08T14:16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0"/>
    <s v="wearables"/>
    <x v="2943"/>
    <d v="2015-08-02T11:17:13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.2804E-2"/>
    <n v="20.502500000000001"/>
    <x v="4"/>
    <s v="animation"/>
    <x v="2944"/>
    <d v="2014-05-14T10:11:3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0"/>
    <s v="web"/>
    <x v="2945"/>
    <d v="2015-04-23T17:39:31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.267605633802817E-2"/>
    <n v="29"/>
    <x v="3"/>
    <s v="musical"/>
    <x v="2946"/>
    <d v="2015-06-15T11:10:18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.2500000000000001E-2"/>
    <n v="32.5"/>
    <x v="4"/>
    <s v="drama"/>
    <x v="2947"/>
    <d v="2015-08-29T21:28:00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.2500000000000001E-2"/>
    <n v="28.888888888888889"/>
    <x v="2"/>
    <s v="indie rock"/>
    <x v="2948"/>
    <d v="2014-08-20T16:45:3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.2500000000000001E-2"/>
    <n v="65"/>
    <x v="2"/>
    <s v="jazz"/>
    <x v="2949"/>
    <d v="2012-07-22T20:00:00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.2500000000000001E-2"/>
    <n v="39"/>
    <x v="3"/>
    <s v="plays"/>
    <x v="2950"/>
    <d v="2015-02-28T00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.214285714285714E-2"/>
    <n v="15"/>
    <x v="3"/>
    <s v="plays"/>
    <x v="2951"/>
    <d v="2015-11-28T06:54:5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.2000000000000001E-2"/>
    <n v="64"/>
    <x v="4"/>
    <s v="animation"/>
    <x v="2952"/>
    <d v="2012-10-19T15:00:57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.2000000000000001E-2"/>
    <n v="40"/>
    <x v="2"/>
    <s v="jazz"/>
    <x v="2953"/>
    <d v="2012-09-22T18:25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.2000000000000001E-2"/>
    <n v="10.666666666666666"/>
    <x v="3"/>
    <s v="plays"/>
    <x v="2954"/>
    <d v="2015-08-07T07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.1875000000000001E-2"/>
    <n v="12.75"/>
    <x v="6"/>
    <s v="people"/>
    <x v="2955"/>
    <d v="2016-08-02T15:00:0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8E-2"/>
    <n v="21.25"/>
    <x v="7"/>
    <s v="small batch"/>
    <x v="2956"/>
    <d v="2017-04-09T12:29:2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4"/>
    <s v="science fiction"/>
    <x v="2957"/>
    <d v="2015-07-31T20:59:0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.1333333333333331E-2"/>
    <n v="15.666666666666666"/>
    <x v="3"/>
    <s v="plays"/>
    <x v="2958"/>
    <d v="2015-02-23T19:15:4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0"/>
    <s v="wearables"/>
    <x v="2959"/>
    <d v="2016-07-14T03:48:5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.0833333333333334E-2"/>
    <n v="61.666666666666664"/>
    <x v="3"/>
    <s v="plays"/>
    <x v="2960"/>
    <d v="2015-09-07T10:09:5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.0666666666666665E-2"/>
    <n v="35.384615384615387"/>
    <x v="7"/>
    <s v="food trucks"/>
    <x v="2961"/>
    <d v="2015-08-21T19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.058E-2"/>
    <n v="84.944444444444443"/>
    <x v="0"/>
    <s v="wearables"/>
    <x v="2962"/>
    <d v="2014-11-09T10:47:59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.0153846153846153E-2"/>
    <n v="32.666666666666664"/>
    <x v="2"/>
    <s v="jazz"/>
    <x v="2963"/>
    <d v="2011-01-23T21:45:2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2"/>
    <s v="world music"/>
    <x v="2964"/>
    <d v="2013-07-12T13:5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.0066666666666665E-2"/>
    <n v="41"/>
    <x v="3"/>
    <s v="spaces"/>
    <x v="2965"/>
    <d v="2014-08-08T14:27:26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0.03"/>
    <n v="30"/>
    <x v="4"/>
    <s v="animation"/>
    <x v="2966"/>
    <d v="2013-04-05T22:16:2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0"/>
    <s v="web"/>
    <x v="2967"/>
    <d v="2015-05-08T00:14:0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0.03"/>
    <n v="75"/>
    <x v="5"/>
    <s v="translations"/>
    <x v="2968"/>
    <d v="2016-04-27T05:55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0"/>
    <s v="web"/>
    <x v="2969"/>
    <d v="2016-01-08T11:47:0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0.03"/>
    <n v="75"/>
    <x v="5"/>
    <s v="children's books"/>
    <x v="2970"/>
    <d v="2011-12-15T16:19:14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0.03"/>
    <n v="300"/>
    <x v="3"/>
    <s v="spaces"/>
    <x v="2971"/>
    <d v="2016-06-05T02:43:47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2.9894179894179893E-2"/>
    <n v="14.125"/>
    <x v="2"/>
    <s v="indie rock"/>
    <x v="2972"/>
    <d v="2012-10-29T23:42:18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2.955E-2"/>
    <n v="73.875"/>
    <x v="6"/>
    <s v="photobooks"/>
    <x v="2973"/>
    <d v="2014-09-30T07:19:0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2.93E-2"/>
    <n v="34.88095238095238"/>
    <x v="1"/>
    <s v="video games"/>
    <x v="2974"/>
    <d v="2012-04-13T06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2.9250000000000002E-2"/>
    <n v="65"/>
    <x v="7"/>
    <s v="food trucks"/>
    <x v="2975"/>
    <d v="2015-07-15T09:28:5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5"/>
    <s v="translations"/>
    <x v="2976"/>
    <d v="2017-01-03T08:02:4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2.87E-2"/>
    <n v="61.5"/>
    <x v="4"/>
    <s v="animation"/>
    <x v="2977"/>
    <d v="2014-09-17T08:45:19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2.8500000000000001E-2"/>
    <n v="57"/>
    <x v="3"/>
    <s v="plays"/>
    <x v="2978"/>
    <d v="2014-06-23T08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0"/>
    <s v="wearables"/>
    <x v="2979"/>
    <d v="2016-04-06T17:34:16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2.8000000000000001E-2"/>
    <n v="35"/>
    <x v="2"/>
    <s v="indie rock"/>
    <x v="2980"/>
    <d v="2012-01-15T10:11:5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2"/>
    <s v="world music"/>
    <x v="2981"/>
    <d v="2013-12-14T19:14:59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2.75E-2"/>
    <n v="15.714285714285714"/>
    <x v="4"/>
    <s v="drama"/>
    <x v="2982"/>
    <d v="2015-02-27T11:49:0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2.75E-2"/>
    <n v="52.8"/>
    <x v="3"/>
    <s v="plays"/>
    <x v="2983"/>
    <d v="2016-06-08T09:33:39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2.7300000000000001E-2"/>
    <n v="27.3"/>
    <x v="3"/>
    <s v="plays"/>
    <x v="2984"/>
    <d v="2016-04-15T12:12:08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2.7272727272727271E-2"/>
    <n v="1"/>
    <x v="5"/>
    <s v="translations"/>
    <x v="2985"/>
    <d v="2016-06-28T08:01:2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0"/>
    <s v="space exploration"/>
    <x v="2986"/>
    <d v="2015-04-17T17:40:1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2.7199999999999998E-2"/>
    <n v="8.5"/>
    <x v="0"/>
    <s v="web"/>
    <x v="2987"/>
    <d v="2015-07-08T07:17:02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2.7025E-2"/>
    <n v="49.136363636363633"/>
    <x v="6"/>
    <s v="photobooks"/>
    <x v="2988"/>
    <d v="2015-01-13T11:39:1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2.7E-2"/>
    <n v="16.2"/>
    <x v="1"/>
    <s v="video games"/>
    <x v="2989"/>
    <d v="2014-02-19T01:08:42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2.7E-2"/>
    <n v="23.625"/>
    <x v="3"/>
    <s v="plays"/>
    <x v="2990"/>
    <d v="2014-10-03T22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2.696969696969697E-2"/>
    <n v="106.8"/>
    <x v="0"/>
    <s v="gadgets"/>
    <x v="2991"/>
    <d v="2015-05-22T05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2.6866666666666667E-2"/>
    <n v="13"/>
    <x v="0"/>
    <s v="wearables"/>
    <x v="2992"/>
    <d v="2017-01-10T08:31:2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4"/>
    <s v="science fiction"/>
    <x v="2993"/>
    <d v="2015-06-03T05:08:15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2.6666666666666668E-2"/>
    <n v="66.666666666666671"/>
    <x v="5"/>
    <s v="fiction"/>
    <x v="2994"/>
    <d v="2010-10-14T20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2.6666666666666668E-2"/>
    <n v="32"/>
    <x v="2"/>
    <s v="jazz"/>
    <x v="2995"/>
    <d v="2013-11-27T14:08:31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0"/>
    <s v="wearables"/>
    <x v="2996"/>
    <d v="2015-11-25T14:04:5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3"/>
    <s v="musical"/>
    <x v="2997"/>
    <d v="2017-03-29T09:44:1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2.6666666666666668E-2"/>
    <n v="800"/>
    <x v="3"/>
    <s v="plays"/>
    <x v="2998"/>
    <d v="2016-12-18T16:45:5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2.6660714285714284E-2"/>
    <n v="17.987951807228917"/>
    <x v="1"/>
    <s v="video games"/>
    <x v="2999"/>
    <d v="2013-09-16T12:30:0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8"/>
    <s v="audio"/>
    <x v="3000"/>
    <d v="2014-08-23T12:59:1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0"/>
    <s v="web"/>
    <x v="3001"/>
    <d v="2015-08-23T00:35:0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2.6076923076923077E-2"/>
    <n v="37.666666666666664"/>
    <x v="1"/>
    <s v="video games"/>
    <x v="3002"/>
    <d v="2016-05-14T05:35:3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2.6069999999999999E-2"/>
    <n v="108.625"/>
    <x v="0"/>
    <s v="wearables"/>
    <x v="3003"/>
    <d v="2016-06-28T08:43:0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2.5545454545454545E-2"/>
    <n v="40.142857142857146"/>
    <x v="7"/>
    <s v="restaurants"/>
    <x v="3004"/>
    <d v="2015-09-27T10:38:2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2.5333333333333333E-2"/>
    <n v="23.75"/>
    <x v="3"/>
    <s v="plays"/>
    <x v="3005"/>
    <d v="2016-03-31T19:59:00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2.5000000000000001E-2"/>
    <n v="200"/>
    <x v="0"/>
    <s v="web"/>
    <x v="3006"/>
    <d v="2016-01-06T12:38:37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2.5000000000000001E-2"/>
    <n v="10"/>
    <x v="1"/>
    <s v="video games"/>
    <x v="3007"/>
    <d v="2016-02-13T18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5"/>
    <s v="art books"/>
    <x v="3008"/>
    <d v="2011-06-08T09:31:0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0"/>
    <s v="web"/>
    <x v="3009"/>
    <d v="2015-08-03T20:30:0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2.5000000000000001E-2"/>
    <n v="12.5"/>
    <x v="3"/>
    <s v="spaces"/>
    <x v="3010"/>
    <d v="2015-11-19T12:45:1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2.5000000000000001E-2"/>
    <n v="200"/>
    <x v="3"/>
    <s v="spaces"/>
    <x v="3011"/>
    <d v="2015-09-09T14:31:1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2.5000000000000001E-2"/>
    <n v="25"/>
    <x v="3"/>
    <s v="plays"/>
    <x v="3012"/>
    <d v="2015-03-26T14:17:51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2.5000000000000001E-2"/>
    <n v="35.714285714285715"/>
    <x v="3"/>
    <s v="plays"/>
    <x v="3013"/>
    <d v="2014-09-15T19:00:00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.4840000000000001E-2"/>
    <n v="155.25"/>
    <x v="0"/>
    <s v="wearables"/>
    <x v="3014"/>
    <d v="2017-02-18T15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5"/>
    <s v="art books"/>
    <x v="3015"/>
    <d v="2017-03-31T19:59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.4500000000000001E-2"/>
    <n v="163.33333333333334"/>
    <x v="3"/>
    <s v="plays"/>
    <x v="3016"/>
    <d v="2016-07-02T09:44:2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.4400000000000002E-2"/>
    <n v="67.777777777777771"/>
    <x v="3"/>
    <s v="spaces"/>
    <x v="3017"/>
    <d v="2015-09-29T13:12:3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.4375000000000001E-2"/>
    <n v="27.857142857142858"/>
    <x v="2"/>
    <s v="indie rock"/>
    <x v="3018"/>
    <d v="2010-10-24T19:03:4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.4340000000000001E-2"/>
    <n v="202.83333333333334"/>
    <x v="7"/>
    <s v="food trucks"/>
    <x v="3019"/>
    <d v="2015-12-30T08:12:3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0"/>
    <s v="wearables"/>
    <x v="3020"/>
    <d v="2016-12-29T18:03:5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.4222222222222221E-2"/>
    <n v="36.333333333333336"/>
    <x v="1"/>
    <s v="video games"/>
    <x v="3021"/>
    <d v="2014-04-04T18:59:3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.4E-2"/>
    <n v="4.8"/>
    <x v="4"/>
    <s v="animation"/>
    <x v="3022"/>
    <d v="2013-09-10T18:34:27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.4E-2"/>
    <n v="60"/>
    <x v="5"/>
    <s v="fiction"/>
    <x v="3023"/>
    <d v="2014-01-05T05:31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.4E-2"/>
    <n v="15"/>
    <x v="3"/>
    <s v="plays"/>
    <x v="3024"/>
    <d v="2015-08-22T11:34:53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.3764705882352941E-2"/>
    <n v="202"/>
    <x v="3"/>
    <s v="plays"/>
    <x v="3025"/>
    <d v="2016-10-08T01:20:3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4"/>
    <s v="science fiction"/>
    <x v="3026"/>
    <d v="2015-04-03T05:59:0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.3345000000000001E-2"/>
    <n v="424.45454545454544"/>
    <x v="0"/>
    <s v="wearables"/>
    <x v="3027"/>
    <d v="2014-11-30T14:59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0"/>
    <s v="wearables"/>
    <x v="3028"/>
    <d v="2016-10-14T07:25:3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.3220000000000001E-2"/>
    <n v="37.451612903225808"/>
    <x v="0"/>
    <s v="wearables"/>
    <x v="3029"/>
    <d v="2017-02-09T18:19:05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.3076923076923078E-2"/>
    <n v="25"/>
    <x v="6"/>
    <s v="places"/>
    <x v="3030"/>
    <d v="2014-12-13T03:19:29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.3E-2"/>
    <n v="23"/>
    <x v="1"/>
    <s v="video games"/>
    <x v="3031"/>
    <d v="2016-03-31T08:56:2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.2727272727272728E-2"/>
    <n v="113.63636363636364"/>
    <x v="4"/>
    <s v="animation"/>
    <x v="3032"/>
    <d v="2011-09-24T09:02:3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.265E-2"/>
    <n v="32.357142857142854"/>
    <x v="3"/>
    <s v="plays"/>
    <x v="3033"/>
    <d v="2016-09-18T11:51:05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.2499999999999999E-2"/>
    <n v="9"/>
    <x v="4"/>
    <s v="animation"/>
    <x v="3034"/>
    <d v="2013-10-17T05:38:0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.2444444444444444E-2"/>
    <n v="50.5"/>
    <x v="2"/>
    <s v="jazz"/>
    <x v="3035"/>
    <d v="2016-09-16T15:10:04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.2388059701492536E-2"/>
    <n v="50"/>
    <x v="5"/>
    <s v="fiction"/>
    <x v="3036"/>
    <d v="2015-06-20T11:06:13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3037"/>
    <d v="2015-09-16T18:31:52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.2302681818181819E-2"/>
    <n v="39.569274193548388"/>
    <x v="4"/>
    <s v="animation"/>
    <x v="3038"/>
    <d v="2014-06-02T19:59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0"/>
    <s v="wearables"/>
    <x v="3039"/>
    <d v="2017-03-14T16:26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.1999999999999999E-2"/>
    <n v="55"/>
    <x v="2"/>
    <s v="jazz"/>
    <x v="3040"/>
    <d v="2014-11-21T16:02:0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.1999999999999999E-2"/>
    <n v="27.5"/>
    <x v="3"/>
    <s v="plays"/>
    <x v="3041"/>
    <d v="2015-01-10T17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3"/>
    <s v="spaces"/>
    <x v="3042"/>
    <d v="2014-10-05T11:16:13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.1428571428571429E-2"/>
    <n v="7.5"/>
    <x v="3"/>
    <s v="musical"/>
    <x v="3043"/>
    <d v="2015-11-30T09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.1333333333333333E-2"/>
    <n v="8"/>
    <x v="3"/>
    <s v="plays"/>
    <x v="3044"/>
    <d v="2015-08-28T17:56:5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.12E-2"/>
    <n v="53"/>
    <x v="5"/>
    <s v="children's books"/>
    <x v="3045"/>
    <d v="2015-11-22T07:03:4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.1129899999999997E-2"/>
    <n v="21.34333333333333"/>
    <x v="1"/>
    <s v="video games"/>
    <x v="3046"/>
    <d v="2014-02-03T03:41:32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.1049999999999999E-2"/>
    <n v="70.166666666666671"/>
    <x v="3"/>
    <s v="plays"/>
    <x v="3047"/>
    <d v="2015-10-01T07:02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.1000000000000001E-2"/>
    <n v="17.5"/>
    <x v="5"/>
    <s v="fiction"/>
    <x v="3048"/>
    <d v="2013-11-02T14:09:0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.1000000000000001E-2"/>
    <n v="15.75"/>
    <x v="3"/>
    <s v="plays"/>
    <x v="3049"/>
    <d v="2015-07-03T06:46:3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.0833333333333332E-2"/>
    <n v="6.25"/>
    <x v="6"/>
    <s v="photobooks"/>
    <x v="3050"/>
    <d v="2014-07-30T10:03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.0549999999999999E-2"/>
    <n v="51.375"/>
    <x v="0"/>
    <s v="wearables"/>
    <x v="3051"/>
    <d v="2015-11-08T17:21:3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0"/>
    <s v="space exploration"/>
    <x v="3052"/>
    <d v="2017-03-10T11:00:35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.0500000000000001E-2"/>
    <n v="10.25"/>
    <x v="3"/>
    <s v="plays"/>
    <x v="3053"/>
    <d v="2014-09-24T14:00:0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.0454545454545454E-2"/>
    <n v="22.5"/>
    <x v="2"/>
    <s v="jazz"/>
    <x v="3054"/>
    <d v="2013-01-16T10:33:17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.036E-2"/>
    <n v="84.833333333333329"/>
    <x v="6"/>
    <s v="photobooks"/>
    <x v="3055"/>
    <d v="2016-07-25T11:00:00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.0066666666666667E-2"/>
    <n v="50.166666666666664"/>
    <x v="4"/>
    <s v="animation"/>
    <x v="3056"/>
    <d v="2015-08-21T03:47:36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0.02"/>
    <n v="100"/>
    <x v="4"/>
    <s v="drama"/>
    <x v="3057"/>
    <d v="2015-05-15T07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0"/>
    <s v="web"/>
    <x v="3058"/>
    <d v="2015-05-09T11:09:22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0.02"/>
    <n v="1"/>
    <x v="1"/>
    <s v="video games"/>
    <x v="3059"/>
    <d v="2015-04-02T08:36:22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0.02"/>
    <n v="25"/>
    <x v="5"/>
    <s v="children's books"/>
    <x v="3060"/>
    <d v="2011-08-11T08:01:5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0.02"/>
    <n v="25"/>
    <x v="3"/>
    <s v="plays"/>
    <x v="3061"/>
    <d v="2014-09-05T21:09:0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0.02"/>
    <n v="10"/>
    <x v="3"/>
    <s v="plays"/>
    <x v="3062"/>
    <d v="2015-05-22T13:00:0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0.02"/>
    <n v="1.5"/>
    <x v="3"/>
    <s v="plays"/>
    <x v="3063"/>
    <d v="2015-11-14T15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1.9900000000000001E-2"/>
    <n v="66.333333333333329"/>
    <x v="6"/>
    <s v="photobooks"/>
    <x v="3064"/>
    <d v="2015-03-27T11:43:15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1.9666666666666666E-2"/>
    <n v="59"/>
    <x v="3"/>
    <s v="plays"/>
    <x v="3065"/>
    <d v="2017-03-02T21:00:00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1.9416666666666665E-2"/>
    <n v="33.285714285714285"/>
    <x v="0"/>
    <s v="wearables"/>
    <x v="3066"/>
    <d v="2016-11-17T06:15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1.9259999999999999E-2"/>
    <n v="160.5"/>
    <x v="0"/>
    <s v="wearables"/>
    <x v="3067"/>
    <d v="2015-08-13T17:24:57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1.9066666666666666E-2"/>
    <n v="57.2"/>
    <x v="0"/>
    <s v="wearables"/>
    <x v="3068"/>
    <d v="2016-09-09T10:00:4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1.9E-2"/>
    <n v="19"/>
    <x v="5"/>
    <s v="fiction"/>
    <x v="3069"/>
    <d v="2014-09-03T15:36:18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1.9E-2"/>
    <n v="15.833333333333334"/>
    <x v="3"/>
    <s v="plays"/>
    <x v="3070"/>
    <d v="2014-06-20T17:05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0"/>
    <s v="space exploration"/>
    <x v="3071"/>
    <d v="2015-12-17T11:20:09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4"/>
    <s v="science fiction"/>
    <x v="3072"/>
    <d v="2016-10-19T21:28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3"/>
    <s v="spaces"/>
    <x v="3073"/>
    <d v="2015-03-27T15:16:12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1.84E-2"/>
    <n v="76.666666666666671"/>
    <x v="7"/>
    <s v="food trucks"/>
    <x v="3074"/>
    <d v="2015-08-18T13:01:15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1.84E-2"/>
    <n v="5.75"/>
    <x v="3"/>
    <s v="plays"/>
    <x v="3075"/>
    <d v="2014-09-26T17:02: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1.8333333333333333E-2"/>
    <n v="18.333333333333332"/>
    <x v="3"/>
    <s v="plays"/>
    <x v="3076"/>
    <d v="2015-03-29T12:00:0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0"/>
    <s v="web"/>
    <x v="3077"/>
    <d v="2015-04-10T14:27:28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1.7999999999999999E-2"/>
    <n v="30"/>
    <x v="3"/>
    <s v="plays"/>
    <x v="3078"/>
    <d v="2016-01-17T16:00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1.7538461538461537E-2"/>
    <n v="12.666666666666666"/>
    <x v="4"/>
    <s v="animation"/>
    <x v="3079"/>
    <d v="2015-01-17T04:38:23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1.7500000000000002E-2"/>
    <n v="52.5"/>
    <x v="7"/>
    <s v="restaurants"/>
    <x v="3080"/>
    <d v="2014-08-20T01:21:17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1.7500000000000002E-2"/>
    <n v="35"/>
    <x v="3"/>
    <s v="plays"/>
    <x v="3081"/>
    <d v="2015-10-16T00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3"/>
    <s v="musical"/>
    <x v="3082"/>
    <d v="2015-05-01T14:00:00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1.7457500000000001E-2"/>
    <n v="11.638333333333334"/>
    <x v="6"/>
    <s v="photobooks"/>
    <x v="3083"/>
    <d v="2014-11-11T13:13:28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1.7333333333333333E-2"/>
    <n v="34.666666666666664"/>
    <x v="1"/>
    <s v="video games"/>
    <x v="3084"/>
    <d v="2013-04-27T13:16:31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1.7333333333333333E-2"/>
    <n v="13"/>
    <x v="7"/>
    <s v="food trucks"/>
    <x v="3085"/>
    <d v="2016-03-13T12:45:2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1.7319999999999999E-2"/>
    <n v="108.25"/>
    <x v="0"/>
    <s v="gadgets"/>
    <x v="3086"/>
    <d v="2016-12-29T14:01:4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1.7219999999999999E-2"/>
    <n v="50.647058823529413"/>
    <x v="0"/>
    <s v="wearables"/>
    <x v="3087"/>
    <d v="2015-04-26T12:55:59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1.7098591549295775E-2"/>
    <n v="25.291666666666668"/>
    <x v="1"/>
    <s v="video games"/>
    <x v="3088"/>
    <d v="2013-09-14T05:07:20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1.7000000000000001E-2"/>
    <n v="34"/>
    <x v="5"/>
    <s v="fiction"/>
    <x v="3089"/>
    <d v="2011-12-15T17:26:35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1.7000000000000001E-2"/>
    <n v="510"/>
    <x v="6"/>
    <s v="places"/>
    <x v="3090"/>
    <d v="2015-09-23T12:34:24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1.6714285714285713E-2"/>
    <n v="25.434782608695652"/>
    <x v="1"/>
    <s v="mobile games"/>
    <x v="3091"/>
    <d v="2014-11-14T13:30:00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1.6666666666666666E-2"/>
    <n v="50"/>
    <x v="2"/>
    <s v="faith"/>
    <x v="3092"/>
    <d v="2014-10-05T11:13:32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1.6666666666666666E-2"/>
    <n v="5"/>
    <x v="3"/>
    <s v="musical"/>
    <x v="3093"/>
    <d v="2015-08-28T14:30:0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1.6620689655172414E-2"/>
    <n v="48.2"/>
    <x v="5"/>
    <s v="translations"/>
    <x v="3094"/>
    <d v="2015-02-22T04:14:45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E-2"/>
    <n v="15"/>
    <x v="3"/>
    <s v="plays"/>
    <x v="3095"/>
    <d v="2017-03-19T03:18:59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1.6316666666666667E-2"/>
    <n v="61.1875"/>
    <x v="7"/>
    <s v="food trucks"/>
    <x v="3096"/>
    <d v="2014-09-12T09:38:15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1.6250000000000001E-2"/>
    <n v="13"/>
    <x v="0"/>
    <s v="wearables"/>
    <x v="3097"/>
    <d v="2014-07-27T07:27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1.6199999999999999E-2"/>
    <n v="16.2"/>
    <x v="1"/>
    <s v="video games"/>
    <x v="3098"/>
    <d v="2016-06-17T21:19:5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1.6E-2"/>
    <n v="2"/>
    <x v="0"/>
    <s v="gadgets"/>
    <x v="3099"/>
    <d v="2014-09-01T17:10:2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1.6E-2"/>
    <n v="5.333333333333333"/>
    <x v="1"/>
    <s v="video games"/>
    <x v="3100"/>
    <d v="2011-04-23T22:59:00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1.6E-2"/>
    <n v="13.333333333333334"/>
    <x v="3"/>
    <s v="plays"/>
    <x v="3101"/>
    <d v="2015-07-17T05:18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8"/>
    <s v="audio"/>
    <x v="3102"/>
    <d v="2014-09-12T02:0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1.5100000000000001E-2"/>
    <n v="50.333333333333336"/>
    <x v="7"/>
    <s v="food trucks"/>
    <x v="3103"/>
    <d v="2014-12-05T08:04:4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0"/>
    <s v="web"/>
    <x v="3104"/>
    <d v="2016-08-25T06:34:36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1.4999999999999999E-2"/>
    <n v="11.25"/>
    <x v="3"/>
    <s v="plays"/>
    <x v="3105"/>
    <d v="2016-01-03T12:17:3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.4814814814814815E-2"/>
    <n v="100"/>
    <x v="3"/>
    <s v="plays"/>
    <x v="3106"/>
    <d v="2015-04-03T13:44:1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.4749999999999999E-2"/>
    <n v="13.111111111111111"/>
    <x v="3"/>
    <s v="plays"/>
    <x v="3107"/>
    <d v="2015-01-04T15:26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.4710000000000001E-2"/>
    <n v="61.291666666666664"/>
    <x v="0"/>
    <s v="wearables"/>
    <x v="3108"/>
    <d v="2015-02-07T10:26:2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.4642857142857143E-2"/>
    <n v="205"/>
    <x v="3"/>
    <s v="musical"/>
    <x v="3109"/>
    <d v="2014-08-10T09:20:48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.4583333333333334E-2"/>
    <n v="35"/>
    <x v="0"/>
    <s v="web"/>
    <x v="3110"/>
    <d v="2014-12-25T12:27:0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.4545454545454545E-2"/>
    <n v="20"/>
    <x v="2"/>
    <s v="jazz"/>
    <x v="3111"/>
    <d v="2013-06-30T11:58:0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.4500000000000001E-2"/>
    <n v="217.5"/>
    <x v="3"/>
    <s v="plays"/>
    <x v="3112"/>
    <d v="2016-07-22T10:55:3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0"/>
    <s v="space exploration"/>
    <x v="3113"/>
    <d v="2015-08-13T22:16:5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.4321428571428572E-2"/>
    <n v="501.25"/>
    <x v="7"/>
    <s v="food trucks"/>
    <x v="3114"/>
    <d v="2017-02-05T08:44:00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.4285714285714285E-2"/>
    <n v="25"/>
    <x v="2"/>
    <s v="jazz"/>
    <x v="3115"/>
    <d v="2016-01-29T00:00:29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.4210526315789474E-2"/>
    <n v="15"/>
    <x v="3"/>
    <s v="plays"/>
    <x v="3116"/>
    <d v="2014-06-27T08:21:24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.4200000000000001E-2"/>
    <n v="31.555555555555557"/>
    <x v="1"/>
    <s v="video games"/>
    <x v="3117"/>
    <d v="2015-08-04T16:33:5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5"/>
    <s v="art books"/>
    <x v="3118"/>
    <d v="2014-03-14T08:49:1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8"/>
    <s v="audio"/>
    <x v="3119"/>
    <d v="2016-09-24T17:16:2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0"/>
    <s v="web"/>
    <x v="3120"/>
    <d v="2014-12-26T12:35:39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.3818181818181818E-2"/>
    <n v="19"/>
    <x v="6"/>
    <s v="photobooks"/>
    <x v="3121"/>
    <d v="2014-10-31T14:45:42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0"/>
    <s v="web"/>
    <x v="3122"/>
    <d v="2016-05-28T10:32:0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.3673469387755101E-2"/>
    <n v="67"/>
    <x v="4"/>
    <s v="animation"/>
    <x v="3123"/>
    <d v="2012-04-10T14:36:2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0"/>
    <s v="wearables"/>
    <x v="3124"/>
    <d v="2016-08-17T04:05:5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.3666666666666667E-2"/>
    <n v="68.333333333333329"/>
    <x v="4"/>
    <s v="animation"/>
    <x v="3125"/>
    <d v="2017-02-02T06:46:01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.3650000000000001E-2"/>
    <n v="39"/>
    <x v="0"/>
    <s v="wearables"/>
    <x v="3126"/>
    <d v="2016-02-20T17:02:5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0"/>
    <s v="web"/>
    <x v="3127"/>
    <d v="2016-04-25T14:16:56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.3333333333333334E-2"/>
    <n v="10"/>
    <x v="1"/>
    <s v="video games"/>
    <x v="3128"/>
    <d v="2011-10-16T15:09:0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.3333333333333334E-2"/>
    <n v="20"/>
    <x v="6"/>
    <s v="photobooks"/>
    <x v="3129"/>
    <d v="2014-11-27T14:24:0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.3333333333333334E-2"/>
    <n v="20"/>
    <x v="3"/>
    <s v="plays"/>
    <x v="3130"/>
    <d v="2014-10-20T11:23:05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.3299999999999999E-2"/>
    <n v="16.625"/>
    <x v="4"/>
    <s v="animation"/>
    <x v="3131"/>
    <d v="2016-03-01T09:05:14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.3270833333333334E-2"/>
    <n v="24.5"/>
    <x v="0"/>
    <s v="gadgets"/>
    <x v="3132"/>
    <d v="2014-10-08T04:16:1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.325E-2"/>
    <n v="26.5"/>
    <x v="0"/>
    <s v="wearables"/>
    <x v="3133"/>
    <d v="2014-08-15T12:20:3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0"/>
    <s v="wearables"/>
    <x v="3134"/>
    <d v="2016-12-23T09:58:57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.2999999999999999E-2"/>
    <n v="32.5"/>
    <x v="2"/>
    <s v="jazz"/>
    <x v="3135"/>
    <d v="2010-12-22T21:35:2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.2999999999999999E-2"/>
    <n v="8.125"/>
    <x v="0"/>
    <s v="wearables"/>
    <x v="3136"/>
    <d v="2014-11-27T19:28:17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.2999999999999999E-2"/>
    <n v="13"/>
    <x v="3"/>
    <s v="plays"/>
    <x v="3137"/>
    <d v="2015-02-15T23:13:4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.2933333333333333E-2"/>
    <n v="19.399999999999999"/>
    <x v="0"/>
    <s v="wearables"/>
    <x v="3138"/>
    <d v="2016-02-22T16:57:56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.2857142857142857E-2"/>
    <n v="9"/>
    <x v="2"/>
    <s v="jazz"/>
    <x v="3139"/>
    <d v="2012-11-10T21:00:4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0"/>
    <s v="web"/>
    <x v="3140"/>
    <d v="2015-01-15T11:29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.2500000000000001E-2"/>
    <n v="12.5"/>
    <x v="3"/>
    <s v="musical"/>
    <x v="3141"/>
    <d v="2014-08-31T10:24:37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.2500000000000001E-2"/>
    <n v="62.5"/>
    <x v="3"/>
    <s v="plays"/>
    <x v="3142"/>
    <d v="2014-08-12T10:36:0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.2500000000000001E-2"/>
    <n v="10"/>
    <x v="3"/>
    <s v="plays"/>
    <x v="3143"/>
    <d v="2015-08-31T08:04:57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.24E-2"/>
    <n v="34.444444444444443"/>
    <x v="7"/>
    <s v="food trucks"/>
    <x v="3144"/>
    <d v="2014-10-27T13:25:0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.2222222222222223E-2"/>
    <n v="27.5"/>
    <x v="5"/>
    <s v="translations"/>
    <x v="3145"/>
    <d v="2015-09-15T03:11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0"/>
    <s v="web"/>
    <x v="3146"/>
    <d v="2015-08-05T08:50:3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.2E-2"/>
    <n v="3"/>
    <x v="0"/>
    <s v="web"/>
    <x v="3147"/>
    <d v="2016-07-04T07:46:0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.2E-2"/>
    <n v="4"/>
    <x v="0"/>
    <s v="gadgets"/>
    <x v="3148"/>
    <d v="2015-03-04T10:57:27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.2E-2"/>
    <n v="20"/>
    <x v="3"/>
    <s v="plays"/>
    <x v="3149"/>
    <d v="2015-11-17T14:24:1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.192E-2"/>
    <n v="49.666666666666664"/>
    <x v="0"/>
    <s v="wearables"/>
    <x v="3150"/>
    <d v="2016-10-25T19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.1831900000000001E-2"/>
    <n v="56.342380952380957"/>
    <x v="3"/>
    <s v="spaces"/>
    <x v="3151"/>
    <d v="2015-10-15T14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.15E-2"/>
    <n v="57.5"/>
    <x v="4"/>
    <s v="animation"/>
    <x v="3152"/>
    <d v="2012-03-18T04:17:0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.1428571428571429E-2"/>
    <n v="20"/>
    <x v="2"/>
    <s v="jazz"/>
    <x v="3153"/>
    <d v="2013-11-03T12:09:17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.1428571428571429E-2"/>
    <n v="200"/>
    <x v="7"/>
    <s v="food trucks"/>
    <x v="3154"/>
    <d v="2014-08-09T13:57:0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0"/>
    <s v="wearables"/>
    <x v="3155"/>
    <d v="2015-01-15T11:00:2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0"/>
    <s v="wearables"/>
    <x v="3156"/>
    <d v="2016-10-21T08:04:20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.125E-2"/>
    <n v="11.25"/>
    <x v="5"/>
    <s v="children's books"/>
    <x v="3157"/>
    <d v="2012-05-30T11:00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.1222222222222222E-2"/>
    <n v="673.33333333333337"/>
    <x v="5"/>
    <s v="translations"/>
    <x v="3158"/>
    <d v="2015-09-11T10:22:49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.116E-2"/>
    <n v="46.5"/>
    <x v="4"/>
    <s v="drama"/>
    <x v="3159"/>
    <d v="2014-10-05T01:12:0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.1111111111111112E-2"/>
    <n v="50"/>
    <x v="3"/>
    <s v="plays"/>
    <x v="3160"/>
    <d v="2016-09-02T12:24:33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.0999999999999999E-2"/>
    <n v="55"/>
    <x v="5"/>
    <s v="children's books"/>
    <x v="3161"/>
    <d v="2015-04-04T10:10:37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.0771428571428571E-2"/>
    <n v="41.888888888888886"/>
    <x v="0"/>
    <s v="wearables"/>
    <x v="3162"/>
    <d v="2016-10-17T07:15:1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.0749999999999999E-2"/>
    <n v="35.833333333333336"/>
    <x v="4"/>
    <s v="animation"/>
    <x v="3163"/>
    <d v="2014-09-10T22:14:57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.06E-2"/>
    <n v="90.857142857142861"/>
    <x v="0"/>
    <s v="wearables"/>
    <x v="3164"/>
    <d v="2014-10-31T04:30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.06E-2"/>
    <n v="35.333333333333336"/>
    <x v="0"/>
    <s v="wearables"/>
    <x v="3165"/>
    <d v="2015-03-27T17:46:48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.06E-2"/>
    <n v="16.307692307692307"/>
    <x v="1"/>
    <s v="mobile games"/>
    <x v="3166"/>
    <d v="2015-06-29T19:06:4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.06E-2"/>
    <n v="13.25"/>
    <x v="5"/>
    <s v="children's books"/>
    <x v="3167"/>
    <d v="2016-09-02T09:03:2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.0571428571428572E-2"/>
    <n v="18.5"/>
    <x v="3"/>
    <s v="plays"/>
    <x v="3168"/>
    <d v="2015-05-08T20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.0526315789473684E-2"/>
    <n v="35.714285714285715"/>
    <x v="7"/>
    <s v="restaurants"/>
    <x v="3169"/>
    <d v="2015-04-20T10:25:4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.0500000000000001E-2"/>
    <n v="3"/>
    <x v="1"/>
    <s v="video games"/>
    <x v="3170"/>
    <d v="2013-01-05T16:37:18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.0500000000000001E-2"/>
    <n v="7"/>
    <x v="3"/>
    <s v="plays"/>
    <x v="3171"/>
    <d v="2014-08-08T19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.0500000000000001E-2"/>
    <n v="52.5"/>
    <x v="3"/>
    <s v="plays"/>
    <x v="3172"/>
    <d v="2014-09-04T08:07:5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0"/>
    <s v="web"/>
    <x v="3173"/>
    <d v="2016-07-07T15:42: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.04E-2"/>
    <n v="28.888888888888889"/>
    <x v="0"/>
    <s v="gadgets"/>
    <x v="3174"/>
    <d v="2014-08-12T10:57: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.0200000000000001E-2"/>
    <n v="25.5"/>
    <x v="4"/>
    <s v="animation"/>
    <x v="3175"/>
    <d v="2014-01-15T20:00:0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.0200000000000001E-2"/>
    <n v="25.5"/>
    <x v="2"/>
    <s v="faith"/>
    <x v="3176"/>
    <d v="2015-08-30T22:45:37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.0200000000000001E-2"/>
    <n v="12.75"/>
    <x v="3"/>
    <s v="musical"/>
    <x v="3177"/>
    <d v="2015-02-28T14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0.01"/>
    <n v="49"/>
    <x v="0"/>
    <s v="web"/>
    <x v="3178"/>
    <d v="2016-01-16T03:00:00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0.01"/>
    <n v="5"/>
    <x v="0"/>
    <s v="web"/>
    <x v="3179"/>
    <d v="2015-03-16T08:11:5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0"/>
    <s v="web"/>
    <x v="3180"/>
    <d v="2014-08-25T09:12:18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0.01"/>
    <n v="10"/>
    <x v="2"/>
    <s v="indie rock"/>
    <x v="3181"/>
    <d v="2012-05-11T18:31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8"/>
    <s v="audio"/>
    <x v="3182"/>
    <d v="2017-03-05T20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8"/>
    <s v="audio"/>
    <x v="3183"/>
    <d v="2015-04-15T13:54:53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0.01"/>
    <n v="50"/>
    <x v="6"/>
    <s v="people"/>
    <x v="3184"/>
    <d v="2016-12-11T08:20:08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3185"/>
    <d v="2016-05-09T12:50:00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0.01"/>
    <n v="15"/>
    <x v="0"/>
    <s v="space exploration"/>
    <x v="3186"/>
    <d v="2014-09-15T12:09:0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0.01"/>
    <n v="10"/>
    <x v="3"/>
    <s v="plays"/>
    <x v="3187"/>
    <d v="2015-12-13T10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0.01"/>
    <n v="5"/>
    <x v="3"/>
    <s v="plays"/>
    <x v="3188"/>
    <d v="2016-04-23T02:16:4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0.01"/>
    <n v="100"/>
    <x v="3"/>
    <s v="spaces"/>
    <x v="3189"/>
    <d v="2015-06-07T13:56:38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0.01"/>
    <n v="25"/>
    <x v="3"/>
    <s v="plays"/>
    <x v="3190"/>
    <d v="2015-07-05T14:59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0.01"/>
    <n v="50"/>
    <x v="3"/>
    <s v="musical"/>
    <x v="3191"/>
    <d v="2015-06-07T05:55:5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0.01"/>
    <n v="12.5"/>
    <x v="3"/>
    <s v="plays"/>
    <x v="3192"/>
    <d v="2014-08-08T22:25:04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0.01"/>
    <n v="34.950000000000003"/>
    <x v="3"/>
    <s v="plays"/>
    <x v="3193"/>
    <d v="2017-01-13T15:05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9.9546510341776348E-3"/>
    <n v="18"/>
    <x v="7"/>
    <s v="food trucks"/>
    <x v="3194"/>
    <d v="2014-08-03T10:05:47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9.7699999999999992E-3"/>
    <n v="195.4"/>
    <x v="0"/>
    <s v="wearables"/>
    <x v="3195"/>
    <d v="2017-01-21T03:47:5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0"/>
    <s v="web"/>
    <x v="3196"/>
    <d v="2015-06-15T14:06:2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9.7142857142857135E-3"/>
    <n v="22.666666666666668"/>
    <x v="3"/>
    <s v="plays"/>
    <x v="3197"/>
    <d v="2014-07-21T04:52:0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9.5999999999999992E-3"/>
    <n v="24"/>
    <x v="3"/>
    <s v="plays"/>
    <x v="3198"/>
    <d v="2017-04-07T08:15:03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9.4999999999999998E-3"/>
    <n v="10.555555555555555"/>
    <x v="0"/>
    <s v="wearables"/>
    <x v="3199"/>
    <d v="2016-10-23T07:29:19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4"/>
    <s v="science fiction"/>
    <x v="3200"/>
    <d v="2014-12-25T00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9.1066666666666674E-3"/>
    <n v="68.3"/>
    <x v="0"/>
    <s v="web"/>
    <x v="3201"/>
    <d v="2016-12-02T15:36:4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2"/>
    <s v="world music"/>
    <x v="3202"/>
    <d v="2012-04-16T08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9.0909090909090905E-3"/>
    <n v="25"/>
    <x v="3"/>
    <s v="plays"/>
    <x v="3203"/>
    <d v="2014-11-24T17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8.9999999999999993E-3"/>
    <n v="22.5"/>
    <x v="3"/>
    <s v="plays"/>
    <x v="3204"/>
    <d v="2016-10-14T14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0"/>
    <s v="space exploration"/>
    <x v="3205"/>
    <d v="2014-12-09T19:48:4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8.8500000000000002E-3"/>
    <n v="35.4"/>
    <x v="3"/>
    <s v="plays"/>
    <x v="3206"/>
    <d v="2016-07-19T06:14:4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0"/>
    <s v="space exploration"/>
    <x v="3207"/>
    <d v="2016-03-09T09:09:2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8.7500000000000008E-3"/>
    <n v="11.666666666666666"/>
    <x v="2"/>
    <s v="faith"/>
    <x v="3208"/>
    <d v="2014-09-17T04:49:51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8.7454545454545458E-3"/>
    <n v="120.25"/>
    <x v="0"/>
    <s v="wearables"/>
    <x v="3209"/>
    <d v="2017-02-19T20:37:48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8.6250000000000007E-3"/>
    <n v="69"/>
    <x v="0"/>
    <s v="makerspaces"/>
    <x v="3210"/>
    <d v="2016-04-05T20:04:51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8.6206896551724137E-3"/>
    <n v="125"/>
    <x v="4"/>
    <s v="drama"/>
    <x v="3211"/>
    <d v="2015-05-31T01:29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8.5714285714285719E-3"/>
    <n v="15"/>
    <x v="2"/>
    <s v="jazz"/>
    <x v="3212"/>
    <d v="2012-12-10T19:37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5"/>
    <s v="translations"/>
    <x v="3213"/>
    <d v="2016-04-24T13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8.5142857142857138E-3"/>
    <n v="99.333333333333329"/>
    <x v="0"/>
    <s v="wearables"/>
    <x v="3214"/>
    <d v="2016-10-31T13:36:04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8.5129023676509714E-3"/>
    <n v="16"/>
    <x v="5"/>
    <s v="fiction"/>
    <x v="3215"/>
    <d v="2015-05-10T15:01:00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8.5000000000000006E-3"/>
    <n v="5.3125"/>
    <x v="1"/>
    <s v="video games"/>
    <x v="3216"/>
    <d v="2012-05-19T09:05:05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8.5000000000000006E-3"/>
    <n v="11.333333333333334"/>
    <x v="5"/>
    <s v="children's books"/>
    <x v="3217"/>
    <d v="2015-08-16T15:00:5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3218"/>
    <d v="2017-02-08T13:40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8.4173998587352451E-3"/>
    <n v="415.77777777777777"/>
    <x v="3"/>
    <s v="spaces"/>
    <x v="3219"/>
    <d v="2015-03-22T08:07:1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5"/>
    <s v="art books"/>
    <x v="3220"/>
    <d v="2013-08-28T15:54:5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8.3999999999999995E-3"/>
    <n v="25.2"/>
    <x v="0"/>
    <s v="wearables"/>
    <x v="3221"/>
    <d v="2015-01-24T19:56:39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8.3333333333333332E-3"/>
    <n v="8.3333333333333339"/>
    <x v="7"/>
    <s v="food trucks"/>
    <x v="3222"/>
    <d v="2014-05-31T15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8.3333333333333332E-3"/>
    <n v="25"/>
    <x v="3"/>
    <s v="plays"/>
    <x v="3223"/>
    <d v="2015-12-19T11:49:59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8.3333333333333332E-3"/>
    <n v="62.5"/>
    <x v="3"/>
    <s v="plays"/>
    <x v="3224"/>
    <d v="2014-10-26T13:52:38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8.2857142857142851E-3"/>
    <n v="7.25"/>
    <x v="3"/>
    <s v="plays"/>
    <x v="3225"/>
    <d v="2016-04-15T08:28:0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8.2000000000000007E-3"/>
    <n v="16.399999999999999"/>
    <x v="4"/>
    <s v="animation"/>
    <x v="3226"/>
    <d v="2014-11-26T05:14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8.2000000000000007E-3"/>
    <n v="410"/>
    <x v="1"/>
    <s v="video games"/>
    <x v="3227"/>
    <d v="2014-08-02T07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0"/>
    <s v="wearables"/>
    <x v="3228"/>
    <d v="2014-12-01T22:19:05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8.1250000000000003E-3"/>
    <n v="32.5"/>
    <x v="2"/>
    <s v="jazz"/>
    <x v="3229"/>
    <d v="2011-03-10T11:48:47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8.0999999999999996E-3"/>
    <n v="101.25"/>
    <x v="1"/>
    <s v="video games"/>
    <x v="3230"/>
    <d v="2016-07-12T22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8.0000000000000002E-3"/>
    <n v="133.33333333333334"/>
    <x v="4"/>
    <s v="animation"/>
    <x v="3231"/>
    <d v="2012-05-25T06:14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8.0000000000000002E-3"/>
    <n v="20"/>
    <x v="0"/>
    <s v="web"/>
    <x v="3232"/>
    <d v="2016-01-01T12:20:12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8.0000000000000002E-3"/>
    <n v="30"/>
    <x v="2"/>
    <s v="indie rock"/>
    <x v="3233"/>
    <d v="2012-01-13T22:01:2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2"/>
    <s v="world music"/>
    <x v="3234"/>
    <d v="2013-10-06T12:21:1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8.0000000000000002E-3"/>
    <n v="1"/>
    <x v="1"/>
    <s v="video games"/>
    <x v="3235"/>
    <d v="2014-01-28T07:1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0"/>
    <s v="web"/>
    <x v="3236"/>
    <d v="2014-11-13T18:37:23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8.0000000000000002E-3"/>
    <n v="13.333333333333334"/>
    <x v="7"/>
    <s v="food trucks"/>
    <x v="3237"/>
    <d v="2014-08-12T19:19:26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8.0000000000000002E-3"/>
    <n v="3"/>
    <x v="3"/>
    <s v="plays"/>
    <x v="3238"/>
    <d v="2015-02-07T13:42:1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8.0000000000000002E-3"/>
    <n v="10"/>
    <x v="3"/>
    <s v="plays"/>
    <x v="3239"/>
    <d v="2017-04-18T11:13:3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7.9909090909090902E-3"/>
    <n v="30.310344827586206"/>
    <x v="0"/>
    <s v="wearables"/>
    <x v="3240"/>
    <d v="2015-09-01T07:05:1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7.9600000000000001E-3"/>
    <n v="199"/>
    <x v="0"/>
    <s v="wearables"/>
    <x v="3241"/>
    <d v="2016-06-05T04:42:12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7.92E-3"/>
    <n v="56.571428571428569"/>
    <x v="4"/>
    <s v="animation"/>
    <x v="3242"/>
    <d v="2014-02-14T14:43:2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7.7999999999999996E-3"/>
    <n v="9.75"/>
    <x v="3"/>
    <s v="plays"/>
    <x v="3243"/>
    <d v="2015-09-08T20:00:1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7.7000000000000002E-3"/>
    <n v="38.5"/>
    <x v="5"/>
    <s v="translations"/>
    <x v="3244"/>
    <d v="2016-02-21T00:24:17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7.6923076923076927E-3"/>
    <n v="25"/>
    <x v="5"/>
    <s v="children's books"/>
    <x v="3245"/>
    <d v="2012-03-18T15:53:15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7.6499999999999997E-3"/>
    <n v="11.76923076923077"/>
    <x v="4"/>
    <s v="animation"/>
    <x v="3246"/>
    <d v="2013-06-05T14:13:5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7.6129032258064515E-3"/>
    <n v="33.714285714285715"/>
    <x v="6"/>
    <s v="people"/>
    <x v="3247"/>
    <d v="2014-11-13T04:35:08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7.6E-3"/>
    <n v="15.2"/>
    <x v="4"/>
    <s v="animation"/>
    <x v="3248"/>
    <d v="2012-09-07T14:37:44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7.5199999999999998E-3"/>
    <n v="23.5"/>
    <x v="7"/>
    <s v="food trucks"/>
    <x v="3249"/>
    <d v="2014-08-14T10:20:08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7.4999999999999997E-3"/>
    <n v="22.5"/>
    <x v="0"/>
    <s v="wearables"/>
    <x v="3250"/>
    <d v="2017-02-17T21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7.4999999999999997E-3"/>
    <n v="15"/>
    <x v="5"/>
    <s v="fiction"/>
    <x v="3251"/>
    <d v="2011-06-18T13:14:0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3252"/>
    <d v="2016-10-11T04:35:39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7.3333333333333332E-3"/>
    <n v="22"/>
    <x v="2"/>
    <s v="faith"/>
    <x v="3253"/>
    <d v="2015-11-08T13:40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7.2222222222222219E-3"/>
    <n v="13"/>
    <x v="1"/>
    <s v="video games"/>
    <x v="3254"/>
    <d v="2011-07-16T09:32:54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7.1999999999999998E-3"/>
    <n v="120"/>
    <x v="4"/>
    <s v="drama"/>
    <x v="3255"/>
    <d v="2015-08-20T12:06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7.1999999999999998E-3"/>
    <n v="108"/>
    <x v="7"/>
    <s v="small batch"/>
    <x v="3256"/>
    <d v="2017-04-30T09:00:0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7.1999999999999998E-3"/>
    <n v="9"/>
    <x v="5"/>
    <s v="children's books"/>
    <x v="3257"/>
    <d v="2013-01-02T17:31:3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4"/>
    <s v="science fiction"/>
    <x v="3258"/>
    <d v="2014-12-02T07:04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7.1785714285714283E-3"/>
    <n v="22.333333333333332"/>
    <x v="7"/>
    <s v="food trucks"/>
    <x v="3259"/>
    <d v="2016-03-05T11:44:56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7.1556350626118068E-3"/>
    <n v="20"/>
    <x v="0"/>
    <s v="web"/>
    <x v="3260"/>
    <d v="2016-10-19T02:38:27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7.1428571428571426E-3"/>
    <n v="25"/>
    <x v="5"/>
    <s v="fiction"/>
    <x v="3261"/>
    <d v="2016-07-21T20:37:5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7.1428571428571426E-3"/>
    <n v="25"/>
    <x v="7"/>
    <s v="food trucks"/>
    <x v="3262"/>
    <d v="2015-03-24T23:01:00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7.0007000700070005E-3"/>
    <n v="17.5"/>
    <x v="7"/>
    <s v="food trucks"/>
    <x v="3263"/>
    <d v="2014-09-18T12:59:3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7.0000000000000001E-3"/>
    <n v="8.75"/>
    <x v="0"/>
    <s v="web"/>
    <x v="3264"/>
    <d v="2017-01-30T21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7.0000000000000001E-3"/>
    <n v="7"/>
    <x v="5"/>
    <s v="fiction"/>
    <x v="3265"/>
    <d v="2013-07-31T15:32:5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7.0000000000000001E-3"/>
    <n v="35"/>
    <x v="1"/>
    <s v="video games"/>
    <x v="3266"/>
    <d v="2012-09-30T16:17:02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7.0000000000000001E-3"/>
    <n v="10.5"/>
    <x v="7"/>
    <s v="food trucks"/>
    <x v="3267"/>
    <d v="2016-02-11T19:08:24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6.9641025641025639E-3"/>
    <n v="49.381818181818183"/>
    <x v="1"/>
    <s v="video games"/>
    <x v="3268"/>
    <d v="2014-11-16T00:05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0"/>
    <s v="web"/>
    <x v="3269"/>
    <d v="2015-05-02T14:02:16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6.875E-3"/>
    <n v="27.5"/>
    <x v="7"/>
    <s v="food trucks"/>
    <x v="3270"/>
    <d v="2014-07-10T13:29: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6.8631863186318634E-3"/>
    <n v="20.333333333333332"/>
    <x v="4"/>
    <s v="animation"/>
    <x v="3271"/>
    <d v="2013-10-21T19:5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0"/>
    <s v="web"/>
    <x v="3272"/>
    <d v="2016-07-22T07:02:2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6.7999999999999996E-3"/>
    <n v="34"/>
    <x v="2"/>
    <s v="faith"/>
    <x v="3273"/>
    <d v="2016-01-18T05:00:00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6.7499999999999999E-3"/>
    <n v="6.75"/>
    <x v="3"/>
    <s v="plays"/>
    <x v="3274"/>
    <d v="2014-08-12T14:50:1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5"/>
    <s v="art books"/>
    <x v="3275"/>
    <d v="2013-11-06T18:00:03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6.6964285714285711E-3"/>
    <n v="10"/>
    <x v="4"/>
    <s v="animation"/>
    <x v="3276"/>
    <d v="2014-12-24T21:00:0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6.6666666666666671E-3"/>
    <n v="20"/>
    <x v="1"/>
    <s v="mobile games"/>
    <x v="3277"/>
    <d v="2014-07-31T01:46:21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6.6666666666666671E-3"/>
    <n v="5"/>
    <x v="5"/>
    <s v="children's books"/>
    <x v="3278"/>
    <d v="2016-08-06T07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3"/>
    <s v="spaces"/>
    <x v="3279"/>
    <d v="2014-09-26T08:18:55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6.6666666666666671E-3"/>
    <n v="10"/>
    <x v="3"/>
    <s v="plays"/>
    <x v="3280"/>
    <d v="2015-03-23T10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6.6666666666666671E-3"/>
    <n v="500"/>
    <x v="3"/>
    <s v="musical"/>
    <x v="3281"/>
    <d v="2015-12-23T08:18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5"/>
    <s v="art books"/>
    <x v="3282"/>
    <d v="2015-06-19T10:28:0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0"/>
    <s v="web"/>
    <x v="3283"/>
    <d v="2015-11-28T17:49:04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6.2500000000000003E-3"/>
    <n v="50"/>
    <x v="7"/>
    <s v="food trucks"/>
    <x v="3284"/>
    <d v="2015-06-18T09:08: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6.2500000000000003E-3"/>
    <n v="62.5"/>
    <x v="3"/>
    <s v="spaces"/>
    <x v="3285"/>
    <d v="2016-12-20T20:36:3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6.2500000000000003E-3"/>
    <n v="25"/>
    <x v="3"/>
    <s v="plays"/>
    <x v="3286"/>
    <d v="2016-04-08T10:35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0"/>
    <s v="wearables"/>
    <x v="3287"/>
    <d v="2015-04-18T08:52:02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6.0400000000000002E-3"/>
    <n v="50.333333333333336"/>
    <x v="7"/>
    <s v="food trucks"/>
    <x v="3288"/>
    <d v="2015-08-25T09:34:4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6.0000000000000001E-3"/>
    <n v="30"/>
    <x v="2"/>
    <s v="jazz"/>
    <x v="3289"/>
    <d v="2014-07-13T18:30:0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6.0000000000000001E-3"/>
    <n v="15"/>
    <x v="7"/>
    <s v="restaurants"/>
    <x v="3290"/>
    <d v="2015-10-03T1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3291"/>
    <d v="2015-05-15T19:00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6.0000000000000001E-3"/>
    <n v="22.5"/>
    <x v="3"/>
    <s v="plays"/>
    <x v="3292"/>
    <d v="2014-07-23T18:59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0"/>
    <s v="space exploration"/>
    <x v="3293"/>
    <d v="2016-12-21T06:59:03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5.8333333333333336E-3"/>
    <n v="8.75"/>
    <x v="2"/>
    <s v="faith"/>
    <x v="3294"/>
    <d v="2014-10-30T14:22:4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4"/>
    <s v="science fiction"/>
    <x v="3295"/>
    <d v="2017-01-17T16:23:1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0"/>
    <s v="web"/>
    <x v="3296"/>
    <d v="2015-04-29T18:25:39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5.6800000000000002E-3"/>
    <n v="28.4"/>
    <x v="1"/>
    <s v="video games"/>
    <x v="3297"/>
    <d v="2017-01-11T09:49:08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5.5999999999999999E-3"/>
    <n v="14"/>
    <x v="0"/>
    <s v="web"/>
    <x v="3298"/>
    <d v="2015-02-15T12:30:07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5.5999999999999999E-3"/>
    <n v="93.333333333333329"/>
    <x v="0"/>
    <s v="wearables"/>
    <x v="3299"/>
    <d v="2016-03-25T08:59:16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5.5999999999999999E-3"/>
    <n v="18.666666666666668"/>
    <x v="1"/>
    <s v="video games"/>
    <x v="3300"/>
    <d v="2012-08-10T13:44:48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5.5833333333333334E-3"/>
    <n v="55.833333333333336"/>
    <x v="7"/>
    <s v="food trucks"/>
    <x v="3301"/>
    <d v="2016-07-15T12:42:26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5.5555555555555558E-3"/>
    <n v="25"/>
    <x v="0"/>
    <s v="web"/>
    <x v="3302"/>
    <d v="2015-10-28T17:07:1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5"/>
    <s v="art books"/>
    <x v="3303"/>
    <d v="2012-07-24T12:20:48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5.4999999999999997E-3"/>
    <n v="5.5"/>
    <x v="3"/>
    <s v="plays"/>
    <x v="3304"/>
    <d v="2016-03-22T19:2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2"/>
    <s v="world music"/>
    <x v="3305"/>
    <d v="2011-09-11T05:18:00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5.3333333333333332E-3"/>
    <n v="91.428571428571431"/>
    <x v="4"/>
    <s v="drama"/>
    <x v="3306"/>
    <d v="2014-09-19T10:18:21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5.1999999999999998E-3"/>
    <n v="26"/>
    <x v="0"/>
    <s v="wearables"/>
    <x v="3307"/>
    <d v="2015-06-30T16:40:46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5.1000000000000004E-3"/>
    <n v="23.181818181818183"/>
    <x v="1"/>
    <s v="video games"/>
    <x v="3308"/>
    <d v="2012-12-07T14:23:4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5.1000000000000004E-3"/>
    <n v="17"/>
    <x v="1"/>
    <s v="mobile games"/>
    <x v="3309"/>
    <d v="2016-08-06T13:35:0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5.1000000000000004E-3"/>
    <n v="17"/>
    <x v="0"/>
    <s v="gadgets"/>
    <x v="3310"/>
    <d v="2016-11-07T10:12:5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0"/>
    <s v="wearables"/>
    <x v="3311"/>
    <d v="2016-12-30T15:0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5.0000000000000001E-3"/>
    <n v="100"/>
    <x v="2"/>
    <s v="jazz"/>
    <x v="3312"/>
    <d v="2012-12-19T07:24:05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5.0000000000000001E-3"/>
    <n v="25"/>
    <x v="1"/>
    <s v="video games"/>
    <x v="3313"/>
    <d v="2015-05-13T12:04:28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5.0000000000000001E-3"/>
    <n v="5"/>
    <x v="1"/>
    <s v="video games"/>
    <x v="3314"/>
    <d v="2014-08-14T15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5.0000000000000001E-3"/>
    <n v="5"/>
    <x v="1"/>
    <s v="mobile games"/>
    <x v="3315"/>
    <d v="2016-07-13T23:51:3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5.0000000000000001E-3"/>
    <n v="7.5"/>
    <x v="5"/>
    <s v="translations"/>
    <x v="3316"/>
    <d v="2014-08-12T04:52:58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5.0000000000000001E-3"/>
    <n v="5"/>
    <x v="6"/>
    <s v="places"/>
    <x v="3317"/>
    <d v="2015-12-19T02:46:30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5.0000000000000001E-3"/>
    <n v="10"/>
    <x v="6"/>
    <s v="photobooks"/>
    <x v="3318"/>
    <d v="2015-01-11T22:00:03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5.0000000000000001E-3"/>
    <n v="62.5"/>
    <x v="1"/>
    <s v="mobile games"/>
    <x v="3319"/>
    <d v="2017-02-28T20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3320"/>
    <d v="2016-09-01T07:59:54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5.0000000000000001E-3"/>
    <n v="1"/>
    <x v="7"/>
    <s v="food trucks"/>
    <x v="3321"/>
    <d v="2015-03-16T09:28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5.0000000000000001E-3"/>
    <n v="12.5"/>
    <x v="3"/>
    <s v="plays"/>
    <x v="3322"/>
    <d v="2015-01-08T18:00:00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4.9199999999999999E-3"/>
    <n v="20.5"/>
    <x v="0"/>
    <s v="web"/>
    <x v="3323"/>
    <d v="2014-11-14T10:16:3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4.8960000000000002E-3"/>
    <n v="306"/>
    <x v="7"/>
    <s v="food trucks"/>
    <x v="3324"/>
    <d v="2015-10-04T22:39:46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4.8666666666666667E-3"/>
    <n v="24.333333333333332"/>
    <x v="7"/>
    <s v="food trucks"/>
    <x v="3325"/>
    <d v="2016-11-30T21:06:2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4.7727272727272731E-3"/>
    <n v="52.5"/>
    <x v="3"/>
    <s v="spaces"/>
    <x v="3326"/>
    <d v="2017-03-02T14:57:58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4.7333333333333333E-3"/>
    <n v="23.666666666666668"/>
    <x v="7"/>
    <s v="food trucks"/>
    <x v="3327"/>
    <d v="2015-04-13T19:21:5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4.7222222222222223E-3"/>
    <n v="60.714285714285715"/>
    <x v="1"/>
    <s v="mobile games"/>
    <x v="3328"/>
    <d v="2015-04-30T08:00:51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4.6699999999999997E-3"/>
    <n v="116.75"/>
    <x v="0"/>
    <s v="wearables"/>
    <x v="3329"/>
    <d v="2016-05-07T13:11:5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4.6666666666666671E-3"/>
    <n v="11.666666666666666"/>
    <x v="7"/>
    <s v="food trucks"/>
    <x v="3330"/>
    <d v="2014-12-08T18:12: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4.4999999999999997E-3"/>
    <n v="15"/>
    <x v="1"/>
    <s v="video games"/>
    <x v="3331"/>
    <d v="2016-11-18T11:03:1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4.4999999999999997E-3"/>
    <n v="18"/>
    <x v="1"/>
    <s v="mobile games"/>
    <x v="3332"/>
    <d v="2015-07-08T08:45:00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4.4444444444444444E-3"/>
    <n v="10"/>
    <x v="6"/>
    <s v="nature"/>
    <x v="3333"/>
    <d v="2014-11-22T05:13:5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4.3939393939393936E-3"/>
    <n v="4.833333333333333"/>
    <x v="4"/>
    <s v="animation"/>
    <x v="3334"/>
    <d v="2014-03-13T20:40:31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4.3750000000000004E-3"/>
    <n v="8.75"/>
    <x v="5"/>
    <s v="children's books"/>
    <x v="3335"/>
    <d v="2014-10-19T18:07:00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4.3333333333333331E-3"/>
    <n v="3.7142857142857144"/>
    <x v="4"/>
    <s v="animation"/>
    <x v="3336"/>
    <d v="2015-12-24T18:21:26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4.3333333333333331E-3"/>
    <n v="52"/>
    <x v="7"/>
    <s v="food trucks"/>
    <x v="3337"/>
    <d v="2015-05-13T08:18:51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4.3307086614173228E-3"/>
    <n v="18.333333333333332"/>
    <x v="3"/>
    <s v="plays"/>
    <x v="3338"/>
    <d v="2014-06-24T10:57:0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4.3166666666666666E-3"/>
    <n v="64.75"/>
    <x v="0"/>
    <s v="web"/>
    <x v="3339"/>
    <d v="2015-06-13T08:37:23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4.2599999999999999E-3"/>
    <n v="53.25"/>
    <x v="0"/>
    <s v="web"/>
    <x v="3340"/>
    <d v="2015-05-03T17:40:38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4.2399999999999998E-3"/>
    <n v="53"/>
    <x v="0"/>
    <s v="web"/>
    <x v="3341"/>
    <d v="2015-07-26T19:59:00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4.1999999999999997E-3"/>
    <n v="10.5"/>
    <x v="2"/>
    <s v="jazz"/>
    <x v="3342"/>
    <d v="2016-03-30T11:23:22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4.1999999999999997E-3"/>
    <n v="6.1764705882352944"/>
    <x v="5"/>
    <s v="translations"/>
    <x v="3343"/>
    <d v="2014-11-28T09:20:01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4.1999999999999997E-3"/>
    <n v="10.5"/>
    <x v="3"/>
    <s v="plays"/>
    <x v="3344"/>
    <d v="2014-05-08T13:23:30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4.1999999999999997E-3"/>
    <n v="10.5"/>
    <x v="3"/>
    <s v="plays"/>
    <x v="3345"/>
    <d v="2016-09-06T03:22:34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4.1666666666666666E-3"/>
    <n v="50"/>
    <x v="4"/>
    <s v="drama"/>
    <x v="3346"/>
    <d v="2016-06-16T07:37:26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4.1666666666666666E-3"/>
    <n v="25"/>
    <x v="6"/>
    <s v="people"/>
    <x v="3347"/>
    <d v="2015-08-20T10:19:02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4.1333333333333335E-3"/>
    <n v="23.25"/>
    <x v="1"/>
    <s v="mobile games"/>
    <x v="3348"/>
    <d v="2015-12-16T20:38:4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4.1111111111111114E-3"/>
    <n v="46.25"/>
    <x v="3"/>
    <s v="plays"/>
    <x v="3349"/>
    <d v="2014-12-05T09:27:15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4.0666666666666663E-3"/>
    <n v="30.5"/>
    <x v="0"/>
    <s v="wearables"/>
    <x v="3350"/>
    <d v="2014-12-04T16:59:19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4.0000000000000001E-3"/>
    <n v="30"/>
    <x v="4"/>
    <s v="drama"/>
    <x v="3351"/>
    <d v="2015-06-04T10:39:11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4.0000000000000001E-3"/>
    <n v="39"/>
    <x v="0"/>
    <s v="wearables"/>
    <x v="3352"/>
    <d v="2015-01-16T02:30:47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4.0000000000000001E-3"/>
    <n v="2"/>
    <x v="5"/>
    <s v="fiction"/>
    <x v="3353"/>
    <d v="2014-04-30T08:51:20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4.0000000000000001E-3"/>
    <n v="50"/>
    <x v="7"/>
    <s v="food trucks"/>
    <x v="3354"/>
    <d v="2015-05-30T13:26:11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4.0000000000000001E-3"/>
    <n v="20"/>
    <x v="2"/>
    <s v="faith"/>
    <x v="3355"/>
    <d v="2014-10-02T12:59:02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4.0000000000000001E-3"/>
    <n v="5"/>
    <x v="1"/>
    <s v="mobile games"/>
    <x v="3356"/>
    <d v="2014-06-12T11:08:05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4.0000000000000001E-3"/>
    <n v="13.333333333333334"/>
    <x v="3"/>
    <s v="spaces"/>
    <x v="3357"/>
    <d v="2014-10-01T19:59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4.0000000000000001E-3"/>
    <n v="2"/>
    <x v="3"/>
    <s v="plays"/>
    <x v="3358"/>
    <d v="2014-08-21T10:35:11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3.933333333333333E-3"/>
    <n v="84.285714285714292"/>
    <x v="0"/>
    <s v="wearables"/>
    <x v="3359"/>
    <d v="2017-02-01T07:55:5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3.892538925389254E-3"/>
    <n v="38.444444444444443"/>
    <x v="0"/>
    <s v="web"/>
    <x v="3360"/>
    <d v="2015-01-17T17:12:00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3.875E-3"/>
    <n v="103.33333333333333"/>
    <x v="1"/>
    <s v="video games"/>
    <x v="3361"/>
    <d v="2017-01-06T23:12:4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0"/>
    <s v="web"/>
    <x v="3362"/>
    <d v="2016-02-20T14:22:1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0"/>
    <s v="wearables"/>
    <x v="3363"/>
    <d v="2014-12-18T13:33:1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3.6666666666666666E-3"/>
    <n v="27.5"/>
    <x v="0"/>
    <s v="web"/>
    <x v="3364"/>
    <d v="2015-10-26T07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0"/>
    <s v="web"/>
    <x v="3365"/>
    <d v="2015-10-01T11:02:22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3.6666666666666666E-3"/>
    <n v="36.666666666666664"/>
    <x v="3"/>
    <s v="musical"/>
    <x v="3366"/>
    <d v="2015-02-16T02:11: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3.5999999999999999E-3"/>
    <n v="18"/>
    <x v="2"/>
    <s v="faith"/>
    <x v="3367"/>
    <d v="2017-04-27T11:15:19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3.5714285714285713E-3"/>
    <n v="25"/>
    <x v="2"/>
    <s v="jazz"/>
    <x v="3368"/>
    <d v="2012-09-02T03:30:4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3.5714285714285713E-3"/>
    <n v="31.25"/>
    <x v="1"/>
    <s v="mobile games"/>
    <x v="3369"/>
    <d v="2017-01-21T13:45:31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3.5000000000000001E-3"/>
    <n v="100"/>
    <x v="0"/>
    <s v="wearables"/>
    <x v="3370"/>
    <d v="2015-07-18T12:14:1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3.3999999999999998E-3"/>
    <n v="42.5"/>
    <x v="2"/>
    <s v="jazz"/>
    <x v="3371"/>
    <d v="2013-11-11T06:19:08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3.351206434316354E-3"/>
    <n v="50"/>
    <x v="3"/>
    <s v="spaces"/>
    <x v="3372"/>
    <d v="2016-07-31T16:36:2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4"/>
    <s v="science fiction"/>
    <x v="3373"/>
    <d v="2014-11-16T14:26:18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3.3333333333333335E-3"/>
    <n v="50"/>
    <x v="4"/>
    <s v="drama"/>
    <x v="3374"/>
    <d v="2016-03-08T05:51:0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3.3333333333333335E-3"/>
    <n v="100"/>
    <x v="5"/>
    <s v="translations"/>
    <x v="3375"/>
    <d v="2016-01-01T00:38:51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3.3333333333333335E-3"/>
    <n v="50"/>
    <x v="6"/>
    <s v="nature"/>
    <x v="3376"/>
    <d v="2015-04-28T17:16:39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3.3333333333333335E-3"/>
    <n v="50"/>
    <x v="7"/>
    <s v="food trucks"/>
    <x v="3377"/>
    <d v="2015-12-07T14:57:4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3.3333333333333335E-3"/>
    <n v="10"/>
    <x v="5"/>
    <s v="children's books"/>
    <x v="3378"/>
    <d v="2015-07-17T08:03:2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3.3333333333333335E-3"/>
    <n v="5"/>
    <x v="3"/>
    <s v="plays"/>
    <x v="3379"/>
    <d v="2016-06-01T15:38:29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3.3333333333333335E-3"/>
    <n v="10"/>
    <x v="3"/>
    <s v="plays"/>
    <x v="3380"/>
    <d v="2016-10-09T02:28:26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3.3E-3"/>
    <n v="44"/>
    <x v="0"/>
    <s v="makerspaces"/>
    <x v="3381"/>
    <d v="2015-02-27T16:01:3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0"/>
    <s v="web"/>
    <x v="3382"/>
    <d v="2014-12-17T20:32: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3.2512500000000002E-3"/>
    <n v="13.005000000000001"/>
    <x v="7"/>
    <s v="food trucks"/>
    <x v="3383"/>
    <d v="2014-06-27T13:33:2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3.1818181818181819E-3"/>
    <n v="35"/>
    <x v="0"/>
    <s v="web"/>
    <x v="3384"/>
    <d v="2014-10-31T18:12:4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3.0999999999999999E-3"/>
    <n v="12.4"/>
    <x v="2"/>
    <s v="jazz"/>
    <x v="3385"/>
    <d v="2013-08-31T16:32:03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3.0999999999999999E-3"/>
    <n v="775"/>
    <x v="3"/>
    <s v="spaces"/>
    <x v="3386"/>
    <d v="2016-07-02T07:35:23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3.0500000000000002E-3"/>
    <n v="76.25"/>
    <x v="0"/>
    <s v="wearables"/>
    <x v="3387"/>
    <d v="2014-09-05T12:30:0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0"/>
    <s v="wearables"/>
    <x v="3388"/>
    <d v="2015-05-21T07:45:25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3.0200000000000001E-3"/>
    <n v="50.333333333333336"/>
    <x v="2"/>
    <s v="jazz"/>
    <x v="3389"/>
    <d v="2016-01-02T17:55:37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3.0000000000000001E-3"/>
    <n v="30"/>
    <x v="2"/>
    <s v="jazz"/>
    <x v="3390"/>
    <d v="2014-08-30T07:3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3.0000000000000001E-3"/>
    <n v="15"/>
    <x v="3"/>
    <s v="plays"/>
    <x v="3391"/>
    <d v="2014-12-26T18:02:28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2.9411764705882353E-3"/>
    <n v="12.5"/>
    <x v="4"/>
    <s v="animation"/>
    <x v="3392"/>
    <d v="2014-05-31T20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8"/>
    <s v="audio"/>
    <x v="3393"/>
    <d v="2016-08-27T09:00:09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2.8667813379201833E-3"/>
    <n v="71.666666666666671"/>
    <x v="4"/>
    <s v="animation"/>
    <x v="3394"/>
    <d v="2012-01-05T03:33:0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2.8571428571428571E-3"/>
    <n v="10"/>
    <x v="3"/>
    <s v="plays"/>
    <x v="3395"/>
    <d v="2014-09-11T04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2.8571428571428571E-3"/>
    <n v="10"/>
    <x v="3"/>
    <s v="plays"/>
    <x v="3396"/>
    <d v="2015-03-23T19:59:00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2.8333333333333335E-3"/>
    <n v="21.25"/>
    <x v="0"/>
    <s v="gadgets"/>
    <x v="3397"/>
    <d v="2014-05-23T06:05:2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2.8E-3"/>
    <n v="40"/>
    <x v="6"/>
    <s v="places"/>
    <x v="3398"/>
    <d v="2014-06-18T12:13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2.8E-3"/>
    <n v="18.666666666666668"/>
    <x v="3"/>
    <s v="spaces"/>
    <x v="3399"/>
    <d v="2014-08-31T21:00:00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2.8E-3"/>
    <n v="17.5"/>
    <x v="3"/>
    <s v="musical"/>
    <x v="3400"/>
    <d v="2015-07-15T02:43:4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4"/>
    <s v="science fiction"/>
    <x v="3401"/>
    <d v="2014-10-28T14:00:0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2.6829268292682929E-3"/>
    <n v="5.5"/>
    <x v="3"/>
    <s v="spaces"/>
    <x v="3402"/>
    <d v="2015-06-11T19:45:0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0"/>
    <s v="wearables"/>
    <x v="3403"/>
    <d v="2016-12-28T11:25:1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4"/>
    <s v="science fiction"/>
    <x v="3404"/>
    <d v="2016-02-26T13:52:5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2.6666666666666666E-3"/>
    <n v="10"/>
    <x v="0"/>
    <s v="web"/>
    <x v="3405"/>
    <d v="2016-07-31T08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3406"/>
    <d v="2015-04-23T13:05:38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2.6222222222222224E-3"/>
    <n v="19.666666666666668"/>
    <x v="1"/>
    <s v="video games"/>
    <x v="3407"/>
    <d v="2016-06-29T12:20:14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2.5892857142857141E-3"/>
    <n v="29"/>
    <x v="3"/>
    <s v="plays"/>
    <x v="3408"/>
    <d v="2016-01-20T09:24:21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2.5000000000000001E-3"/>
    <n v="5"/>
    <x v="5"/>
    <s v="fiction"/>
    <x v="3409"/>
    <d v="2016-08-04T16:10: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0"/>
    <s v="web"/>
    <x v="3410"/>
    <d v="2015-04-14T08:19:2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3411"/>
    <d v="2016-05-19T00:12:01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2.5000000000000001E-3"/>
    <n v="1"/>
    <x v="5"/>
    <s v="children's books"/>
    <x v="3412"/>
    <d v="2014-06-05T11:49: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2.5000000000000001E-3"/>
    <n v="16.666666666666668"/>
    <x v="3"/>
    <s v="spaces"/>
    <x v="3413"/>
    <d v="2015-08-17T08:05:5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2.5000000000000001E-3"/>
    <n v="5"/>
    <x v="3"/>
    <s v="plays"/>
    <x v="3414"/>
    <d v="2015-05-15T11:14:28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2.5000000000000001E-3"/>
    <n v="5"/>
    <x v="3"/>
    <s v="plays"/>
    <x v="3415"/>
    <d v="2014-07-19T01:21:3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2.5000000000000001E-3"/>
    <n v="5"/>
    <x v="3"/>
    <s v="plays"/>
    <x v="3416"/>
    <d v="2014-08-26T08:28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2.3999999999999998E-3"/>
    <n v="16"/>
    <x v="5"/>
    <s v="fiction"/>
    <x v="3417"/>
    <d v="2015-02-26T20:02:41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2.3999999999999998E-3"/>
    <n v="12"/>
    <x v="7"/>
    <s v="food trucks"/>
    <x v="3418"/>
    <d v="2015-03-01T10:07:2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2.3809523809523812E-3"/>
    <n v="5"/>
    <x v="1"/>
    <s v="video games"/>
    <x v="3419"/>
    <d v="2014-04-06T11:01:0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2.3333333333333335E-3"/>
    <n v="2.3333333333333335"/>
    <x v="5"/>
    <s v="translations"/>
    <x v="3420"/>
    <d v="2015-02-05T17:25:00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2.2842639593908631E-3"/>
    <n v="30"/>
    <x v="5"/>
    <s v="children's books"/>
    <x v="3421"/>
    <d v="2013-05-24T05:54:44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2.2727272727272726E-3"/>
    <n v="10"/>
    <x v="4"/>
    <s v="drama"/>
    <x v="3422"/>
    <d v="2016-02-17T15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2.2599999999999999E-3"/>
    <n v="45.2"/>
    <x v="0"/>
    <s v="wearables"/>
    <x v="3423"/>
    <d v="2015-06-01T09:01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2.2499999999999998E-3"/>
    <n v="33.75"/>
    <x v="3"/>
    <s v="plays"/>
    <x v="3424"/>
    <d v="2014-09-11T00:37:22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2.2000000000000001E-3"/>
    <n v="3.6666666666666665"/>
    <x v="1"/>
    <s v="video games"/>
    <x v="3425"/>
    <d v="2014-04-19T04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2.2000000000000001E-3"/>
    <n v="3.6666666666666665"/>
    <x v="1"/>
    <s v="mobile games"/>
    <x v="3426"/>
    <d v="2014-11-25T16:55:00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2.2000000000000001E-3"/>
    <n v="5.5"/>
    <x v="2"/>
    <s v="faith"/>
    <x v="3427"/>
    <d v="2015-03-30T19:22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2.2000000000000001E-3"/>
    <n v="5.5"/>
    <x v="3"/>
    <s v="plays"/>
    <x v="3428"/>
    <d v="2015-01-02T03:49: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2.1649484536082476E-3"/>
    <n v="26.25"/>
    <x v="0"/>
    <s v="wearables"/>
    <x v="3429"/>
    <d v="2016-02-14T08:20:32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2.142857142857143E-3"/>
    <n v="37.5"/>
    <x v="2"/>
    <s v="faith"/>
    <x v="3430"/>
    <d v="2016-05-13T20:5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2.1029999999999998E-3"/>
    <n v="420.6"/>
    <x v="3"/>
    <s v="spaces"/>
    <x v="3431"/>
    <d v="2015-09-19T20:21:31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2.0999999999999999E-3"/>
    <n v="7"/>
    <x v="3"/>
    <s v="plays"/>
    <x v="3432"/>
    <d v="2015-01-20T11:16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2.0500000000000002E-3"/>
    <n v="68.333333333333329"/>
    <x v="0"/>
    <s v="wearables"/>
    <x v="3433"/>
    <d v="2014-09-01T12:10:17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2.0238095238095236E-3"/>
    <n v="21.25"/>
    <x v="1"/>
    <s v="video games"/>
    <x v="3434"/>
    <d v="2014-08-15T18:04:23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2E-3"/>
    <n v="10"/>
    <x v="4"/>
    <s v="animation"/>
    <x v="3435"/>
    <d v="2015-06-28T07:09:30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2E-3"/>
    <n v="10"/>
    <x v="0"/>
    <s v="web"/>
    <x v="3436"/>
    <d v="2016-05-20T06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0"/>
    <s v="web"/>
    <x v="3437"/>
    <d v="2015-05-24T07:00:0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0"/>
    <s v="web"/>
    <x v="3438"/>
    <d v="2015-06-06T02:47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0"/>
    <s v="wearables"/>
    <x v="3439"/>
    <d v="2015-07-17T11:35: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2E-3"/>
    <n v="1"/>
    <x v="5"/>
    <s v="translations"/>
    <x v="3440"/>
    <d v="2017-01-02T22:04:27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2E-3"/>
    <n v="6"/>
    <x v="5"/>
    <s v="translations"/>
    <x v="3441"/>
    <d v="2016-02-25T02:57:1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0"/>
    <s v="web"/>
    <x v="3442"/>
    <d v="2015-10-15T12:22:38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2E-3"/>
    <n v="15"/>
    <x v="7"/>
    <s v="food trucks"/>
    <x v="3443"/>
    <d v="2014-11-05T20:22:37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2E-3"/>
    <n v="1"/>
    <x v="7"/>
    <s v="food trucks"/>
    <x v="3444"/>
    <d v="2015-03-11T08:23:56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2E-3"/>
    <n v="5"/>
    <x v="7"/>
    <s v="food trucks"/>
    <x v="3445"/>
    <d v="2016-02-13T13:35: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2E-3"/>
    <n v="23.333333333333332"/>
    <x v="3"/>
    <s v="plays"/>
    <x v="3446"/>
    <d v="2015-05-29T07:34:19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2E-3"/>
    <n v="10"/>
    <x v="3"/>
    <s v="plays"/>
    <x v="3447"/>
    <d v="2015-03-26T19:34:3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3"/>
    <s v="musical"/>
    <x v="3448"/>
    <d v="2014-09-08T07:50:05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2E-3"/>
    <n v="40"/>
    <x v="3"/>
    <s v="plays"/>
    <x v="3449"/>
    <d v="2014-08-04T08:00:00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2E-3"/>
    <n v="1"/>
    <x v="3"/>
    <s v="plays"/>
    <x v="3450"/>
    <d v="2014-10-07T19:54:1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2E-3"/>
    <n v="1"/>
    <x v="3"/>
    <s v="plays"/>
    <x v="3451"/>
    <d v="2016-01-07T22:34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1.9801980198019802E-3"/>
    <n v="5"/>
    <x v="2"/>
    <s v="faith"/>
    <x v="3452"/>
    <d v="2015-01-15T07:56:45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1.9384615384615384E-3"/>
    <n v="42"/>
    <x v="3"/>
    <s v="spaces"/>
    <x v="3453"/>
    <d v="2015-01-08T05:4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0"/>
    <s v="wearables"/>
    <x v="3454"/>
    <d v="2016-09-04T18:59:00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1.8867924528301887E-3"/>
    <n v="1"/>
    <x v="5"/>
    <s v="children's books"/>
    <x v="3455"/>
    <d v="2016-04-24T12:45:2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0"/>
    <s v="web"/>
    <x v="3456"/>
    <d v="2015-07-25T13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1.8625E-3"/>
    <n v="13.545454545454545"/>
    <x v="4"/>
    <s v="animation"/>
    <x v="3457"/>
    <d v="2015-11-05T15:32:5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0"/>
    <s v="web"/>
    <x v="3458"/>
    <d v="2016-05-14T07:18:2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1.6999999999999999E-3"/>
    <n v="5.666666666666667"/>
    <x v="7"/>
    <s v="food trucks"/>
    <x v="3459"/>
    <d v="2015-02-22T00:29:2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1.6800000000000001E-3"/>
    <n v="10.5"/>
    <x v="0"/>
    <s v="gadgets"/>
    <x v="3460"/>
    <d v="2014-09-07T14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1.6705882352941177E-3"/>
    <n v="142"/>
    <x v="0"/>
    <s v="web"/>
    <x v="3461"/>
    <d v="2016-02-18T11:09:29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1.6666666666666668E-3"/>
    <n v="3.3333333333333335"/>
    <x v="1"/>
    <s v="video games"/>
    <x v="3462"/>
    <d v="2013-10-09T00:18:0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1.6666666666666668E-3"/>
    <n v="25"/>
    <x v="1"/>
    <s v="video games"/>
    <x v="3463"/>
    <d v="2014-09-21T10:32:49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1.6666666666666668E-3"/>
    <n v="12.5"/>
    <x v="1"/>
    <s v="video games"/>
    <x v="3464"/>
    <d v="2014-03-15T10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1.6666666666666668E-3"/>
    <n v="50"/>
    <x v="7"/>
    <s v="food trucks"/>
    <x v="3465"/>
    <d v="2014-07-05T15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1.6666666666666668E-3"/>
    <n v="5"/>
    <x v="7"/>
    <s v="food trucks"/>
    <x v="3466"/>
    <d v="2015-12-24T23:55:36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1.6666666666666668E-3"/>
    <n v="50"/>
    <x v="7"/>
    <s v="food trucks"/>
    <x v="3467"/>
    <d v="2014-10-05T11:13:4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1.6666666666666668E-3"/>
    <n v="5"/>
    <x v="3"/>
    <s v="plays"/>
    <x v="3468"/>
    <d v="2015-01-11T02:15:2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1.6666666666666668E-3"/>
    <n v="25"/>
    <x v="3"/>
    <s v="plays"/>
    <x v="3469"/>
    <d v="2016-05-18T16:56:2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1.6666666666666668E-3"/>
    <n v="5"/>
    <x v="3"/>
    <s v="plays"/>
    <x v="3470"/>
    <d v="2016-06-19T14:32:01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1.5900000000000001E-3"/>
    <n v="71.55"/>
    <x v="1"/>
    <s v="video games"/>
    <x v="3471"/>
    <d v="2014-03-23T18:15:27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1.5499999999999999E-3"/>
    <n v="10.333333333333334"/>
    <x v="4"/>
    <s v="animation"/>
    <x v="3472"/>
    <d v="2014-07-02T19:00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1.5227272727272728E-3"/>
    <n v="55.833333333333336"/>
    <x v="3"/>
    <s v="spaces"/>
    <x v="3473"/>
    <d v="2015-09-27T22:35:3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3"/>
    <s v="spaces"/>
    <x v="3474"/>
    <d v="2015-10-08T11:00:21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1.5E-3"/>
    <n v="11.25"/>
    <x v="1"/>
    <s v="video games"/>
    <x v="3475"/>
    <d v="2016-04-09T23:54:24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1.5E-3"/>
    <n v="37.5"/>
    <x v="7"/>
    <s v="food trucks"/>
    <x v="3476"/>
    <d v="2016-06-16T09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1.5E-3"/>
    <n v="37.5"/>
    <x v="7"/>
    <s v="restaurants"/>
    <x v="3477"/>
    <d v="2015-05-14T15:56:1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1.5E-3"/>
    <n v="37.5"/>
    <x v="3"/>
    <s v="spaces"/>
    <x v="3478"/>
    <d v="2015-05-28T07:59:00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1.48E-3"/>
    <n v="5.2857142857142856"/>
    <x v="7"/>
    <s v="food trucks"/>
    <x v="3479"/>
    <d v="2015-02-23T19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3480"/>
    <d v="2014-09-15T11:55:03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1.3749999999999999E-3"/>
    <n v="5.5"/>
    <x v="4"/>
    <s v="animation"/>
    <x v="3481"/>
    <d v="2016-11-20T10:48:47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1.3333333333333333E-3"/>
    <n v="1"/>
    <x v="6"/>
    <s v="people"/>
    <x v="3482"/>
    <d v="2015-02-17T19:26:3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1.325E-3"/>
    <n v="13.25"/>
    <x v="1"/>
    <s v="video games"/>
    <x v="3483"/>
    <d v="2016-03-30T07:41:35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1.2999999999999999E-3"/>
    <n v="13"/>
    <x v="7"/>
    <s v="food trucks"/>
    <x v="3484"/>
    <d v="2015-08-03T20:27:54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1.25E-3"/>
    <n v="250"/>
    <x v="4"/>
    <s v="animation"/>
    <x v="3485"/>
    <d v="2013-08-10T05:15:2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1.25E-3"/>
    <n v="100"/>
    <x v="7"/>
    <s v="food trucks"/>
    <x v="3486"/>
    <d v="2014-10-02T09:56:32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1.25E-3"/>
    <n v="5"/>
    <x v="5"/>
    <s v="translations"/>
    <x v="3487"/>
    <d v="2015-12-12T02:00:00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1.25E-3"/>
    <n v="1"/>
    <x v="6"/>
    <s v="places"/>
    <x v="3488"/>
    <d v="2015-07-26T08:00:5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0"/>
    <s v="web"/>
    <x v="3489"/>
    <d v="2015-03-31T10:04:04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1.25E-3"/>
    <n v="10"/>
    <x v="3"/>
    <s v="plays"/>
    <x v="3490"/>
    <d v="2016-05-07T06:29:18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1.1999999999999999E-3"/>
    <n v="1"/>
    <x v="4"/>
    <s v="drama"/>
    <x v="3491"/>
    <d v="2016-03-06T15:55:31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1.1999999999999999E-3"/>
    <n v="3"/>
    <x v="1"/>
    <s v="mobile games"/>
    <x v="3492"/>
    <d v="2016-03-14T06:35: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1.1833333333333333E-3"/>
    <n v="23.666666666666668"/>
    <x v="3"/>
    <s v="spaces"/>
    <x v="3493"/>
    <d v="2015-02-25T19:19:55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1.1655011655011655E-3"/>
    <n v="5"/>
    <x v="5"/>
    <s v="fiction"/>
    <x v="3494"/>
    <d v="2013-08-15T02:43:2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1.1199999999999999E-3"/>
    <n v="50.909090909090907"/>
    <x v="1"/>
    <s v="video games"/>
    <x v="3495"/>
    <d v="2013-01-11T12:00:2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1.1111111111111111E-3"/>
    <n v="50"/>
    <x v="2"/>
    <s v="jazz"/>
    <x v="3496"/>
    <d v="2014-01-06T16:39:58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1.06E-3"/>
    <n v="13.25"/>
    <x v="0"/>
    <s v="wearables"/>
    <x v="3497"/>
    <d v="2017-03-14T09:22:0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1.0499999999999999E-3"/>
    <n v="10.5"/>
    <x v="1"/>
    <s v="mobile games"/>
    <x v="3498"/>
    <d v="2016-06-04T22:21:33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1.0399999999999999E-3"/>
    <n v="13"/>
    <x v="0"/>
    <s v="web"/>
    <x v="3499"/>
    <d v="2016-04-16T10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1.0399999999999999E-3"/>
    <n v="13"/>
    <x v="0"/>
    <s v="wearables"/>
    <x v="3500"/>
    <d v="2014-09-03T10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1.0399999999999999E-3"/>
    <n v="13"/>
    <x v="5"/>
    <s v="translations"/>
    <x v="3501"/>
    <d v="2016-09-20T21:45:04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1E-3"/>
    <n v="5"/>
    <x v="4"/>
    <s v="animation"/>
    <x v="3502"/>
    <d v="2016-03-24T14:39:13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1E-3"/>
    <n v="5"/>
    <x v="4"/>
    <s v="animation"/>
    <x v="3503"/>
    <d v="2014-02-09T16:21:41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1E-3"/>
    <n v="10"/>
    <x v="4"/>
    <s v="animation"/>
    <x v="3504"/>
    <d v="2016-04-14T06:34:0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1E-3"/>
    <n v="1"/>
    <x v="1"/>
    <s v="mobile games"/>
    <x v="3505"/>
    <d v="2014-08-07T07:35:17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1E-3"/>
    <n v="25"/>
    <x v="7"/>
    <s v="food trucks"/>
    <x v="3506"/>
    <d v="2014-11-13T12:18:4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1E-3"/>
    <n v="100"/>
    <x v="5"/>
    <s v="translations"/>
    <x v="3507"/>
    <d v="2015-02-08T13:58:29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1E-3"/>
    <n v="7.5"/>
    <x v="5"/>
    <s v="translations"/>
    <x v="3508"/>
    <d v="2015-10-11T10:43:4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1E-3"/>
    <n v="5"/>
    <x v="5"/>
    <s v="fiction"/>
    <x v="3509"/>
    <d v="2012-09-06T23:51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5"/>
    <s v="art books"/>
    <x v="3510"/>
    <d v="2015-05-28T12:05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1E-3"/>
    <n v="1"/>
    <x v="2"/>
    <s v="faith"/>
    <x v="3511"/>
    <d v="2016-05-04T11:58:52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1E-3"/>
    <n v="25"/>
    <x v="0"/>
    <s v="gadgets"/>
    <x v="3512"/>
    <d v="2016-01-02T08:27:0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0"/>
    <s v="web"/>
    <x v="3513"/>
    <d v="2016-06-24T09:27:49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1E-3"/>
    <n v="1"/>
    <x v="3"/>
    <s v="spaces"/>
    <x v="3514"/>
    <d v="2016-08-15T04:44:5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1E-3"/>
    <n v="1"/>
    <x v="3"/>
    <s v="spaces"/>
    <x v="3515"/>
    <d v="2016-05-27T05:12:0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1E-3"/>
    <n v="1"/>
    <x v="3"/>
    <s v="musical"/>
    <x v="3516"/>
    <d v="2016-11-21T16:17:18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1E-3"/>
    <n v="5"/>
    <x v="3"/>
    <s v="plays"/>
    <x v="3517"/>
    <d v="2014-10-06T20:30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0"/>
    <s v="space exploration"/>
    <x v="3518"/>
    <d v="2016-02-01T15:55:4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9.9009900990099011E-4"/>
    <n v="1"/>
    <x v="4"/>
    <s v="animation"/>
    <x v="3519"/>
    <d v="2016-05-18T12:22:1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9.6153846153846159E-4"/>
    <n v="25"/>
    <x v="3"/>
    <s v="plays"/>
    <x v="3520"/>
    <d v="2015-10-26T10:58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0"/>
    <s v="space exploration"/>
    <x v="3521"/>
    <d v="2015-11-24T10:06:5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0"/>
    <s v="space exploration"/>
    <x v="3522"/>
    <d v="2016-07-30T13:13:1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9.0666666666666662E-4"/>
    <n v="34"/>
    <x v="0"/>
    <s v="web"/>
    <x v="3523"/>
    <d v="2015-02-16T17:40: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8.9999999999999998E-4"/>
    <n v="9"/>
    <x v="0"/>
    <s v="web"/>
    <x v="3524"/>
    <d v="2015-10-29T13:40:4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8.8000000000000003E-4"/>
    <n v="7.333333333333333"/>
    <x v="3"/>
    <s v="spaces"/>
    <x v="3525"/>
    <d v="2016-03-10T05:42: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8.6666666666666663E-4"/>
    <n v="26"/>
    <x v="0"/>
    <s v="web"/>
    <x v="3526"/>
    <d v="2015-10-17T08:01:5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8"/>
    <s v="audio"/>
    <x v="3527"/>
    <d v="2015-03-05T12:27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0"/>
    <s v="web"/>
    <x v="3528"/>
    <d v="2015-09-05T21:10:00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8.3333333333333339E-4"/>
    <n v="7.5"/>
    <x v="1"/>
    <s v="video games"/>
    <x v="3529"/>
    <d v="2014-08-24T12:48: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4"/>
    <s v="science fiction"/>
    <x v="3530"/>
    <d v="2016-02-26T22:45:3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8.0000000000000004E-4"/>
    <n v="1"/>
    <x v="3"/>
    <s v="plays"/>
    <x v="3531"/>
    <d v="2016-05-14T13:03:5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8.0000000000000004E-4"/>
    <n v="16"/>
    <x v="3"/>
    <s v="plays"/>
    <x v="3532"/>
    <d v="2015-07-14T15:00:15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7.8181818181818181E-4"/>
    <n v="17.2"/>
    <x v="7"/>
    <s v="restaurants"/>
    <x v="3533"/>
    <d v="2014-09-21T11:48:3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7.5000000000000002E-4"/>
    <n v="15"/>
    <x v="6"/>
    <s v="places"/>
    <x v="3534"/>
    <d v="2014-09-25T13:43:11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7.407407407407407E-4"/>
    <n v="1.5384615384615385"/>
    <x v="6"/>
    <s v="photobooks"/>
    <x v="3535"/>
    <d v="2014-10-23T20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7.3333333333333334E-4"/>
    <n v="5.5"/>
    <x v="3"/>
    <s v="plays"/>
    <x v="3536"/>
    <d v="2016-04-17T12:43:3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0"/>
    <s v="web"/>
    <x v="3537"/>
    <d v="2015-01-10T09:2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6.9999999999999999E-4"/>
    <n v="87.5"/>
    <x v="3"/>
    <s v="spaces"/>
    <x v="3538"/>
    <d v="2015-10-16T08:35:52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6.9230769230769226E-4"/>
    <n v="22.5"/>
    <x v="4"/>
    <s v="animation"/>
    <x v="3539"/>
    <d v="2012-04-16T16:31:00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6.8999999999999997E-4"/>
    <n v="69"/>
    <x v="4"/>
    <s v="drama"/>
    <x v="3540"/>
    <d v="2016-09-03T08:34:37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6.8000000000000005E-4"/>
    <n v="12.75"/>
    <x v="1"/>
    <s v="video games"/>
    <x v="3541"/>
    <d v="2014-02-05T11:58:1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6.6666666666666664E-4"/>
    <n v="5"/>
    <x v="3"/>
    <s v="musical"/>
    <x v="3542"/>
    <d v="2014-06-28T22:13:01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6.6666666666666664E-4"/>
    <n v="1"/>
    <x v="3"/>
    <s v="plays"/>
    <x v="3543"/>
    <d v="2014-10-23T07:16:3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0"/>
    <s v="web"/>
    <x v="3544"/>
    <d v="2016-10-17T11:10:3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6.4102564102564103E-4"/>
    <n v="25"/>
    <x v="4"/>
    <s v="animation"/>
    <x v="3545"/>
    <d v="2011-11-13T08:22:07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6.2500000000000001E-4"/>
    <n v="5"/>
    <x v="1"/>
    <s v="mobile games"/>
    <x v="3546"/>
    <d v="2015-01-01T00:20:26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6.2E-4"/>
    <n v="15.5"/>
    <x v="0"/>
    <s v="web"/>
    <x v="3547"/>
    <d v="2015-03-08T07:16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6.0999999999999997E-4"/>
    <n v="30.5"/>
    <x v="0"/>
    <s v="web"/>
    <x v="3548"/>
    <d v="2015-07-22T05:02:1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0"/>
    <s v="web"/>
    <x v="3549"/>
    <d v="2015-02-26T00:41:33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5.9999999999999995E-4"/>
    <n v="300"/>
    <x v="3"/>
    <s v="musical"/>
    <x v="3550"/>
    <d v="2015-08-01T06:00:00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5.9612499999999998E-4"/>
    <n v="11.922499999999999"/>
    <x v="1"/>
    <s v="video games"/>
    <x v="3551"/>
    <d v="2013-10-19T04:13:06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5.8333333333333338E-4"/>
    <n v="17.5"/>
    <x v="7"/>
    <s v="food trucks"/>
    <x v="3552"/>
    <d v="2014-09-25T08:24:2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4"/>
    <s v="science fiction"/>
    <x v="3553"/>
    <d v="2015-06-18T05:13:1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3"/>
    <s v="musical"/>
    <x v="3554"/>
    <d v="2015-06-29T19:59:0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5.3846153846153844E-4"/>
    <n v="17.5"/>
    <x v="7"/>
    <s v="food trucks"/>
    <x v="3555"/>
    <d v="2015-05-10T09:22:37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5.1999999999999995E-4"/>
    <n v="13"/>
    <x v="3"/>
    <s v="spaces"/>
    <x v="3556"/>
    <d v="2015-04-28T07:19:5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0"/>
    <s v="space exploration"/>
    <x v="3557"/>
    <d v="2015-04-21T05:25:2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8"/>
    <s v="audio"/>
    <x v="3558"/>
    <d v="2014-11-05T12:38:35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5.0000000000000001E-4"/>
    <n v="5"/>
    <x v="2"/>
    <s v="faith"/>
    <x v="3559"/>
    <d v="2017-03-26T20:36:00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5.0000000000000001E-4"/>
    <n v="10"/>
    <x v="1"/>
    <s v="mobile games"/>
    <x v="3560"/>
    <d v="2016-11-05T14:11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5.0000000000000001E-4"/>
    <n v="1"/>
    <x v="6"/>
    <s v="people"/>
    <x v="3561"/>
    <d v="2016-03-14T01:24:43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5.0000000000000001E-4"/>
    <n v="5"/>
    <x v="1"/>
    <s v="video games"/>
    <x v="3562"/>
    <d v="2014-12-08T15:21:2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0"/>
    <s v="web"/>
    <x v="3563"/>
    <d v="2015-08-08T07:33:3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5.0000000000000001E-4"/>
    <n v="5"/>
    <x v="3"/>
    <s v="spaces"/>
    <x v="3564"/>
    <d v="2015-03-26T16:05:32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4.6999999999999999E-4"/>
    <n v="6.7142857142857144"/>
    <x v="1"/>
    <s v="video games"/>
    <x v="3565"/>
    <d v="2014-03-02T11:01:1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0"/>
    <s v="web"/>
    <x v="3566"/>
    <d v="2015-02-12T12:14:20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4.3333333333333331E-4"/>
    <n v="16.25"/>
    <x v="7"/>
    <s v="restaurants"/>
    <x v="3567"/>
    <d v="2014-07-18T19:43:24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4.0999999999999999E-4"/>
    <n v="6.833333333333333"/>
    <x v="1"/>
    <s v="video games"/>
    <x v="3568"/>
    <d v="2016-07-14T10:12:0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4.0000000000000002E-4"/>
    <n v="20"/>
    <x v="4"/>
    <s v="drama"/>
    <x v="3569"/>
    <d v="2015-08-16T06:06:4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4.0000000000000002E-4"/>
    <n v="1"/>
    <x v="0"/>
    <s v="wearables"/>
    <x v="3570"/>
    <d v="2016-10-26T11:20:04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4.0000000000000002E-4"/>
    <n v="1"/>
    <x v="1"/>
    <s v="video games"/>
    <x v="3571"/>
    <d v="2016-01-07T20:53:1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0"/>
    <s v="web"/>
    <x v="3572"/>
    <d v="2016-02-07T08:58:00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4.0000000000000002E-4"/>
    <n v="20"/>
    <x v="3"/>
    <s v="plays"/>
    <x v="3573"/>
    <d v="2014-09-09T08:12:03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4.0000000000000002E-4"/>
    <n v="5"/>
    <x v="3"/>
    <s v="spaces"/>
    <x v="3574"/>
    <d v="2014-07-29T17:19:32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4.0000000000000002E-4"/>
    <n v="10"/>
    <x v="3"/>
    <s v="spaces"/>
    <x v="3575"/>
    <d v="2017-02-18T16:45:19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4.0000000000000002E-4"/>
    <n v="1"/>
    <x v="3"/>
    <s v="plays"/>
    <x v="3576"/>
    <d v="2014-06-25T13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4.0000000000000002E-4"/>
    <n v="1"/>
    <x v="3"/>
    <s v="plays"/>
    <x v="3577"/>
    <d v="2016-02-27T16:00:00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3.8464497269020693E-4"/>
    <n v="5"/>
    <x v="1"/>
    <s v="video games"/>
    <x v="3578"/>
    <d v="2015-05-28T20:27: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3.8461538461538462E-4"/>
    <n v="22.5"/>
    <x v="7"/>
    <s v="food trucks"/>
    <x v="3579"/>
    <d v="2016-01-29T06:46:10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3.5704000000000004E-4"/>
    <n v="17.852"/>
    <x v="1"/>
    <s v="video games"/>
    <x v="3580"/>
    <d v="2012-06-09T12:20:0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3.5E-4"/>
    <n v="2.3333333333333335"/>
    <x v="3"/>
    <s v="plays"/>
    <x v="3581"/>
    <d v="2016-05-04T19:04:5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3.4722222222222224E-4"/>
    <n v="1"/>
    <x v="2"/>
    <s v="faith"/>
    <x v="3582"/>
    <d v="2016-04-02T16:10:0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4"/>
    <s v="science fiction"/>
    <x v="3583"/>
    <d v="2015-04-18T02:16:00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3.3333333333333332E-4"/>
    <n v="1"/>
    <x v="0"/>
    <s v="web"/>
    <x v="3584"/>
    <d v="2016-09-22T13:47:47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3.3333333333333332E-4"/>
    <n v="3"/>
    <x v="6"/>
    <s v="nature"/>
    <x v="3585"/>
    <d v="2014-12-31T09:05:38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3.3333333333333332E-4"/>
    <n v="1"/>
    <x v="6"/>
    <s v="nature"/>
    <x v="3586"/>
    <d v="2015-03-02T13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3.3333333333333332E-4"/>
    <n v="1"/>
    <x v="2"/>
    <s v="faith"/>
    <x v="3587"/>
    <d v="2015-04-05T03:00:00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2E-4"/>
    <n v="10"/>
    <x v="3"/>
    <s v="plays"/>
    <x v="3588"/>
    <d v="2017-04-20T23:24:2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3.3333333333333332E-4"/>
    <n v="1"/>
    <x v="3"/>
    <s v="musical"/>
    <x v="3589"/>
    <d v="2014-11-29T13:19:50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3.0303030303030303E-4"/>
    <n v="1"/>
    <x v="4"/>
    <s v="animation"/>
    <x v="3590"/>
    <d v="2017-02-16T23:53:49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2.9999999999999997E-4"/>
    <n v="3"/>
    <x v="0"/>
    <s v="web"/>
    <x v="3591"/>
    <d v="2016-11-02T13:31:32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2.9999999999999997E-4"/>
    <n v="7.5"/>
    <x v="0"/>
    <s v="wearables"/>
    <x v="3592"/>
    <d v="2014-08-11T18:47:07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2.9999999999999997E-4"/>
    <n v="1.5"/>
    <x v="3"/>
    <s v="plays"/>
    <x v="3593"/>
    <d v="2015-04-14T21:04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2.8571428571428574E-4"/>
    <n v="1"/>
    <x v="7"/>
    <s v="food trucks"/>
    <x v="3594"/>
    <d v="2016-05-27T14:04:00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2.740447957839262E-4"/>
    <n v="13"/>
    <x v="4"/>
    <s v="animation"/>
    <x v="3595"/>
    <d v="2015-02-19T11:47:5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2.631578947368421E-4"/>
    <n v="10"/>
    <x v="5"/>
    <s v="fiction"/>
    <x v="3596"/>
    <d v="2016-01-30T11:46:42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2.5999999999999998E-4"/>
    <n v="13"/>
    <x v="3"/>
    <s v="plays"/>
    <x v="3597"/>
    <d v="2014-09-01T12:09:3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2.5000000000000001E-4"/>
    <n v="5"/>
    <x v="7"/>
    <s v="food trucks"/>
    <x v="3598"/>
    <d v="2015-03-14T07:00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2.5000000000000001E-4"/>
    <n v="25"/>
    <x v="3"/>
    <s v="spaces"/>
    <x v="3599"/>
    <d v="2015-09-20T11:05:56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2.5000000000000001E-4"/>
    <n v="7"/>
    <x v="3"/>
    <s v="plays"/>
    <x v="3600"/>
    <d v="2016-07-08T15:25:5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2.4000000000000001E-4"/>
    <n v="30"/>
    <x v="7"/>
    <s v="food trucks"/>
    <x v="3601"/>
    <d v="2015-08-02T20:27:37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2.3529411764705883E-4"/>
    <n v="10"/>
    <x v="0"/>
    <s v="gadgets"/>
    <x v="3602"/>
    <d v="2014-08-08T16:48:54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2.3035714285714285E-4"/>
    <n v="92.142857142857139"/>
    <x v="3"/>
    <s v="spaces"/>
    <x v="3603"/>
    <d v="2015-06-14T11:19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2.2222222222222223E-4"/>
    <n v="1"/>
    <x v="2"/>
    <s v="faith"/>
    <x v="3604"/>
    <d v="2015-05-07T16:52:3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2.0833333333333335E-4"/>
    <n v="50"/>
    <x v="0"/>
    <s v="web"/>
    <x v="3605"/>
    <d v="2015-12-12T22:47:40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2.0000000000000001E-4"/>
    <n v="1"/>
    <x v="0"/>
    <s v="web"/>
    <x v="3606"/>
    <d v="2016-07-14T08:25:3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0"/>
    <s v="web"/>
    <x v="3607"/>
    <d v="2016-03-14T15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0"/>
    <s v="web"/>
    <x v="3608"/>
    <d v="2015-02-26T14:17:0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2.0000000000000001E-4"/>
    <n v="1"/>
    <x v="1"/>
    <s v="video games"/>
    <x v="3609"/>
    <d v="2016-02-11T08:18:30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2.0000000000000001E-4"/>
    <n v="1"/>
    <x v="7"/>
    <s v="food trucks"/>
    <x v="3610"/>
    <d v="2015-03-24T11:34:04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2.0000000000000001E-4"/>
    <n v="10"/>
    <x v="7"/>
    <s v="food trucks"/>
    <x v="3611"/>
    <d v="2015-04-27T07:42:10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2.0000000000000001E-4"/>
    <n v="1"/>
    <x v="3"/>
    <s v="plays"/>
    <x v="3612"/>
    <d v="2014-09-06T14:08:5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2.0000000000000001E-4"/>
    <n v="1"/>
    <x v="3"/>
    <s v="plays"/>
    <x v="3613"/>
    <d v="2015-03-08T08:50:03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2.0000000000000001E-4"/>
    <n v="1"/>
    <x v="3"/>
    <s v="plays"/>
    <x v="3614"/>
    <d v="2014-08-20T20:49:49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1.8799999999999999E-4"/>
    <n v="53.714285714285715"/>
    <x v="3"/>
    <s v="spaces"/>
    <x v="3615"/>
    <d v="2014-12-26T17:40:44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1.8181818181818181E-4"/>
    <n v="20"/>
    <x v="3"/>
    <s v="plays"/>
    <x v="3616"/>
    <d v="2015-04-04T19:40:4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1.7647058823529413E-4"/>
    <n v="3"/>
    <x v="1"/>
    <s v="video games"/>
    <x v="3617"/>
    <d v="2015-01-28T14:14:5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1.7142857142857143E-4"/>
    <n v="1"/>
    <x v="0"/>
    <s v="wearables"/>
    <x v="3618"/>
    <d v="2016-10-02T10:04:46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1.6666666666666666E-4"/>
    <n v="5"/>
    <x v="4"/>
    <s v="animation"/>
    <x v="3619"/>
    <d v="2013-03-23T04:19: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1.6666666666666666E-4"/>
    <n v="1"/>
    <x v="5"/>
    <s v="translations"/>
    <x v="3620"/>
    <d v="2016-06-02T23:38:40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1.6666666666666666E-4"/>
    <n v="1"/>
    <x v="7"/>
    <s v="food trucks"/>
    <x v="3621"/>
    <d v="2015-02-21T08:29:56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1.6666666666666666E-4"/>
    <n v="25"/>
    <x v="3"/>
    <s v="plays"/>
    <x v="3622"/>
    <d v="2015-08-24T02:33:16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1.6666666666666666E-4"/>
    <n v="1"/>
    <x v="3"/>
    <s v="spaces"/>
    <x v="3623"/>
    <d v="2016-05-20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1.6666666666666666E-4"/>
    <n v="1"/>
    <x v="3"/>
    <s v="spaces"/>
    <x v="3624"/>
    <d v="2016-10-29T17:46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1.6249999999999999E-4"/>
    <n v="13"/>
    <x v="1"/>
    <s v="mobile games"/>
    <x v="3625"/>
    <d v="2016-06-28T15:15:33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1.5873015873015873E-4"/>
    <n v="1"/>
    <x v="4"/>
    <s v="drama"/>
    <x v="3626"/>
    <d v="2016-04-16T12:08:4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1.4999999999999999E-4"/>
    <n v="25"/>
    <x v="5"/>
    <s v="translations"/>
    <x v="3627"/>
    <d v="2016-07-08T09:32:1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4"/>
    <s v="science fiction"/>
    <x v="3628"/>
    <d v="2016-10-02T17:11:47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1.4285714285714287E-4"/>
    <n v="1"/>
    <x v="7"/>
    <s v="food trucks"/>
    <x v="3629"/>
    <d v="2015-03-07T21:14:57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1.4285714285714287E-4"/>
    <n v="1"/>
    <x v="3"/>
    <s v="plays"/>
    <x v="3630"/>
    <d v="2015-07-19T10:44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1.3750000000000001E-4"/>
    <n v="550"/>
    <x v="0"/>
    <s v="makerspaces"/>
    <x v="3631"/>
    <d v="2015-09-24T11:09:2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1.3636363636363637E-4"/>
    <n v="1"/>
    <x v="6"/>
    <s v="places"/>
    <x v="3632"/>
    <d v="2015-02-28T12:17:35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1.3333333333333334E-4"/>
    <n v="1"/>
    <x v="0"/>
    <s v="web"/>
    <x v="3633"/>
    <d v="2015-07-08T06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1.3333333333333334E-4"/>
    <n v="1"/>
    <x v="6"/>
    <s v="places"/>
    <x v="3634"/>
    <d v="2014-12-13T14:49:25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1.3333333333333334E-4"/>
    <n v="8"/>
    <x v="7"/>
    <s v="food trucks"/>
    <x v="3635"/>
    <d v="2014-12-31T08:54:5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1.3333333333333334E-4"/>
    <n v="1"/>
    <x v="3"/>
    <s v="plays"/>
    <x v="3636"/>
    <d v="2016-09-12T08:59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1.2375123751237513E-4"/>
    <n v="2.75"/>
    <x v="0"/>
    <s v="wearables"/>
    <x v="3637"/>
    <d v="2014-08-09T14:43:42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1.2E-4"/>
    <n v="3"/>
    <x v="4"/>
    <s v="animation"/>
    <x v="3638"/>
    <d v="2015-11-27T13:40:0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1.2E-4"/>
    <n v="4"/>
    <x v="0"/>
    <s v="web"/>
    <x v="3639"/>
    <d v="2014-12-17T10:30:45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1.16E-4"/>
    <n v="5.8"/>
    <x v="1"/>
    <s v="video games"/>
    <x v="3640"/>
    <d v="2016-03-13T13:25:16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1.12E-4"/>
    <n v="2"/>
    <x v="0"/>
    <s v="web"/>
    <x v="3641"/>
    <d v="2015-09-07T05:53:13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1.1111111111111112E-4"/>
    <n v="1"/>
    <x v="0"/>
    <s v="web"/>
    <x v="3642"/>
    <d v="2015-03-19T13:31:2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1.1111111111111112E-4"/>
    <n v="20"/>
    <x v="3"/>
    <s v="plays"/>
    <x v="3643"/>
    <d v="2014-11-25T11:46:0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5"/>
    <s v="translations"/>
    <x v="3644"/>
    <d v="2014-11-18T16:00:59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1E-4"/>
    <n v="5"/>
    <x v="4"/>
    <s v="drama"/>
    <x v="3645"/>
    <d v="2014-07-02T08:29:55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1E-4"/>
    <n v="5.5"/>
    <x v="4"/>
    <s v="drama"/>
    <x v="3646"/>
    <d v="2015-08-04T14:15:35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1E-4"/>
    <n v="5"/>
    <x v="7"/>
    <s v="food trucks"/>
    <x v="3647"/>
    <d v="2016-03-23T03:52:07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9.8461538461538464E-5"/>
    <n v="12.8"/>
    <x v="3"/>
    <s v="spaces"/>
    <x v="3648"/>
    <d v="2016-05-05T13:36:36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9.1244548809124457E-5"/>
    <n v="8.5"/>
    <x v="1"/>
    <s v="video games"/>
    <x v="3649"/>
    <d v="2015-01-09T23:59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9.0909090909090904E-5"/>
    <n v="50"/>
    <x v="4"/>
    <s v="animation"/>
    <x v="3650"/>
    <d v="2014-06-01T14:37:19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0"/>
    <s v="web"/>
    <x v="3651"/>
    <d v="2017-03-25T05:14:2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8.3333333333333331E-5"/>
    <n v="1"/>
    <x v="3"/>
    <s v="plays"/>
    <x v="3652"/>
    <d v="2016-03-15T19:02:4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8.0000000000000007E-5"/>
    <n v="1"/>
    <x v="4"/>
    <s v="drama"/>
    <x v="3653"/>
    <d v="2015-03-06T07:22:2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0"/>
    <s v="web"/>
    <x v="3654"/>
    <d v="2015-04-11T18:12:4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8.0000000000000007E-5"/>
    <n v="1.3333333333333333"/>
    <x v="7"/>
    <s v="food trucks"/>
    <x v="3655"/>
    <d v="2015-03-01T00:08:4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4"/>
    <s v="science fiction"/>
    <x v="3656"/>
    <d v="2014-09-22T17:51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7.6923076923076926E-5"/>
    <n v="1"/>
    <x v="5"/>
    <s v="translations"/>
    <x v="3657"/>
    <d v="2016-05-26T09:57:43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6.666666666666667E-5"/>
    <n v="1"/>
    <x v="0"/>
    <s v="web"/>
    <x v="3658"/>
    <d v="2015-02-04T11:36:4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6.666666666666667E-5"/>
    <n v="5"/>
    <x v="7"/>
    <s v="food trucks"/>
    <x v="3659"/>
    <d v="2014-08-16T13:44:12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6.666666666666667E-5"/>
    <n v="1"/>
    <x v="5"/>
    <s v="fiction"/>
    <x v="3660"/>
    <d v="2013-07-31T11:43:00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6.666666666666667E-5"/>
    <n v="1"/>
    <x v="3"/>
    <s v="plays"/>
    <x v="3661"/>
    <d v="2015-04-24T20:35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6.666666666666667E-5"/>
    <n v="2"/>
    <x v="3"/>
    <s v="plays"/>
    <x v="3662"/>
    <d v="2016-02-16T10:33:07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6.0606060606060605E-5"/>
    <n v="1"/>
    <x v="2"/>
    <s v="faith"/>
    <x v="3663"/>
    <d v="2015-03-30T11:52:3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4"/>
    <s v="science fiction"/>
    <x v="3664"/>
    <d v="2015-07-23T05:25:35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6.0000000000000002E-5"/>
    <n v="3"/>
    <x v="3"/>
    <s v="plays"/>
    <x v="3665"/>
    <d v="2015-05-13T12:45:1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0"/>
    <s v="web"/>
    <x v="3666"/>
    <d v="2015-08-29T07:53:44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5.7142857142857142E-5"/>
    <n v="10"/>
    <x v="7"/>
    <s v="food trucks"/>
    <x v="3667"/>
    <d v="2017-03-06T05:00:00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5.5555555555555558E-5"/>
    <n v="1"/>
    <x v="0"/>
    <s v="web"/>
    <x v="3668"/>
    <d v="2016-03-12T14:37:55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5.0000000000000002E-5"/>
    <n v="1"/>
    <x v="3"/>
    <s v="spaces"/>
    <x v="3669"/>
    <d v="2015-01-09T14:59:5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4.8000000000000001E-5"/>
    <n v="2.6666666666666665"/>
    <x v="3"/>
    <s v="spaces"/>
    <x v="3670"/>
    <d v="2015-06-02T07:34:53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4.4444444444444447E-5"/>
    <n v="1"/>
    <x v="3"/>
    <s v="musical"/>
    <x v="3671"/>
    <d v="2017-01-13T16:42:3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4.0000000000000003E-5"/>
    <n v="2"/>
    <x v="0"/>
    <s v="wearables"/>
    <x v="3672"/>
    <d v="2014-08-17T11:58:1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4.0000000000000003E-5"/>
    <n v="1"/>
    <x v="1"/>
    <s v="mobile games"/>
    <x v="3673"/>
    <d v="2014-11-28T20:33:00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4.0000000000000003E-5"/>
    <n v="1"/>
    <x v="3"/>
    <s v="plays"/>
    <x v="3674"/>
    <d v="2015-03-14T12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4.0000000000000003E-5"/>
    <n v="1"/>
    <x v="3"/>
    <s v="spaces"/>
    <x v="3675"/>
    <d v="2015-03-01T15:02:35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4.0000000000000003E-5"/>
    <n v="1"/>
    <x v="3"/>
    <s v="musical"/>
    <x v="3676"/>
    <d v="2016-10-07T07:11:00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3.6363636363636364E-5"/>
    <n v="2"/>
    <x v="1"/>
    <s v="mobile games"/>
    <x v="3677"/>
    <d v="2016-11-06T01:49:0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3.3333333333333335E-5"/>
    <n v="1"/>
    <x v="4"/>
    <s v="animation"/>
    <x v="3678"/>
    <d v="2015-05-21T00:02:5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3.3333333333333335E-5"/>
    <n v="1"/>
    <x v="7"/>
    <s v="food trucks"/>
    <x v="3679"/>
    <d v="2014-09-25T19:22:19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3.3333333333333335E-5"/>
    <n v="1"/>
    <x v="3"/>
    <s v="plays"/>
    <x v="3680"/>
    <d v="2015-06-12T12:11:2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3"/>
    <s v="spaces"/>
    <x v="3681"/>
    <d v="2015-02-02T10:43:21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2.8571428571428571E-5"/>
    <n v="1"/>
    <x v="7"/>
    <s v="food trucks"/>
    <x v="3682"/>
    <d v="2015-03-12T09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2.8571428571428571E-5"/>
    <n v="1"/>
    <x v="7"/>
    <s v="food trucks"/>
    <x v="3683"/>
    <d v="2016-07-30T15:04:50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2.7272727272727273E-5"/>
    <n v="1"/>
    <x v="4"/>
    <s v="animation"/>
    <x v="3684"/>
    <d v="2013-09-13T09:56:2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4"/>
    <s v="science fiction"/>
    <x v="3685"/>
    <d v="2016-07-03T02:25:4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2.0000000000000002E-5"/>
    <n v="1"/>
    <x v="4"/>
    <s v="drama"/>
    <x v="3686"/>
    <d v="2016-08-11T20:20:14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2.0000000000000002E-5"/>
    <n v="1"/>
    <x v="7"/>
    <s v="food trucks"/>
    <x v="3687"/>
    <d v="2016-03-22T22:38:53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2.0000000000000002E-5"/>
    <n v="1"/>
    <x v="7"/>
    <s v="food trucks"/>
    <x v="3688"/>
    <d v="2016-06-27T18:23:33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2.0000000000000002E-5"/>
    <n v="1"/>
    <x v="3"/>
    <s v="musical"/>
    <x v="3689"/>
    <d v="2016-04-29T21:34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2.0000000000000002E-5"/>
    <n v="1.5"/>
    <x v="3"/>
    <s v="musical"/>
    <x v="3690"/>
    <d v="2014-09-27T13:17: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1.7E-5"/>
    <n v="5.666666666666667"/>
    <x v="4"/>
    <s v="drama"/>
    <x v="3691"/>
    <d v="2014-10-17T11:00:32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1.6666666666666667E-5"/>
    <n v="1"/>
    <x v="4"/>
    <s v="animation"/>
    <x v="3692"/>
    <d v="2014-02-10T14:21:14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0"/>
    <s v="wearables"/>
    <x v="3693"/>
    <d v="2016-02-28T15:05:09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1.2500000000000001E-5"/>
    <n v="1"/>
    <x v="0"/>
    <s v="web"/>
    <x v="3694"/>
    <d v="2015-03-28T02:19:12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1.2500000000000001E-5"/>
    <n v="1"/>
    <x v="7"/>
    <s v="food trucks"/>
    <x v="3695"/>
    <d v="2014-08-07T15:13:48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1.1111111111111112E-5"/>
    <n v="1"/>
    <x v="7"/>
    <s v="food trucks"/>
    <x v="3696"/>
    <d v="2016-10-29T15:43:54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1.0000000000000001E-5"/>
    <n v="1"/>
    <x v="5"/>
    <s v="translations"/>
    <x v="3697"/>
    <d v="2016-02-19T20:06:37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5.7142857142857145E-6"/>
    <n v="1"/>
    <x v="0"/>
    <s v="wearables"/>
    <x v="3698"/>
    <d v="2014-07-25T14:15:0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5.0000000000000004E-6"/>
    <n v="1"/>
    <x v="3"/>
    <s v="plays"/>
    <x v="3699"/>
    <d v="2016-05-03T10:49:0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3.9999999999999998E-6"/>
    <n v="1"/>
    <x v="0"/>
    <s v="web"/>
    <x v="3700"/>
    <d v="2016-05-03T08:41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1.9999999999999999E-6"/>
    <n v="1"/>
    <x v="3"/>
    <s v="musical"/>
    <x v="3701"/>
    <d v="2016-05-05T09:00:0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0"/>
    <s v="web"/>
    <x v="3702"/>
    <d v="2014-10-13T05:59:5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0"/>
    <s v="web"/>
    <x v="3703"/>
    <d v="2014-11-25T08:36:3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4"/>
    <s v="science fiction"/>
    <x v="3704"/>
    <d v="2016-10-10T02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4"/>
    <s v="science fiction"/>
    <x v="3705"/>
    <d v="2015-05-15T14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4"/>
    <s v="science fiction"/>
    <x v="3706"/>
    <d v="2014-10-30T14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4"/>
    <s v="science fiction"/>
    <x v="3707"/>
    <d v="2014-06-16T12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4"/>
    <s v="science fiction"/>
    <x v="3708"/>
    <d v="2016-07-05T16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4"/>
    <s v="science fiction"/>
    <x v="3709"/>
    <d v="2016-05-31T09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4"/>
    <s v="science fiction"/>
    <x v="3710"/>
    <d v="2015-09-04T0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4"/>
    <s v="science fiction"/>
    <x v="3711"/>
    <d v="2015-05-16T02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4"/>
    <s v="science fiction"/>
    <x v="3712"/>
    <d v="2015-10-12T05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4"/>
    <s v="science fiction"/>
    <x v="3713"/>
    <d v="2015-03-19T19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4"/>
    <s v="science fiction"/>
    <x v="3714"/>
    <d v="2016-09-02T21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4"/>
    <s v="science fiction"/>
    <x v="3715"/>
    <d v="2015-01-08T10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4"/>
    <s v="science fiction"/>
    <x v="3716"/>
    <d v="2014-10-21T17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e v="#DIV/0!"/>
    <x v="4"/>
    <s v="drama"/>
    <x v="3717"/>
    <d v="2015-08-15T13:54:51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e v="#DIV/0!"/>
    <x v="4"/>
    <s v="drama"/>
    <x v="3718"/>
    <d v="2015-09-30T16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e v="#DIV/0!"/>
    <x v="4"/>
    <s v="drama"/>
    <x v="3719"/>
    <d v="2016-01-12T07:48:4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e v="#DIV/0!"/>
    <x v="4"/>
    <s v="drama"/>
    <x v="3720"/>
    <d v="2015-03-19T00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e v="#DIV/0!"/>
    <x v="4"/>
    <s v="drama"/>
    <x v="3721"/>
    <d v="2015-02-28T05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e v="#DIV/0!"/>
    <x v="4"/>
    <s v="drama"/>
    <x v="3722"/>
    <d v="2015-05-08T10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e v="#DIV/0!"/>
    <x v="4"/>
    <s v="drama"/>
    <x v="3723"/>
    <d v="2015-08-05T11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e v="#DIV/0!"/>
    <x v="4"/>
    <s v="drama"/>
    <x v="3724"/>
    <d v="2015-11-26T15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e v="#DIV/0!"/>
    <x v="4"/>
    <s v="drama"/>
    <x v="3725"/>
    <d v="2017-01-06T16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e v="#DIV/0!"/>
    <x v="4"/>
    <s v="drama"/>
    <x v="3726"/>
    <d v="2017-03-03T12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e v="#DIV/0!"/>
    <x v="4"/>
    <s v="drama"/>
    <x v="3727"/>
    <d v="2014-09-04T20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e v="#DIV/0!"/>
    <x v="4"/>
    <s v="drama"/>
    <x v="3728"/>
    <d v="2014-11-28T15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e v="#DIV/0!"/>
    <x v="4"/>
    <s v="drama"/>
    <x v="3729"/>
    <d v="2015-07-10T08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e v="#DIV/0!"/>
    <x v="4"/>
    <s v="drama"/>
    <x v="3730"/>
    <d v="2016-08-31T18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e v="#DIV/0!"/>
    <x v="4"/>
    <s v="drama"/>
    <x v="3731"/>
    <d v="2015-10-08T12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e v="#DIV/0!"/>
    <x v="4"/>
    <s v="drama"/>
    <x v="3732"/>
    <d v="2016-08-05T16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e v="#DIV/0!"/>
    <x v="4"/>
    <s v="drama"/>
    <x v="3733"/>
    <d v="2014-12-16T00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e v="#DIV/0!"/>
    <x v="4"/>
    <s v="drama"/>
    <x v="3734"/>
    <d v="2015-07-10T14:08:55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e v="#DIV/0!"/>
    <x v="4"/>
    <s v="drama"/>
    <x v="3735"/>
    <d v="2015-03-28T11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e v="#DIV/0!"/>
    <x v="4"/>
    <s v="drama"/>
    <x v="3736"/>
    <d v="2016-05-21T17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e v="#DIV/0!"/>
    <x v="4"/>
    <s v="drama"/>
    <x v="3737"/>
    <d v="2015-07-09T21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e v="#DIV/0!"/>
    <x v="4"/>
    <s v="drama"/>
    <x v="3738"/>
    <d v="2016-04-08T14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e v="#DIV/0!"/>
    <x v="4"/>
    <s v="drama"/>
    <x v="3739"/>
    <d v="2015-07-09T13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e v="#DIV/0!"/>
    <x v="4"/>
    <s v="drama"/>
    <x v="3740"/>
    <d v="2015-06-01T08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e v="#DIV/0!"/>
    <x v="4"/>
    <s v="drama"/>
    <x v="3741"/>
    <d v="2016-02-13T14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e v="#DIV/0!"/>
    <x v="4"/>
    <s v="drama"/>
    <x v="3742"/>
    <d v="2016-01-02T15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e v="#DIV/0!"/>
    <x v="4"/>
    <s v="drama"/>
    <x v="3743"/>
    <d v="2016-09-29T13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e v="#DIV/0!"/>
    <x v="4"/>
    <s v="drama"/>
    <x v="3744"/>
    <d v="2015-07-09T13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e v="#DIV/0!"/>
    <x v="4"/>
    <s v="drama"/>
    <x v="3745"/>
    <d v="2016-01-04T16:00:0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e v="#DIV/0!"/>
    <x v="4"/>
    <s v="drama"/>
    <x v="3746"/>
    <d v="2016-12-30T01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e v="#DIV/0!"/>
    <x v="4"/>
    <s v="animation"/>
    <x v="3747"/>
    <d v="2015-10-22T10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e v="#DIV/0!"/>
    <x v="4"/>
    <s v="animation"/>
    <x v="3748"/>
    <d v="2009-11-26T20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e v="#DIV/0!"/>
    <x v="4"/>
    <s v="animation"/>
    <x v="3749"/>
    <d v="2015-10-11T07:07:02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e v="#DIV/0!"/>
    <x v="4"/>
    <s v="animation"/>
    <x v="3750"/>
    <d v="2013-07-31T00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e v="#DIV/0!"/>
    <x v="4"/>
    <s v="animation"/>
    <x v="3751"/>
    <d v="2016-10-07T23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e v="#DIV/0!"/>
    <x v="4"/>
    <s v="animation"/>
    <x v="3752"/>
    <d v="2014-10-17T10:16:58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e v="#DIV/0!"/>
    <x v="4"/>
    <s v="animation"/>
    <x v="3753"/>
    <d v="2013-11-02T11:03:16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e v="#DIV/0!"/>
    <x v="4"/>
    <s v="animation"/>
    <x v="3754"/>
    <d v="2014-01-25T09:09:51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e v="#DIV/0!"/>
    <x v="4"/>
    <s v="animation"/>
    <x v="3755"/>
    <d v="2014-08-16T10:25:1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e v="#DIV/0!"/>
    <x v="4"/>
    <s v="animation"/>
    <x v="3756"/>
    <d v="2013-06-02T12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e v="#DIV/0!"/>
    <x v="4"/>
    <s v="animation"/>
    <x v="3757"/>
    <d v="2011-08-09T19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e v="#DIV/0!"/>
    <x v="4"/>
    <s v="animation"/>
    <x v="3758"/>
    <d v="2012-07-10T19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e v="#DIV/0!"/>
    <x v="4"/>
    <s v="animation"/>
    <x v="3759"/>
    <d v="2014-09-05T15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e v="#DIV/0!"/>
    <x v="4"/>
    <s v="animation"/>
    <x v="3760"/>
    <d v="2015-05-05T18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e v="#DIV/0!"/>
    <x v="4"/>
    <s v="animation"/>
    <x v="3761"/>
    <d v="2012-05-18T12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e v="#DIV/0!"/>
    <x v="4"/>
    <s v="animation"/>
    <x v="3762"/>
    <d v="2015-04-01T12:51:4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e v="#DIV/0!"/>
    <x v="4"/>
    <s v="animation"/>
    <x v="3763"/>
    <d v="2016-12-25T07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e v="#DIV/0!"/>
    <x v="4"/>
    <s v="animation"/>
    <x v="3764"/>
    <d v="2017-01-08T17:18:2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e v="#DIV/0!"/>
    <x v="4"/>
    <s v="animation"/>
    <x v="3765"/>
    <d v="2012-08-22T15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e v="#DIV/0!"/>
    <x v="4"/>
    <s v="animation"/>
    <x v="3766"/>
    <d v="2016-01-27T15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e v="#DIV/0!"/>
    <x v="4"/>
    <s v="animation"/>
    <x v="3767"/>
    <d v="2016-10-12T16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e v="#DIV/0!"/>
    <x v="4"/>
    <s v="animation"/>
    <x v="3768"/>
    <d v="2015-05-20T09:25:38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e v="#DIV/0!"/>
    <x v="4"/>
    <s v="animation"/>
    <x v="3769"/>
    <d v="2015-07-16T11:51:45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e v="#DIV/0!"/>
    <x v="4"/>
    <s v="animation"/>
    <x v="3770"/>
    <d v="2011-07-08T21:37:31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e v="#DIV/0!"/>
    <x v="4"/>
    <s v="animation"/>
    <x v="3771"/>
    <d v="2016-02-29T20:13:59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e v="#DIV/0!"/>
    <x v="4"/>
    <s v="animation"/>
    <x v="3772"/>
    <d v="2015-05-27T10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e v="#DIV/0!"/>
    <x v="4"/>
    <s v="animation"/>
    <x v="3773"/>
    <d v="2015-09-06T06:46:00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e v="#DIV/0!"/>
    <x v="0"/>
    <s v="web"/>
    <x v="3774"/>
    <d v="2016-02-10T08:42:4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e v="#DIV/0!"/>
    <x v="0"/>
    <s v="web"/>
    <x v="3775"/>
    <d v="2016-01-09T06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e v="#DIV/0!"/>
    <x v="0"/>
    <s v="web"/>
    <x v="3776"/>
    <d v="2016-06-12T00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e v="#DIV/0!"/>
    <x v="0"/>
    <s v="web"/>
    <x v="3777"/>
    <d v="2015-03-24T12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e v="#DIV/0!"/>
    <x v="0"/>
    <s v="web"/>
    <x v="3778"/>
    <d v="2016-12-18T01:20:1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e v="#DIV/0!"/>
    <x v="0"/>
    <s v="web"/>
    <x v="3779"/>
    <d v="2015-07-10T10:50:49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e v="#DIV/0!"/>
    <x v="0"/>
    <s v="web"/>
    <x v="3780"/>
    <d v="2015-01-01T12:13:1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e v="#DIV/0!"/>
    <x v="0"/>
    <s v="web"/>
    <x v="3781"/>
    <d v="2015-11-04T10:11:28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e v="#DIV/0!"/>
    <x v="0"/>
    <s v="web"/>
    <x v="3782"/>
    <d v="2015-08-01T16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e v="#DIV/0!"/>
    <x v="0"/>
    <s v="web"/>
    <x v="3783"/>
    <d v="2015-03-15T10:00:00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e v="#DIV/0!"/>
    <x v="0"/>
    <s v="web"/>
    <x v="3784"/>
    <d v="2015-11-30T16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0"/>
    <s v="web"/>
    <x v="3785"/>
    <d v="2015-06-18T11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0"/>
    <s v="web"/>
    <x v="3786"/>
    <d v="2014-08-27T16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0"/>
    <s v="web"/>
    <x v="3787"/>
    <d v="2015-11-22T12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0"/>
    <s v="web"/>
    <x v="3788"/>
    <d v="2015-04-22T11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0"/>
    <s v="web"/>
    <x v="3789"/>
    <d v="2016-01-19T05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0"/>
    <s v="web"/>
    <x v="3790"/>
    <d v="2016-09-01T16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0"/>
    <s v="web"/>
    <x v="3791"/>
    <d v="2016-06-23T17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0"/>
    <s v="web"/>
    <x v="3792"/>
    <d v="2015-09-24T18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0"/>
    <s v="web"/>
    <x v="3793"/>
    <d v="2017-02-25T01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0"/>
    <s v="web"/>
    <x v="3794"/>
    <d v="2015-12-09T11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0"/>
    <s v="web"/>
    <x v="3795"/>
    <d v="2015-05-27T16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0"/>
    <s v="web"/>
    <x v="3796"/>
    <d v="2015-05-14T15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0"/>
    <s v="web"/>
    <x v="3797"/>
    <d v="2017-03-26T12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0"/>
    <s v="web"/>
    <x v="3798"/>
    <d v="2014-07-13T08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0"/>
    <s v="web"/>
    <x v="3799"/>
    <d v="2015-11-25T08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0"/>
    <s v="web"/>
    <x v="3800"/>
    <d v="2017-02-25T15:04:00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e v="#DIV/0!"/>
    <x v="0"/>
    <s v="wearables"/>
    <x v="3801"/>
    <d v="2015-08-03T08:09:30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e v="#DIV/0!"/>
    <x v="0"/>
    <s v="wearables"/>
    <x v="3802"/>
    <d v="2016-12-14T10:39:0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e v="#DIV/0!"/>
    <x v="0"/>
    <s v="wearables"/>
    <x v="3803"/>
    <d v="2014-08-19T16:44:0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e v="#DIV/0!"/>
    <x v="5"/>
    <s v="fiction"/>
    <x v="3804"/>
    <d v="2016-11-26T11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e v="#DIV/0!"/>
    <x v="5"/>
    <s v="fiction"/>
    <x v="3805"/>
    <d v="2016-12-03T22:00:00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e v="#DIV/0!"/>
    <x v="5"/>
    <s v="fiction"/>
    <x v="3806"/>
    <d v="2015-09-09T20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e v="#DIV/0!"/>
    <x v="5"/>
    <s v="fiction"/>
    <x v="3807"/>
    <d v="2015-02-16T10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e v="#DIV/0!"/>
    <x v="5"/>
    <s v="fiction"/>
    <x v="3808"/>
    <d v="2013-12-15T20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e v="#DIV/0!"/>
    <x v="5"/>
    <s v="fiction"/>
    <x v="3809"/>
    <d v="2013-02-24T15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e v="#DIV/0!"/>
    <x v="2"/>
    <s v="jazz"/>
    <x v="3810"/>
    <d v="2015-09-21T09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e v="#DIV/0!"/>
    <x v="2"/>
    <s v="indie rock"/>
    <x v="3811"/>
    <d v="2012-05-27T15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e v="#DIV/0!"/>
    <x v="2"/>
    <s v="indie rock"/>
    <x v="3812"/>
    <d v="2012-11-28T09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e v="#DIV/0!"/>
    <x v="2"/>
    <s v="jazz"/>
    <x v="3813"/>
    <d v="2010-06-08T11:11:00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e v="#DIV/0!"/>
    <x v="2"/>
    <s v="jazz"/>
    <x v="3814"/>
    <d v="2014-03-12T19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e v="#DIV/0!"/>
    <x v="2"/>
    <s v="jazz"/>
    <x v="3815"/>
    <d v="2011-09-10T20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e v="#DIV/0!"/>
    <x v="2"/>
    <s v="jazz"/>
    <x v="3816"/>
    <d v="2010-07-26T20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e v="#DIV/0!"/>
    <x v="2"/>
    <s v="jazz"/>
    <x v="3817"/>
    <d v="2014-01-23T16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e v="#DIV/0!"/>
    <x v="2"/>
    <s v="jazz"/>
    <x v="3818"/>
    <d v="2012-08-25T10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e v="#DIV/0!"/>
    <x v="2"/>
    <s v="jazz"/>
    <x v="3819"/>
    <d v="2010-10-21T21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e v="#DIV/0!"/>
    <x v="2"/>
    <s v="jazz"/>
    <x v="3820"/>
    <d v="2013-11-14T09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e v="#DIV/0!"/>
    <x v="2"/>
    <s v="jazz"/>
    <x v="3821"/>
    <d v="2010-07-08T14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e v="#DIV/0!"/>
    <x v="2"/>
    <s v="jazz"/>
    <x v="3822"/>
    <d v="2012-05-14T11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e v="#DIV/0!"/>
    <x v="2"/>
    <s v="jazz"/>
    <x v="3823"/>
    <d v="2012-04-08T20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e v="#DIV/0!"/>
    <x v="2"/>
    <s v="jazz"/>
    <x v="3824"/>
    <d v="2012-01-18T12:00:00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e v="#DIV/0!"/>
    <x v="0"/>
    <s v="wearables"/>
    <x v="3825"/>
    <d v="2016-06-30T10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e v="#DIV/0!"/>
    <x v="0"/>
    <s v="wearables"/>
    <x v="3826"/>
    <d v="2016-10-01T00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8"/>
    <s v="audio"/>
    <x v="3827"/>
    <d v="2014-07-30T17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8"/>
    <s v="audio"/>
    <x v="3828"/>
    <d v="2015-12-26T12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8"/>
    <s v="audio"/>
    <x v="3829"/>
    <d v="2016-02-12T02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8"/>
    <s v="audio"/>
    <x v="3830"/>
    <d v="2015-09-14T11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8"/>
    <s v="audio"/>
    <x v="3831"/>
    <d v="2014-08-26T16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8"/>
    <s v="audio"/>
    <x v="3832"/>
    <d v="2016-06-06T12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8"/>
    <s v="audio"/>
    <x v="3833"/>
    <d v="2014-08-10T14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8"/>
    <s v="audio"/>
    <x v="3834"/>
    <d v="2016-03-07T15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8"/>
    <s v="audio"/>
    <x v="3835"/>
    <d v="2015-04-24T08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8"/>
    <s v="audio"/>
    <x v="3836"/>
    <d v="2016-12-04T13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8"/>
    <s v="audio"/>
    <x v="3837"/>
    <d v="2015-03-25T16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8"/>
    <s v="audio"/>
    <x v="3838"/>
    <d v="2015-03-13T09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8"/>
    <s v="audio"/>
    <x v="3839"/>
    <d v="2016-05-01T17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8"/>
    <s v="audio"/>
    <x v="3840"/>
    <d v="2016-08-30T16:44:22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e v="#DIV/0!"/>
    <x v="1"/>
    <s v="video games"/>
    <x v="3841"/>
    <d v="2015-11-17T11:04:53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e v="#DIV/0!"/>
    <x v="1"/>
    <s v="video games"/>
    <x v="3842"/>
    <d v="2014-08-08T13:53:24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e v="#DIV/0!"/>
    <x v="1"/>
    <s v="video games"/>
    <x v="3843"/>
    <d v="2014-06-15T09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e v="#DIV/0!"/>
    <x v="1"/>
    <s v="video games"/>
    <x v="3844"/>
    <d v="2014-07-23T12:40:2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e v="#DIV/0!"/>
    <x v="1"/>
    <s v="video games"/>
    <x v="3845"/>
    <d v="2011-10-28T12:56:4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e v="#DIV/0!"/>
    <x v="1"/>
    <s v="video games"/>
    <x v="3846"/>
    <d v="2013-05-30T08:53:45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e v="#DIV/0!"/>
    <x v="1"/>
    <s v="mobile games"/>
    <x v="3847"/>
    <d v="2015-09-25T06:58:5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e v="#DIV/0!"/>
    <x v="1"/>
    <s v="mobile games"/>
    <x v="3848"/>
    <d v="2015-12-24T13:47:48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e v="#DIV/0!"/>
    <x v="1"/>
    <s v="mobile games"/>
    <x v="3849"/>
    <d v="2015-08-06T03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e v="#DIV/0!"/>
    <x v="1"/>
    <s v="mobile games"/>
    <x v="3850"/>
    <d v="2015-07-09T08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e v="#DIV/0!"/>
    <x v="1"/>
    <s v="mobile games"/>
    <x v="3851"/>
    <d v="2015-02-16T16:08:47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e v="#DIV/0!"/>
    <x v="7"/>
    <s v="food trucks"/>
    <x v="3852"/>
    <d v="2015-04-28T20:22:00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e v="#DIV/0!"/>
    <x v="7"/>
    <s v="food trucks"/>
    <x v="3853"/>
    <d v="2014-10-19T15:19:43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e v="#DIV/0!"/>
    <x v="7"/>
    <s v="food trucks"/>
    <x v="3854"/>
    <d v="2015-09-06T18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e v="#DIV/0!"/>
    <x v="7"/>
    <s v="food trucks"/>
    <x v="3855"/>
    <d v="2015-02-23T17:42:4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e v="#DIV/0!"/>
    <x v="7"/>
    <s v="food trucks"/>
    <x v="3856"/>
    <d v="2015-06-30T07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e v="#DIV/0!"/>
    <x v="7"/>
    <s v="food trucks"/>
    <x v="3857"/>
    <d v="2015-05-19T07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e v="#DIV/0!"/>
    <x v="7"/>
    <s v="food trucks"/>
    <x v="3858"/>
    <d v="2014-08-09T09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e v="#DIV/0!"/>
    <x v="7"/>
    <s v="food trucks"/>
    <x v="3859"/>
    <d v="2016-06-18T09:23:02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e v="#DIV/0!"/>
    <x v="7"/>
    <s v="food trucks"/>
    <x v="3860"/>
    <d v="2014-08-20T08:22:32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e v="#DIV/0!"/>
    <x v="7"/>
    <s v="food trucks"/>
    <x v="3861"/>
    <d v="2014-10-15T07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2"/>
    <s v="world music"/>
    <x v="3862"/>
    <d v="2014-08-06T23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2"/>
    <s v="world music"/>
    <x v="3863"/>
    <d v="2011-02-24T15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2"/>
    <s v="world music"/>
    <x v="3864"/>
    <d v="2015-08-27T17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2"/>
    <s v="world music"/>
    <x v="3865"/>
    <d v="2015-02-02T10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2"/>
    <s v="world music"/>
    <x v="3866"/>
    <d v="2012-07-28T08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2"/>
    <s v="world music"/>
    <x v="3867"/>
    <d v="2012-08-23T22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2"/>
    <s v="world music"/>
    <x v="3868"/>
    <d v="2012-01-05T15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0"/>
    <s v="wearables"/>
    <x v="3869"/>
    <d v="2017-01-26T17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0"/>
    <s v="wearables"/>
    <x v="3870"/>
    <d v="2014-07-15T18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0"/>
    <s v="wearables"/>
    <x v="3871"/>
    <d v="2014-08-15T06:17:33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e v="#DIV/0!"/>
    <x v="5"/>
    <s v="translations"/>
    <x v="3872"/>
    <d v="2014-12-31T20:12:15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e v="#DIV/0!"/>
    <x v="5"/>
    <s v="translations"/>
    <x v="3873"/>
    <d v="2015-11-21T15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e v="#DIV/0!"/>
    <x v="5"/>
    <s v="translations"/>
    <x v="3874"/>
    <d v="2015-04-28T19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e v="#DIV/0!"/>
    <x v="5"/>
    <s v="translations"/>
    <x v="3875"/>
    <d v="2015-08-24T01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e v="#DIV/0!"/>
    <x v="5"/>
    <s v="translations"/>
    <x v="3876"/>
    <d v="2015-04-09T17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e v="#DIV/0!"/>
    <x v="5"/>
    <s v="translations"/>
    <x v="3877"/>
    <d v="2015-07-20T10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e v="#DIV/0!"/>
    <x v="5"/>
    <s v="translations"/>
    <x v="3878"/>
    <d v="2016-05-25T07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e v="#DIV/0!"/>
    <x v="5"/>
    <s v="translations"/>
    <x v="3879"/>
    <d v="2017-01-02T14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e v="#DIV/0!"/>
    <x v="5"/>
    <s v="translations"/>
    <x v="3880"/>
    <d v="2015-09-12T12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e v="#DIV/0!"/>
    <x v="5"/>
    <s v="translations"/>
    <x v="3881"/>
    <d v="2015-06-14T05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e v="#DIV/0!"/>
    <x v="5"/>
    <s v="translations"/>
    <x v="3882"/>
    <d v="2016-04-21T02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e v="#DIV/0!"/>
    <x v="5"/>
    <s v="translations"/>
    <x v="3883"/>
    <d v="2015-05-21T21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e v="#DIV/0!"/>
    <x v="5"/>
    <s v="translations"/>
    <x v="3884"/>
    <d v="2015-05-10T11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5"/>
    <s v="translations"/>
    <x v="3885"/>
    <d v="2014-07-28T08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5"/>
    <s v="translations"/>
    <x v="3886"/>
    <d v="2017-04-15T07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5"/>
    <s v="translations"/>
    <x v="3887"/>
    <d v="2015-11-11T14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5"/>
    <s v="translations"/>
    <x v="3888"/>
    <d v="2014-08-10T20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5"/>
    <s v="translations"/>
    <x v="3889"/>
    <d v="2015-12-02T09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5"/>
    <s v="translations"/>
    <x v="3890"/>
    <d v="2014-11-30T15:45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e v="#DIV/0!"/>
    <x v="5"/>
    <s v="fiction"/>
    <x v="3891"/>
    <d v="2012-07-21T06:51:00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e v="#DIV/0!"/>
    <x v="5"/>
    <s v="fiction"/>
    <x v="3892"/>
    <d v="2016-08-02T14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e v="#DIV/0!"/>
    <x v="5"/>
    <s v="fiction"/>
    <x v="3893"/>
    <d v="2012-11-15T07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e v="#DIV/0!"/>
    <x v="5"/>
    <s v="fiction"/>
    <x v="3894"/>
    <d v="2013-06-16T12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e v="#DIV/0!"/>
    <x v="5"/>
    <s v="fiction"/>
    <x v="3895"/>
    <d v="2011-08-27T10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e v="#DIV/0!"/>
    <x v="5"/>
    <s v="fiction"/>
    <x v="3896"/>
    <d v="2014-09-16T03:24:19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e v="#DIV/0!"/>
    <x v="6"/>
    <s v="nature"/>
    <x v="3897"/>
    <d v="2015-03-31T16:18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e v="#DIV/0!"/>
    <x v="6"/>
    <s v="nature"/>
    <x v="3898"/>
    <d v="2017-02-23T02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e v="#DIV/0!"/>
    <x v="6"/>
    <s v="nature"/>
    <x v="3899"/>
    <d v="2015-05-27T11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e v="#DIV/0!"/>
    <x v="6"/>
    <s v="nature"/>
    <x v="3900"/>
    <d v="2015-09-01T22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e v="#DIV/0!"/>
    <x v="6"/>
    <s v="nature"/>
    <x v="3901"/>
    <d v="2015-08-01T22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e v="#DIV/0!"/>
    <x v="6"/>
    <s v="nature"/>
    <x v="3902"/>
    <d v="2015-09-17T09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5"/>
    <s v="art books"/>
    <x v="3903"/>
    <d v="2009-12-01T16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5"/>
    <s v="art books"/>
    <x v="3904"/>
    <d v="2013-05-25T08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5"/>
    <s v="art books"/>
    <x v="3905"/>
    <d v="2012-05-20T17:12:06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e v="#DIV/0!"/>
    <x v="6"/>
    <s v="places"/>
    <x v="3906"/>
    <d v="2014-05-30T07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e v="#DIV/0!"/>
    <x v="6"/>
    <s v="places"/>
    <x v="3907"/>
    <d v="2015-04-04T17:30:22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e v="#DIV/0!"/>
    <x v="6"/>
    <s v="places"/>
    <x v="3908"/>
    <d v="2015-01-31T12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e v="#DIV/0!"/>
    <x v="6"/>
    <s v="places"/>
    <x v="3909"/>
    <d v="2015-10-09T15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e v="#DIV/0!"/>
    <x v="6"/>
    <s v="places"/>
    <x v="3910"/>
    <d v="2015-03-27T16:44:45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e v="#DIV/0!"/>
    <x v="6"/>
    <s v="places"/>
    <x v="3911"/>
    <d v="2016-09-20T00:29:57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e v="#DIV/0!"/>
    <x v="6"/>
    <s v="places"/>
    <x v="3912"/>
    <d v="2016-04-08T03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e v="#DIV/0!"/>
    <x v="2"/>
    <s v="faith"/>
    <x v="3913"/>
    <d v="2017-04-13T20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e v="#DIV/0!"/>
    <x v="2"/>
    <s v="faith"/>
    <x v="3914"/>
    <d v="2017-03-31T16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e v="#DIV/0!"/>
    <x v="2"/>
    <s v="faith"/>
    <x v="3915"/>
    <d v="2017-03-25T19:33:0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e v="#DIV/0!"/>
    <x v="2"/>
    <s v="faith"/>
    <x v="3916"/>
    <d v="2015-09-09T08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e v="#DIV/0!"/>
    <x v="2"/>
    <s v="faith"/>
    <x v="3917"/>
    <d v="2015-08-22T23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e v="#DIV/0!"/>
    <x v="2"/>
    <s v="faith"/>
    <x v="3918"/>
    <d v="2016-05-01T12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e v="#DIV/0!"/>
    <x v="2"/>
    <s v="faith"/>
    <x v="3919"/>
    <d v="2015-06-30T13:55:53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e v="#DIV/0!"/>
    <x v="2"/>
    <s v="faith"/>
    <x v="3920"/>
    <d v="2015-12-11T03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e v="#DIV/0!"/>
    <x v="2"/>
    <s v="faith"/>
    <x v="3921"/>
    <d v="2016-06-09T17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e v="#DIV/0!"/>
    <x v="2"/>
    <s v="faith"/>
    <x v="3922"/>
    <d v="2015-10-24T18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e v="#DIV/0!"/>
    <x v="2"/>
    <s v="faith"/>
    <x v="3923"/>
    <d v="2015-06-11T07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e v="#DIV/0!"/>
    <x v="2"/>
    <s v="faith"/>
    <x v="3924"/>
    <d v="2016-01-15T21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e v="#DIV/0!"/>
    <x v="2"/>
    <s v="faith"/>
    <x v="3925"/>
    <d v="2016-09-13T13:30:0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e v="#DIV/0!"/>
    <x v="2"/>
    <s v="faith"/>
    <x v="3926"/>
    <d v="2015-07-16T11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e v="#DIV/0!"/>
    <x v="6"/>
    <s v="photobooks"/>
    <x v="3927"/>
    <d v="2014-08-25T12:38:08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e v="#DIV/0!"/>
    <x v="6"/>
    <s v="photobooks"/>
    <x v="3928"/>
    <d v="2014-08-08T13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e v="#DIV/0!"/>
    <x v="6"/>
    <s v="photobooks"/>
    <x v="3929"/>
    <d v="2015-07-01T13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e v="#DIV/0!"/>
    <x v="6"/>
    <s v="photobooks"/>
    <x v="3930"/>
    <d v="2015-04-02T20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e v="#DIV/0!"/>
    <x v="1"/>
    <s v="mobile games"/>
    <x v="3931"/>
    <d v="2015-01-25T23:12:21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e v="#DIV/0!"/>
    <x v="1"/>
    <s v="mobile games"/>
    <x v="3932"/>
    <d v="2017-01-03T16:04:09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e v="#DIV/0!"/>
    <x v="1"/>
    <s v="mobile games"/>
    <x v="3933"/>
    <d v="2014-06-15T22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e v="#DIV/0!"/>
    <x v="1"/>
    <s v="mobile games"/>
    <x v="3934"/>
    <d v="2015-02-28T16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e v="#DIV/0!"/>
    <x v="1"/>
    <s v="mobile games"/>
    <x v="3935"/>
    <d v="2014-06-12T16:12:35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e v="#DIV/0!"/>
    <x v="6"/>
    <s v="people"/>
    <x v="3936"/>
    <d v="2016-12-04T07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e v="#DIV/0!"/>
    <x v="6"/>
    <s v="people"/>
    <x v="3937"/>
    <d v="2015-12-21T06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e v="#DIV/0!"/>
    <x v="6"/>
    <s v="people"/>
    <x v="3938"/>
    <d v="2016-12-06T17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e v="#DIV/0!"/>
    <x v="6"/>
    <s v="people"/>
    <x v="3939"/>
    <d v="2014-07-10T11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e v="#DIV/0!"/>
    <x v="6"/>
    <s v="people"/>
    <x v="3940"/>
    <d v="2014-08-26T14:20:12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e v="#DIV/0!"/>
    <x v="1"/>
    <s v="video games"/>
    <x v="3941"/>
    <d v="2014-11-13T22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e v="#DIV/0!"/>
    <x v="1"/>
    <s v="video games"/>
    <x v="3942"/>
    <d v="2010-07-30T16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0"/>
    <s v="web"/>
    <x v="3943"/>
    <d v="2015-07-12T11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0"/>
    <s v="web"/>
    <x v="3944"/>
    <d v="2014-10-05T21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0"/>
    <s v="web"/>
    <x v="3945"/>
    <d v="2015-03-31T15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0"/>
    <s v="web"/>
    <x v="3946"/>
    <d v="2015-08-11T10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0"/>
    <s v="web"/>
    <x v="3947"/>
    <d v="2017-01-03T12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0"/>
    <s v="web"/>
    <x v="3948"/>
    <d v="2015-06-06T07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0"/>
    <s v="web"/>
    <x v="3949"/>
    <d v="2015-04-21T08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0"/>
    <s v="web"/>
    <x v="3950"/>
    <d v="2015-06-05T10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0"/>
    <s v="web"/>
    <x v="3951"/>
    <d v="2015-10-17T06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0"/>
    <s v="web"/>
    <x v="3952"/>
    <d v="2015-01-30T16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0"/>
    <s v="web"/>
    <x v="3953"/>
    <d v="2016-04-30T14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0"/>
    <s v="web"/>
    <x v="3954"/>
    <d v="2015-12-28T16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0"/>
    <s v="web"/>
    <x v="3955"/>
    <d v="2015-10-26T14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0"/>
    <s v="web"/>
    <x v="3956"/>
    <d v="2016-01-17T15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0"/>
    <s v="web"/>
    <x v="3957"/>
    <d v="2016-02-10T11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0"/>
    <s v="web"/>
    <x v="3958"/>
    <d v="2015-06-25T10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0"/>
    <s v="web"/>
    <x v="3959"/>
    <d v="2016-09-09T12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0"/>
    <s v="web"/>
    <x v="3960"/>
    <d v="2016-11-25T13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0"/>
    <s v="web"/>
    <x v="3961"/>
    <d v="2015-08-25T16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0"/>
    <s v="web"/>
    <x v="3962"/>
    <d v="2015-10-04T16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0"/>
    <s v="web"/>
    <x v="3963"/>
    <d v="2015-01-10T12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0"/>
    <s v="web"/>
    <x v="3964"/>
    <d v="2015-01-03T22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0"/>
    <s v="web"/>
    <x v="3965"/>
    <d v="2015-10-28T18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0"/>
    <s v="web"/>
    <x v="3966"/>
    <d v="2017-01-10T00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0"/>
    <s v="web"/>
    <x v="3967"/>
    <d v="2015-01-02T13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0"/>
    <s v="web"/>
    <x v="3968"/>
    <d v="2015-07-02T13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0"/>
    <s v="web"/>
    <x v="3969"/>
    <d v="2014-12-18T12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0"/>
    <s v="web"/>
    <x v="3970"/>
    <d v="2016-04-13T22:26:0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e v="#DIV/0!"/>
    <x v="7"/>
    <s v="food trucks"/>
    <x v="3971"/>
    <d v="2016-01-02T16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e v="#DIV/0!"/>
    <x v="7"/>
    <s v="food trucks"/>
    <x v="3972"/>
    <d v="2015-09-07T01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e v="#DIV/0!"/>
    <x v="7"/>
    <s v="food trucks"/>
    <x v="3973"/>
    <d v="2016-11-26T10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e v="#DIV/0!"/>
    <x v="7"/>
    <s v="food trucks"/>
    <x v="3974"/>
    <d v="2014-08-10T13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e v="#DIV/0!"/>
    <x v="7"/>
    <s v="food trucks"/>
    <x v="3975"/>
    <d v="2015-02-18T09:43:09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e v="#DIV/0!"/>
    <x v="7"/>
    <s v="food trucks"/>
    <x v="3976"/>
    <d v="2015-08-07T20:04:52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e v="#DIV/0!"/>
    <x v="7"/>
    <s v="food trucks"/>
    <x v="3977"/>
    <d v="2016-02-27T13:35:43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e v="#DIV/0!"/>
    <x v="7"/>
    <s v="food trucks"/>
    <x v="3978"/>
    <d v="2015-03-17T10:00:0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e v="#DIV/0!"/>
    <x v="7"/>
    <s v="food trucks"/>
    <x v="3979"/>
    <d v="2015-10-18T11:38:49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e v="#DIV/0!"/>
    <x v="7"/>
    <s v="restaurants"/>
    <x v="3980"/>
    <d v="2016-06-07T13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e v="#DIV/0!"/>
    <x v="7"/>
    <s v="restaurants"/>
    <x v="3981"/>
    <d v="2014-11-14T17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e v="#DIV/0!"/>
    <x v="7"/>
    <s v="restaurants"/>
    <x v="3982"/>
    <d v="2015-03-13T16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e v="#DIV/0!"/>
    <x v="7"/>
    <s v="restaurants"/>
    <x v="3983"/>
    <d v="2015-05-10T17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e v="#DIV/0!"/>
    <x v="7"/>
    <s v="restaurants"/>
    <x v="3984"/>
    <d v="2014-08-14T14:50:3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e v="#DIV/0!"/>
    <x v="7"/>
    <s v="restaurants"/>
    <x v="3985"/>
    <d v="2016-02-01T02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e v="#DIV/0!"/>
    <x v="7"/>
    <s v="restaurants"/>
    <x v="3986"/>
    <d v="2014-12-13T13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e v="#DIV/0!"/>
    <x v="7"/>
    <s v="restaurants"/>
    <x v="3987"/>
    <d v="2017-02-25T16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e v="#DIV/0!"/>
    <x v="7"/>
    <s v="restaurants"/>
    <x v="3988"/>
    <d v="2014-11-29T08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e v="#DIV/0!"/>
    <x v="7"/>
    <s v="restaurants"/>
    <x v="3989"/>
    <d v="2014-11-13T09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e v="#DIV/0!"/>
    <x v="7"/>
    <s v="restaurants"/>
    <x v="3990"/>
    <d v="2016-10-15T11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3991"/>
    <d v="2015-10-13T04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3992"/>
    <d v="2015-07-29T19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3993"/>
    <d v="2014-07-31T16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3994"/>
    <d v="2014-08-21T15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3995"/>
    <d v="2015-04-12T18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3996"/>
    <d v="2014-08-23T06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3997"/>
    <d v="2016-05-18T11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3998"/>
    <d v="2015-01-11T18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3999"/>
    <d v="2015-04-10T15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4000"/>
    <d v="2014-08-04T11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4001"/>
    <d v="2015-10-09T09:00:0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e v="#DIV/0!"/>
    <x v="7"/>
    <s v="food trucks"/>
    <x v="4002"/>
    <d v="2015-06-14T20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e v="#DIV/0!"/>
    <x v="7"/>
    <s v="food trucks"/>
    <x v="4003"/>
    <d v="2016-01-26T06:08:1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e v="#DIV/0!"/>
    <x v="7"/>
    <s v="food trucks"/>
    <x v="4004"/>
    <d v="2015-04-25T12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e v="#DIV/0!"/>
    <x v="0"/>
    <s v="space exploration"/>
    <x v="4005"/>
    <d v="2016-07-14T22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e v="#DIV/0!"/>
    <x v="7"/>
    <s v="food trucks"/>
    <x v="4006"/>
    <d v="2014-09-30T15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e v="#DIV/0!"/>
    <x v="7"/>
    <s v="food trucks"/>
    <x v="4007"/>
    <d v="2015-06-29T07:21:5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e v="#DIV/0!"/>
    <x v="7"/>
    <s v="food trucks"/>
    <x v="4008"/>
    <d v="2014-08-08T13:31:03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e v="#DIV/0!"/>
    <x v="5"/>
    <s v="children's books"/>
    <x v="4009"/>
    <d v="2016-10-18T23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e v="#DIV/0!"/>
    <x v="5"/>
    <s v="children's books"/>
    <x v="4010"/>
    <d v="2012-06-30T12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e v="#DIV/0!"/>
    <x v="5"/>
    <s v="children's books"/>
    <x v="4011"/>
    <d v="2014-06-17T13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e v="#DIV/0!"/>
    <x v="5"/>
    <s v="children's books"/>
    <x v="4012"/>
    <d v="2014-09-11T07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e v="#DIV/0!"/>
    <x v="5"/>
    <s v="children's books"/>
    <x v="4013"/>
    <d v="2013-06-20T03:04:18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e v="#DIV/0!"/>
    <x v="5"/>
    <s v="children's books"/>
    <x v="4014"/>
    <d v="2012-10-28T05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e v="#DIV/0!"/>
    <x v="5"/>
    <s v="children's books"/>
    <x v="4015"/>
    <d v="2013-02-01T09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e v="#DIV/0!"/>
    <x v="5"/>
    <s v="children's books"/>
    <x v="4016"/>
    <d v="2013-10-05T12:51:3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e v="#DIV/0!"/>
    <x v="5"/>
    <s v="children's books"/>
    <x v="4017"/>
    <d v="2017-03-10T02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e v="#DIV/0!"/>
    <x v="3"/>
    <s v="plays"/>
    <x v="4018"/>
    <d v="2014-06-21T03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e v="#DIV/0!"/>
    <x v="3"/>
    <s v="plays"/>
    <x v="4019"/>
    <d v="2016-06-12T20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e v="#DIV/0!"/>
    <x v="3"/>
    <s v="plays"/>
    <x v="4020"/>
    <d v="2015-05-29T08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e v="#DIV/0!"/>
    <x v="3"/>
    <s v="plays"/>
    <x v="4021"/>
    <d v="2016-05-23T11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e v="#DIV/0!"/>
    <x v="3"/>
    <s v="plays"/>
    <x v="4022"/>
    <d v="2016-01-29T15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e v="#DIV/0!"/>
    <x v="3"/>
    <s v="plays"/>
    <x v="4023"/>
    <d v="2014-09-13T20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e v="#DIV/0!"/>
    <x v="3"/>
    <s v="plays"/>
    <x v="4024"/>
    <d v="2014-12-05T03:28:00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e v="#DIV/0!"/>
    <x v="3"/>
    <s v="plays"/>
    <x v="4025"/>
    <d v="2015-01-05T18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e v="#DIV/0!"/>
    <x v="3"/>
    <s v="plays"/>
    <x v="4026"/>
    <d v="2015-06-19T18:47:18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e v="#DIV/0!"/>
    <x v="3"/>
    <s v="plays"/>
    <x v="4027"/>
    <d v="2015-07-16T09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e v="#DIV/0!"/>
    <x v="3"/>
    <s v="plays"/>
    <x v="4028"/>
    <d v="2014-12-03T07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e v="#DIV/0!"/>
    <x v="3"/>
    <s v="plays"/>
    <x v="4029"/>
    <d v="2014-10-17T20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e v="#DIV/0!"/>
    <x v="3"/>
    <s v="plays"/>
    <x v="4030"/>
    <d v="2015-04-03T14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e v="#DIV/0!"/>
    <x v="3"/>
    <s v="plays"/>
    <x v="4031"/>
    <d v="2016-07-23T17:52:38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e v="#DIV/0!"/>
    <x v="3"/>
    <s v="spaces"/>
    <x v="4032"/>
    <d v="2015-04-12T19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e v="#DIV/0!"/>
    <x v="3"/>
    <s v="spaces"/>
    <x v="4033"/>
    <d v="2015-05-23T19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e v="#DIV/0!"/>
    <x v="3"/>
    <s v="spaces"/>
    <x v="4034"/>
    <d v="2016-01-23T00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3"/>
    <s v="spaces"/>
    <x v="4035"/>
    <d v="2017-03-16T05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3"/>
    <s v="spaces"/>
    <x v="4036"/>
    <d v="2016-05-08T09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3"/>
    <s v="spaces"/>
    <x v="4037"/>
    <d v="2016-06-06T16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3"/>
    <s v="spaces"/>
    <x v="4038"/>
    <d v="2014-09-11T10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e v="#DIV/0!"/>
    <x v="3"/>
    <s v="spaces"/>
    <x v="4039"/>
    <d v="2015-03-01T17:04:0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e v="#DIV/0!"/>
    <x v="3"/>
    <s v="spaces"/>
    <x v="4040"/>
    <d v="2014-09-29T07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e v="#DIV/0!"/>
    <x v="3"/>
    <s v="spaces"/>
    <x v="4041"/>
    <d v="2016-04-03T06:36:51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e v="#DIV/0!"/>
    <x v="3"/>
    <s v="spaces"/>
    <x v="4042"/>
    <d v="2014-08-13T10:49:08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e v="#DIV/0!"/>
    <x v="3"/>
    <s v="spaces"/>
    <x v="4043"/>
    <d v="2015-11-15T15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e v="#DIV/0!"/>
    <x v="3"/>
    <s v="spaces"/>
    <x v="4044"/>
    <d v="2014-09-21T07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3"/>
    <s v="spaces"/>
    <x v="4045"/>
    <d v="2016-01-06T20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3"/>
    <s v="spaces"/>
    <x v="4046"/>
    <d v="2015-03-01T12:33:4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e v="#DIV/0!"/>
    <x v="3"/>
    <s v="plays"/>
    <x v="4047"/>
    <d v="2017-04-03T07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e v="#DIV/0!"/>
    <x v="3"/>
    <s v="plays"/>
    <x v="4048"/>
    <d v="2017-04-09T00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e v="#DIV/0!"/>
    <x v="3"/>
    <s v="plays"/>
    <x v="4049"/>
    <d v="2017-03-27T15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e v="#DIV/0!"/>
    <x v="3"/>
    <s v="musical"/>
    <x v="4050"/>
    <d v="2016-12-08T20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e v="#DIV/0!"/>
    <x v="3"/>
    <s v="musical"/>
    <x v="4051"/>
    <d v="2015-07-26T17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e v="#DIV/0!"/>
    <x v="3"/>
    <s v="musical"/>
    <x v="4052"/>
    <d v="2015-07-17T08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e v="#DIV/0!"/>
    <x v="3"/>
    <s v="musical"/>
    <x v="4053"/>
    <d v="2015-09-18T22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e v="#DIV/0!"/>
    <x v="3"/>
    <s v="musical"/>
    <x v="4054"/>
    <d v="2015-12-13T12:59:56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e v="#DIV/0!"/>
    <x v="3"/>
    <s v="musical"/>
    <x v="4055"/>
    <d v="2015-09-14T08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e v="#DIV/0!"/>
    <x v="3"/>
    <s v="musical"/>
    <x v="4056"/>
    <d v="2014-10-04T21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e v="#DIV/0!"/>
    <x v="3"/>
    <s v="musical"/>
    <x v="4057"/>
    <d v="2015-11-16T20:27:19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e v="#DIV/0!"/>
    <x v="3"/>
    <s v="plays"/>
    <x v="4058"/>
    <d v="2015-04-18T14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e v="#DIV/0!"/>
    <x v="3"/>
    <s v="plays"/>
    <x v="4059"/>
    <d v="2015-12-17T14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e v="#DIV/0!"/>
    <x v="3"/>
    <s v="plays"/>
    <x v="4060"/>
    <d v="2014-07-03T09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e v="#DIV/0!"/>
    <x v="3"/>
    <s v="plays"/>
    <x v="4061"/>
    <d v="2014-07-04T19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e v="#DIV/0!"/>
    <x v="3"/>
    <s v="musical"/>
    <x v="4062"/>
    <d v="2016-11-22T09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e v="#DIV/0!"/>
    <x v="3"/>
    <s v="musical"/>
    <x v="4063"/>
    <d v="2014-07-06T08:36:32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e v="#DIV/0!"/>
    <x v="3"/>
    <s v="musical"/>
    <x v="4064"/>
    <d v="2015-10-21T19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e v="#DIV/0!"/>
    <x v="3"/>
    <s v="musical"/>
    <x v="4065"/>
    <d v="2016-07-30T23:00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e v="#DIV/0!"/>
    <x v="3"/>
    <s v="plays"/>
    <x v="4066"/>
    <d v="2015-11-05T08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3"/>
    <s v="musical"/>
    <x v="4067"/>
    <d v="2015-08-13T19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3"/>
    <s v="musical"/>
    <x v="4068"/>
    <d v="2015-10-08T08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3"/>
    <s v="musical"/>
    <x v="4069"/>
    <d v="2015-01-23T17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3"/>
    <s v="musical"/>
    <x v="4070"/>
    <d v="2016-09-03T02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3"/>
    <s v="musical"/>
    <x v="4071"/>
    <d v="2015-01-25T12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3"/>
    <s v="musical"/>
    <x v="4072"/>
    <d v="2016-01-31T15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3"/>
    <s v="musical"/>
    <x v="4073"/>
    <d v="2014-09-02T06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3"/>
    <s v="musical"/>
    <x v="4074"/>
    <d v="2015-03-27T09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3"/>
    <s v="musical"/>
    <x v="4075"/>
    <d v="2016-05-09T14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3"/>
    <s v="musical"/>
    <x v="4076"/>
    <d v="2014-12-10T21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e v="#DIV/0!"/>
    <x v="3"/>
    <s v="plays"/>
    <x v="4077"/>
    <d v="2014-08-23T23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e v="#DIV/0!"/>
    <x v="3"/>
    <s v="plays"/>
    <x v="4078"/>
    <d v="2015-08-14T11:38:0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e v="#DIV/0!"/>
    <x v="3"/>
    <s v="plays"/>
    <x v="4079"/>
    <d v="2016-06-03T03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e v="#DIV/0!"/>
    <x v="3"/>
    <s v="plays"/>
    <x v="4080"/>
    <d v="2014-10-26T10:00:00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e v="#DIV/0!"/>
    <x v="3"/>
    <s v="plays"/>
    <x v="4081"/>
    <d v="2016-03-31T22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e v="#DIV/0!"/>
    <x v="3"/>
    <s v="plays"/>
    <x v="4082"/>
    <d v="2015-09-05T19:38:27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e v="#DIV/0!"/>
    <x v="3"/>
    <s v="plays"/>
    <x v="4083"/>
    <d v="2016-11-30T23:18:4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e v="#DIV/0!"/>
    <x v="3"/>
    <s v="plays"/>
    <x v="4084"/>
    <d v="2015-06-16T13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e v="#DIV/0!"/>
    <x v="3"/>
    <s v="plays"/>
    <x v="4085"/>
    <d v="2015-08-27T07:54:35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e v="#DIV/0!"/>
    <x v="3"/>
    <s v="plays"/>
    <x v="4086"/>
    <d v="2014-09-06T23:48:43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e v="#DIV/0!"/>
    <x v="3"/>
    <s v="plays"/>
    <x v="4087"/>
    <d v="2016-07-29T15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e v="#DIV/0!"/>
    <x v="3"/>
    <s v="plays"/>
    <x v="4088"/>
    <d v="2014-07-14T07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e v="#DIV/0!"/>
    <x v="3"/>
    <s v="plays"/>
    <x v="4089"/>
    <d v="2016-04-24T16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e v="#DIV/0!"/>
    <x v="3"/>
    <s v="plays"/>
    <x v="4090"/>
    <d v="2015-11-17T20:41:57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e v="#DIV/0!"/>
    <x v="3"/>
    <s v="plays"/>
    <x v="4091"/>
    <d v="2016-07-13T12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e v="#DIV/0!"/>
    <x v="3"/>
    <s v="plays"/>
    <x v="4092"/>
    <d v="2015-11-08T10:59:41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e v="#DIV/0!"/>
    <x v="3"/>
    <s v="plays"/>
    <x v="4093"/>
    <d v="2015-04-05T00:23:41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e v="#DIV/0!"/>
    <x v="3"/>
    <s v="plays"/>
    <x v="4094"/>
    <d v="2015-05-02T05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e v="#DIV/0!"/>
    <x v="3"/>
    <s v="plays"/>
    <x v="4095"/>
    <d v="2016-03-04T21:54:29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e v="#DIV/0!"/>
    <x v="3"/>
    <s v="plays"/>
    <x v="4096"/>
    <d v="2016-03-24T14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e v="#DIV/0!"/>
    <x v="3"/>
    <s v="plays"/>
    <x v="4097"/>
    <d v="2015-12-04T08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e v="#DIV/0!"/>
    <x v="3"/>
    <s v="plays"/>
    <x v="4098"/>
    <d v="2015-12-13T16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e v="#DIV/0!"/>
    <x v="3"/>
    <s v="plays"/>
    <x v="4099"/>
    <d v="2014-12-18T07:02:44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e v="#DIV/0!"/>
    <x v="3"/>
    <s v="plays"/>
    <x v="4100"/>
    <d v="2014-11-20T14:58:45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e v="#DIV/0!"/>
    <x v="3"/>
    <s v="plays"/>
    <x v="4101"/>
    <d v="2014-05-08T22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e v="#DIV/0!"/>
    <x v="3"/>
    <s v="plays"/>
    <x v="4102"/>
    <d v="2016-09-30T20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e v="#DIV/0!"/>
    <x v="3"/>
    <s v="plays"/>
    <x v="4103"/>
    <d v="2016-04-20T18:23:43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e v="#DIV/0!"/>
    <x v="3"/>
    <s v="plays"/>
    <x v="4104"/>
    <d v="2016-12-26T11:18:5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e v="#DIV/0!"/>
    <x v="3"/>
    <s v="plays"/>
    <x v="4105"/>
    <d v="2014-10-21T11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e v="#DIV/0!"/>
    <x v="3"/>
    <s v="plays"/>
    <x v="4106"/>
    <d v="2017-01-27T10:54:02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e v="#DIV/0!"/>
    <x v="3"/>
    <s v="plays"/>
    <x v="4107"/>
    <d v="2016-06-14T10:54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e v="#DIV/0!"/>
    <x v="3"/>
    <s v="plays"/>
    <x v="4108"/>
    <d v="2016-07-17T09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e v="#DIV/0!"/>
    <x v="3"/>
    <s v="plays"/>
    <x v="4109"/>
    <d v="2016-01-31T15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e v="#DIV/0!"/>
    <x v="3"/>
    <s v="plays"/>
    <x v="4110"/>
    <d v="2016-06-04T09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e v="#DIV/0!"/>
    <x v="3"/>
    <s v="plays"/>
    <x v="4111"/>
    <d v="2014-10-24T18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e v="#DIV/0!"/>
    <x v="3"/>
    <s v="plays"/>
    <x v="4112"/>
    <d v="2017-01-25T13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e v="#DIV/0!"/>
    <x v="3"/>
    <s v="plays"/>
    <x v="4113"/>
    <d v="2015-11-29T05:56:44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FF2C04-7291-4F05-9C00-37A313D8129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dataField="1" showAll="0"/>
    <pivotField showAll="0"/>
    <pivotField showAll="0">
      <items count="4106">
        <item x="4067"/>
        <item x="3821"/>
        <item x="472"/>
        <item x="1852"/>
        <item x="3726"/>
        <item x="3610"/>
        <item x="1051"/>
        <item x="2102"/>
        <item x="1139"/>
        <item x="2426"/>
        <item x="2627"/>
        <item x="2947"/>
        <item x="2970"/>
        <item x="1407"/>
        <item x="4003"/>
        <item x="3217"/>
        <item x="2050"/>
        <item x="1709"/>
        <item x="3332"/>
        <item x="1113"/>
        <item x="860"/>
        <item x="3758"/>
        <item x="1318"/>
        <item x="1302"/>
        <item x="3580"/>
        <item x="1608"/>
        <item x="931"/>
        <item x="3093"/>
        <item x="1714"/>
        <item x="2192"/>
        <item x="3030"/>
        <item x="431"/>
        <item x="1905"/>
        <item x="1703"/>
        <item x="2927"/>
        <item x="1077"/>
        <item x="1538"/>
        <item x="2703"/>
        <item x="2707"/>
        <item x="1351"/>
        <item x="2503"/>
        <item x="2687"/>
        <item x="847"/>
        <item x="1176"/>
        <item x="1549"/>
        <item x="2691"/>
        <item x="604"/>
        <item x="3684"/>
        <item x="2168"/>
        <item x="2656"/>
        <item x="2341"/>
        <item x="3077"/>
        <item x="575"/>
        <item x="3608"/>
        <item x="2869"/>
        <item x="4019"/>
        <item x="1080"/>
        <item x="1569"/>
        <item x="271"/>
        <item x="809"/>
        <item x="1405"/>
        <item x="3644"/>
        <item x="2852"/>
        <item x="4098"/>
        <item x="2670"/>
        <item x="596"/>
        <item x="2468"/>
        <item x="3499"/>
        <item x="3114"/>
        <item x="1420"/>
        <item x="2005"/>
        <item x="3242"/>
        <item x="999"/>
        <item x="2062"/>
        <item x="3798"/>
        <item x="1378"/>
        <item x="1938"/>
        <item x="1221"/>
        <item x="1187"/>
        <item x="1"/>
        <item x="41"/>
        <item x="3613"/>
        <item x="1516"/>
        <item x="424"/>
        <item x="1737"/>
        <item x="1606"/>
        <item x="2655"/>
        <item x="1182"/>
        <item x="3181"/>
        <item x="1834"/>
        <item x="787"/>
        <item x="2423"/>
        <item x="3079"/>
        <item x="2679"/>
        <item x="2024"/>
        <item x="3998"/>
        <item x="715"/>
        <item x="3283"/>
        <item x="1686"/>
        <item x="2595"/>
        <item x="3898"/>
        <item x="549"/>
        <item x="1771"/>
        <item x="2066"/>
        <item x="2090"/>
        <item x="526"/>
        <item x="1016"/>
        <item x="1562"/>
        <item x="1857"/>
        <item x="842"/>
        <item x="186"/>
        <item x="1327"/>
        <item x="989"/>
        <item x="316"/>
        <item x="2071"/>
        <item x="886"/>
        <item x="2298"/>
        <item x="2863"/>
        <item x="2606"/>
        <item x="201"/>
        <item x="978"/>
        <item x="2956"/>
        <item x="1511"/>
        <item x="3777"/>
        <item x="3344"/>
        <item x="4030"/>
        <item x="3253"/>
        <item x="2364"/>
        <item x="3741"/>
        <item x="1023"/>
        <item x="3589"/>
        <item x="527"/>
        <item x="1970"/>
        <item x="3448"/>
        <item x="2355"/>
        <item x="1602"/>
        <item x="1499"/>
        <item x="117"/>
        <item x="2149"/>
        <item x="3764"/>
        <item x="2896"/>
        <item x="1451"/>
        <item x="748"/>
        <item x="2338"/>
        <item x="967"/>
        <item x="1083"/>
        <item x="3018"/>
        <item x="3339"/>
        <item x="1604"/>
        <item x="2510"/>
        <item x="2894"/>
        <item x="163"/>
        <item x="3691"/>
        <item x="253"/>
        <item x="153"/>
        <item x="1102"/>
        <item x="584"/>
        <item x="820"/>
        <item x="1995"/>
        <item x="2100"/>
        <item x="2900"/>
        <item x="1979"/>
        <item x="786"/>
        <item x="1768"/>
        <item x="1860"/>
        <item x="3641"/>
        <item x="1135"/>
        <item x="1074"/>
        <item x="2572"/>
        <item x="3037"/>
        <item x="2850"/>
        <item x="2141"/>
        <item x="1506"/>
        <item x="3526"/>
        <item x="2879"/>
        <item x="2564"/>
        <item x="1589"/>
        <item x="3568"/>
        <item x="3816"/>
        <item x="282"/>
        <item x="1584"/>
        <item x="3272"/>
        <item x="2377"/>
        <item x="749"/>
        <item x="983"/>
        <item x="1521"/>
        <item x="2504"/>
        <item x="3268"/>
        <item x="180"/>
        <item x="614"/>
        <item x="754"/>
        <item x="635"/>
        <item x="198"/>
        <item x="3529"/>
        <item x="1758"/>
        <item x="2418"/>
        <item x="2295"/>
        <item x="2305"/>
        <item x="1681"/>
        <item x="1928"/>
        <item x="769"/>
        <item x="2302"/>
        <item x="2376"/>
        <item x="518"/>
        <item x="3753"/>
        <item x="2228"/>
        <item x="2463"/>
        <item x="3769"/>
        <item x="3775"/>
        <item x="861"/>
        <item x="254"/>
        <item x="3476"/>
        <item x="1122"/>
        <item x="3036"/>
        <item x="146"/>
        <item x="2795"/>
        <item x="2277"/>
        <item x="1304"/>
        <item x="1753"/>
        <item x="3394"/>
        <item x="31"/>
        <item x="3545"/>
        <item x="1172"/>
        <item x="1987"/>
        <item x="893"/>
        <item x="494"/>
        <item x="2178"/>
        <item x="1855"/>
        <item x="761"/>
        <item x="1581"/>
        <item x="3910"/>
        <item x="1356"/>
        <item x="3260"/>
        <item x="102"/>
        <item x="74"/>
        <item x="375"/>
        <item x="632"/>
        <item x="2978"/>
        <item x="80"/>
        <item x="1371"/>
        <item x="1824"/>
        <item x="91"/>
        <item x="1450"/>
        <item x="1697"/>
        <item x="204"/>
        <item x="1165"/>
        <item x="1472"/>
        <item x="1847"/>
        <item x="1590"/>
        <item x="688"/>
        <item x="1295"/>
        <item x="949"/>
        <item x="714"/>
        <item x="1283"/>
        <item x="1084"/>
        <item x="1225"/>
        <item x="785"/>
        <item x="1429"/>
        <item x="1175"/>
        <item x="1780"/>
        <item x="597"/>
        <item x="1636"/>
        <item x="1517"/>
        <item x="1886"/>
        <item x="636"/>
        <item x="1612"/>
        <item x="1896"/>
        <item x="1127"/>
        <item x="2788"/>
        <item x="3375"/>
        <item x="3591"/>
        <item x="1280"/>
        <item x="591"/>
        <item x="471"/>
        <item x="2772"/>
        <item x="3563"/>
        <item x="3445"/>
        <item x="3212"/>
        <item x="980"/>
        <item x="4005"/>
        <item x="3443"/>
        <item x="2728"/>
        <item x="3782"/>
        <item x="783"/>
        <item x="299"/>
        <item x="3086"/>
        <item x="2075"/>
        <item x="1526"/>
        <item x="1379"/>
        <item x="2261"/>
        <item x="2720"/>
        <item x="1657"/>
        <item x="3479"/>
        <item x="141"/>
        <item x="2516"/>
        <item x="1419"/>
        <item x="968"/>
        <item x="3913"/>
        <item x="2420"/>
        <item x="888"/>
        <item x="1430"/>
        <item x="463"/>
        <item x="2932"/>
        <item x="2436"/>
        <item x="1525"/>
        <item x="3721"/>
        <item x="1801"/>
        <item x="3738"/>
        <item x="2538"/>
        <item x="1673"/>
        <item x="478"/>
        <item x="115"/>
        <item x="883"/>
        <item x="1851"/>
        <item x="3847"/>
        <item x="158"/>
        <item x="550"/>
        <item x="2455"/>
        <item x="3249"/>
        <item x="880"/>
        <item x="2604"/>
        <item x="1586"/>
        <item x="1286"/>
        <item x="662"/>
        <item x="2745"/>
        <item x="2523"/>
        <item x="3287"/>
        <item x="2839"/>
        <item x="2035"/>
        <item x="3298"/>
        <item x="2973"/>
        <item x="1885"/>
        <item x="21"/>
        <item x="3923"/>
        <item x="2630"/>
        <item x="680"/>
        <item x="1463"/>
        <item x="3705"/>
        <item x="1563"/>
        <item x="381"/>
        <item x="578"/>
        <item x="3549"/>
        <item x="2949"/>
        <item x="5"/>
        <item x="837"/>
        <item x="1056"/>
        <item x="4077"/>
        <item x="1466"/>
        <item x="51"/>
        <item x="3395"/>
        <item x="1321"/>
        <item x="3745"/>
        <item x="1377"/>
        <item x="1020"/>
        <item x="3868"/>
        <item x="1475"/>
        <item x="2733"/>
        <item x="507"/>
        <item x="1541"/>
        <item x="361"/>
        <item x="415"/>
        <item x="490"/>
        <item x="1715"/>
        <item x="916"/>
        <item x="1960"/>
        <item x="1166"/>
        <item x="615"/>
        <item x="1770"/>
        <item x="2977"/>
        <item x="1929"/>
        <item x="3429"/>
        <item x="1361"/>
        <item x="2014"/>
        <item x="3047"/>
        <item x="2899"/>
        <item x="1559"/>
        <item x="1955"/>
        <item x="904"/>
        <item x="1384"/>
        <item x="3700"/>
        <item x="1076"/>
        <item x="1270"/>
        <item x="1482"/>
        <item x="1137"/>
        <item x="2874"/>
        <item x="3061"/>
        <item x="3026"/>
        <item x="428"/>
        <item x="454"/>
        <item x="173"/>
        <item x="2608"/>
        <item x="3606"/>
        <item x="4066"/>
        <item x="962"/>
        <item x="520"/>
        <item x="2155"/>
        <item x="3904"/>
        <item x="2668"/>
        <item x="3724"/>
        <item x="3884"/>
        <item x="1539"/>
        <item x="3748"/>
        <item x="143"/>
        <item x="3380"/>
        <item x="2918"/>
        <item x="4028"/>
        <item x="419"/>
        <item x="2826"/>
        <item x="2226"/>
        <item x="3358"/>
        <item x="2566"/>
        <item x="2717"/>
        <item x="608"/>
        <item x="3574"/>
        <item x="3424"/>
        <item x="3407"/>
        <item x="2424"/>
        <item x="3763"/>
        <item x="3172"/>
        <item x="1402"/>
        <item x="2369"/>
        <item x="3554"/>
        <item x="918"/>
        <item x="3313"/>
        <item x="3278"/>
        <item x="3091"/>
        <item x="2551"/>
        <item x="2399"/>
        <item x="509"/>
        <item x="957"/>
        <item x="2166"/>
        <item x="3420"/>
        <item x="2299"/>
        <item x="2017"/>
        <item x="2924"/>
        <item x="4055"/>
        <item x="2190"/>
        <item x="1533"/>
        <item x="2859"/>
        <item x="708"/>
        <item x="4063"/>
        <item x="753"/>
        <item x="677"/>
        <item x="2291"/>
        <item x="3048"/>
        <item x="108"/>
        <item x="159"/>
        <item x="1645"/>
        <item x="905"/>
        <item x="1687"/>
        <item x="422"/>
        <item x="106"/>
        <item x="234"/>
        <item x="2171"/>
        <item x="2074"/>
        <item x="284"/>
        <item x="1273"/>
        <item x="1553"/>
        <item x="2611"/>
        <item x="874"/>
        <item x="1092"/>
        <item x="2162"/>
        <item x="1328"/>
        <item x="582"/>
        <item x="532"/>
        <item x="1259"/>
        <item x="123"/>
        <item x="466"/>
        <item x="183"/>
        <item x="863"/>
        <item x="897"/>
        <item x="1624"/>
        <item x="3991"/>
        <item x="1503"/>
        <item x="765"/>
        <item x="1004"/>
        <item x="2793"/>
        <item x="1496"/>
        <item x="3856"/>
        <item x="2249"/>
        <item x="2989"/>
        <item x="1726"/>
        <item x="1093"/>
        <item x="1631"/>
        <item x="759"/>
        <item x="2368"/>
        <item x="1360"/>
        <item x="1659"/>
        <item x="570"/>
        <item x="2928"/>
        <item x="2430"/>
        <item x="330"/>
        <item x="2950"/>
        <item x="1941"/>
        <item x="3116"/>
        <item x="2283"/>
        <item x="2273"/>
        <item x="1462"/>
        <item x="1231"/>
        <item x="1138"/>
        <item x="772"/>
        <item x="304"/>
        <item x="2576"/>
        <item x="574"/>
        <item x="240"/>
        <item x="2441"/>
        <item x="379"/>
        <item x="1119"/>
        <item x="2619"/>
        <item x="2284"/>
        <item x="2617"/>
        <item x="2329"/>
        <item x="1090"/>
        <item x="43"/>
        <item x="2219"/>
        <item x="1158"/>
        <item x="3224"/>
        <item x="1452"/>
        <item x="1085"/>
        <item x="3675"/>
        <item x="3933"/>
        <item x="660"/>
        <item x="3594"/>
        <item x="2362"/>
        <item x="1311"/>
        <item x="1611"/>
        <item x="2085"/>
        <item x="2738"/>
        <item x="2565"/>
        <item x="854"/>
        <item x="4010"/>
        <item x="333"/>
        <item x="2055"/>
        <item x="1523"/>
        <item x="919"/>
        <item x="3587"/>
        <item x="4096"/>
        <item x="1665"/>
        <item x="3827"/>
        <item x="534"/>
        <item x="371"/>
        <item x="3262"/>
        <item x="674"/>
        <item x="805"/>
        <item x="3902"/>
        <item x="203"/>
        <item x="1647"/>
        <item x="145"/>
        <item x="543"/>
        <item x="3117"/>
        <item x="383"/>
        <item x="1493"/>
        <item x="3749"/>
        <item x="1168"/>
        <item x="1951"/>
        <item x="3404"/>
        <item x="2517"/>
        <item x="601"/>
        <item x="349"/>
        <item x="3930"/>
        <item x="2961"/>
        <item x="2227"/>
        <item x="1339"/>
        <item x="2867"/>
        <item x="3194"/>
        <item x="244"/>
        <item x="953"/>
        <item x="2885"/>
        <item x="2637"/>
        <item x="938"/>
        <item x="86"/>
        <item x="1389"/>
        <item x="1109"/>
        <item x="642"/>
        <item x="2676"/>
        <item x="3229"/>
        <item x="104"/>
        <item x="2967"/>
        <item x="491"/>
        <item x="3002"/>
        <item x="2259"/>
        <item x="2802"/>
        <item x="1751"/>
        <item x="2957"/>
        <item x="2797"/>
        <item x="2225"/>
        <item x="2833"/>
        <item x="2646"/>
        <item x="2796"/>
        <item x="1806"/>
        <item x="3102"/>
        <item x="2330"/>
        <item x="3956"/>
        <item x="3052"/>
        <item x="3590"/>
        <item x="4035"/>
        <item x="3067"/>
        <item x="3367"/>
        <item x="2101"/>
        <item x="2612"/>
        <item x="3572"/>
        <item x="1018"/>
        <item x="1947"/>
        <item x="3647"/>
        <item x="867"/>
        <item x="1743"/>
        <item x="136"/>
        <item x="2267"/>
        <item x="1296"/>
        <item x="1627"/>
        <item x="4032"/>
        <item x="3936"/>
        <item x="915"/>
        <item x="2654"/>
        <item x="2916"/>
        <item x="2509"/>
        <item x="736"/>
        <item x="3416"/>
        <item x="89"/>
        <item x="2786"/>
        <item x="697"/>
        <item x="704"/>
        <item x="2089"/>
        <item x="734"/>
        <item x="762"/>
        <item x="559"/>
        <item x="3712"/>
        <item x="1652"/>
        <item x="3058"/>
        <item x="2841"/>
        <item x="2615"/>
        <item x="510"/>
        <item x="37"/>
        <item x="2440"/>
        <item x="4050"/>
        <item x="3527"/>
        <item x="699"/>
        <item x="450"/>
        <item x="35"/>
        <item x="1963"/>
        <item x="873"/>
        <item x="735"/>
        <item x="1767"/>
        <item x="2482"/>
        <item x="3462"/>
        <item x="3422"/>
        <item x="112"/>
        <item x="1155"/>
        <item x="2575"/>
        <item x="3308"/>
        <item x="3225"/>
        <item x="3496"/>
        <item x="2698"/>
        <item x="655"/>
        <item x="3275"/>
        <item x="2492"/>
        <item x="33"/>
        <item x="312"/>
        <item x="2081"/>
        <item x="1580"/>
        <item x="1974"/>
        <item x="2677"/>
        <item x="1626"/>
        <item x="533"/>
        <item x="2467"/>
        <item x="3346"/>
        <item x="206"/>
        <item x="1811"/>
        <item x="562"/>
        <item x="1253"/>
        <item x="313"/>
        <item x="409"/>
        <item x="3573"/>
        <item x="1099"/>
        <item x="600"/>
        <item x="611"/>
        <item x="2445"/>
        <item x="3464"/>
        <item x="933"/>
        <item x="3711"/>
        <item x="2721"/>
        <item x="976"/>
        <item x="1181"/>
        <item x="2448"/>
        <item x="2857"/>
        <item x="2185"/>
        <item x="1981"/>
        <item x="4089"/>
        <item x="1625"/>
        <item x="3076"/>
        <item x="2154"/>
        <item x="367"/>
        <item x="402"/>
        <item x="1408"/>
        <item x="398"/>
        <item x="2816"/>
        <item x="3083"/>
        <item x="1907"/>
        <item x="3160"/>
        <item x="1805"/>
        <item x="1271"/>
        <item x="3535"/>
        <item x="2860"/>
        <item x="2777"/>
        <item x="1031"/>
        <item x="384"/>
        <item x="2023"/>
        <item x="3626"/>
        <item x="630"/>
        <item x="2026"/>
        <item x="3205"/>
        <item x="3536"/>
        <item x="2097"/>
        <item x="1911"/>
        <item x="3247"/>
        <item x="3050"/>
        <item x="2877"/>
        <item x="3437"/>
        <item x="4038"/>
        <item x="2886"/>
        <item x="3008"/>
        <item x="757"/>
        <item x="2396"/>
        <item x="616"/>
        <item x="2682"/>
        <item x="3296"/>
        <item x="3945"/>
        <item x="3948"/>
        <item x="3190"/>
        <item x="3949"/>
        <item x="3944"/>
        <item x="1403"/>
        <item x="111"/>
        <item x="1828"/>
        <item x="972"/>
        <item x="90"/>
        <item x="2183"/>
        <item x="2616"/>
        <item x="2849"/>
        <item x="895"/>
        <item x="2757"/>
        <item x="2450"/>
        <item x="3640"/>
        <item x="1268"/>
        <item x="2569"/>
        <item x="580"/>
        <item x="2233"/>
        <item x="903"/>
        <item x="3706"/>
        <item x="3725"/>
        <item x="1605"/>
        <item x="3435"/>
        <item x="2339"/>
        <item x="2695"/>
        <item x="3735"/>
        <item x="2878"/>
        <item x="2174"/>
        <item x="1918"/>
        <item x="2601"/>
        <item x="1226"/>
        <item x="2709"/>
        <item x="1069"/>
        <item x="2814"/>
        <item x="1502"/>
        <item x="2537"/>
        <item x="1632"/>
        <item x="1912"/>
        <item x="1218"/>
        <item x="1439"/>
        <item x="438"/>
        <item x="1232"/>
        <item x="744"/>
        <item x="3096"/>
        <item x="1310"/>
        <item x="1600"/>
        <item x="2861"/>
        <item x="3426"/>
        <item x="3927"/>
        <item x="2297"/>
        <item x="4078"/>
        <item x="1325"/>
        <item x="2310"/>
        <item x="11"/>
        <item x="57"/>
        <item x="1133"/>
        <item x="3628"/>
        <item x="1507"/>
        <item x="3729"/>
        <item x="1247"/>
        <item x="3654"/>
        <item x="1883"/>
        <item x="2271"/>
        <item x="1383"/>
        <item x="1663"/>
        <item x="3071"/>
        <item x="2715"/>
        <item x="2096"/>
        <item x="1418"/>
        <item x="2110"/>
        <item x="687"/>
        <item x="1300"/>
        <item x="1765"/>
        <item x="665"/>
        <item x="3750"/>
        <item x="2475"/>
        <item x="1103"/>
        <item x="276"/>
        <item x="3854"/>
        <item x="328"/>
        <item x="2909"/>
        <item x="3879"/>
        <item x="62"/>
        <item x="2143"/>
        <item x="1342"/>
        <item x="2987"/>
        <item x="3193"/>
        <item x="1170"/>
        <item x="1670"/>
        <item x="1675"/>
        <item x="2888"/>
        <item x="2875"/>
        <item x="948"/>
        <item x="3874"/>
        <item x="1034"/>
        <item x="3038"/>
        <item x="3820"/>
        <item x="1114"/>
        <item x="2000"/>
        <item x="3531"/>
        <item x="2300"/>
        <item x="2943"/>
        <item x="2624"/>
        <item x="1269"/>
        <item x="2366"/>
        <item x="3849"/>
        <item x="3845"/>
        <item x="2631"/>
        <item x="401"/>
        <item x="508"/>
        <item x="3537"/>
        <item x="2251"/>
        <item x="1567"/>
        <item x="2873"/>
        <item x="806"/>
        <item x="598"/>
        <item x="2942"/>
        <item x="1876"/>
        <item x="3634"/>
        <item x="2534"/>
        <item x="726"/>
        <item x="2830"/>
        <item x="1839"/>
        <item x="1930"/>
        <item x="2106"/>
        <item x="433"/>
        <item x="2804"/>
        <item x="3021"/>
        <item x="3211"/>
        <item x="3118"/>
        <item x="2751"/>
        <item x="3386"/>
        <item x="2718"/>
        <item x="1956"/>
        <item x="464"/>
        <item x="3925"/>
        <item x="356"/>
        <item x="2555"/>
        <item x="3698"/>
        <item x="3051"/>
        <item x="2889"/>
        <item x="2059"/>
        <item x="3524"/>
        <item x="3210"/>
        <item x="2431"/>
        <item x="88"/>
        <item x="2750"/>
        <item x="1862"/>
        <item x="3001"/>
        <item x="263"/>
        <item x="2061"/>
        <item x="46"/>
        <item x="1088"/>
        <item x="1971"/>
        <item x="1910"/>
        <item x="1638"/>
        <item x="1808"/>
        <item x="1794"/>
        <item x="2836"/>
        <item x="3484"/>
        <item x="936"/>
        <item x="943"/>
        <item x="2401"/>
        <item x="2667"/>
        <item x="2157"/>
        <item x="2578"/>
        <item x="3039"/>
        <item x="2164"/>
        <item x="2086"/>
        <item x="4060"/>
        <item x="455"/>
        <item x="800"/>
        <item x="2181"/>
        <item x="3683"/>
        <item x="2375"/>
        <item x="1799"/>
        <item x="2547"/>
        <item x="2794"/>
        <item x="3269"/>
        <item x="1566"/>
        <item x="563"/>
        <item x="909"/>
        <item x="2231"/>
        <item x="61"/>
        <item x="238"/>
        <item x="300"/>
        <item x="1130"/>
        <item x="3558"/>
        <item x="2130"/>
        <item x="190"/>
        <item x="1909"/>
        <item x="2152"/>
        <item x="3276"/>
        <item x="2488"/>
        <item x="1064"/>
        <item x="3908"/>
        <item x="2496"/>
        <item x="890"/>
        <item x="3714"/>
        <item x="404"/>
        <item x="1691"/>
        <item x="447"/>
        <item x="1991"/>
        <item x="3829"/>
        <item x="2996"/>
        <item x="2303"/>
        <item x="1477"/>
        <item x="1620"/>
        <item x="1869"/>
        <item x="1045"/>
        <item x="3728"/>
        <item x="1036"/>
        <item x="2940"/>
        <item x="354"/>
        <item x="54"/>
        <item x="4087"/>
        <item x="2901"/>
        <item x="853"/>
        <item x="1216"/>
        <item x="4073"/>
        <item x="676"/>
        <item x="620"/>
        <item x="3797"/>
        <item x="423"/>
        <item x="1893"/>
        <item x="2048"/>
        <item x="446"/>
        <item x="3704"/>
        <item x="1043"/>
        <item x="2088"/>
        <item x="2851"/>
        <item x="1756"/>
        <item x="1423"/>
        <item x="4100"/>
        <item x="2603"/>
        <item x="2659"/>
        <item x="1411"/>
        <item x="202"/>
        <item x="1249"/>
        <item x="3466"/>
        <item x="1217"/>
        <item x="125"/>
        <item x="3506"/>
        <item x="3033"/>
        <item x="2373"/>
        <item x="1027"/>
        <item x="231"/>
        <item x="1235"/>
        <item x="1664"/>
        <item x="1989"/>
        <item x="2235"/>
        <item x="3128"/>
        <item x="2049"/>
        <item x="2214"/>
        <item x="1577"/>
        <item x="2769"/>
        <item x="2780"/>
        <item x="87"/>
        <item x="595"/>
        <item x="2801"/>
        <item x="2413"/>
        <item x="2077"/>
        <item x="892"/>
        <item x="1108"/>
        <item x="2187"/>
        <item x="4053"/>
        <item x="1390"/>
        <item x="2724"/>
        <item x="849"/>
        <item x="588"/>
        <item x="1945"/>
        <item x="3968"/>
        <item x="59"/>
        <item x="292"/>
        <item x="2962"/>
        <item x="1338"/>
        <item x="2876"/>
        <item x="323"/>
        <item x="958"/>
        <item x="930"/>
        <item x="1940"/>
        <item x="1629"/>
        <item x="1438"/>
        <item x="3646"/>
        <item x="2316"/>
        <item x="941"/>
        <item x="3982"/>
        <item x="1870"/>
        <item x="3279"/>
        <item x="2574"/>
        <item x="2247"/>
        <item x="217"/>
        <item x="1048"/>
        <item x="2142"/>
        <item x="1492"/>
        <item x="1030"/>
        <item x="72"/>
        <item x="3003"/>
        <item x="0"/>
        <item x="947"/>
        <item x="2846"/>
        <item x="3767"/>
        <item x="2697"/>
        <item x="2177"/>
        <item x="3099"/>
        <item x="67"/>
        <item x="3778"/>
        <item x="609"/>
        <item x="2726"/>
        <item x="1445"/>
        <item x="1518"/>
        <item x="1197"/>
        <item x="1741"/>
        <item x="2084"/>
        <item x="1202"/>
        <item x="1068"/>
        <item x="397"/>
        <item x="3314"/>
        <item x="2137"/>
        <item x="4043"/>
        <item x="3762"/>
        <item x="4069"/>
        <item x="66"/>
        <item x="4056"/>
        <item x="3846"/>
        <item x="1532"/>
        <item x="2781"/>
        <item x="3851"/>
        <item x="2129"/>
        <item x="2384"/>
        <item x="1978"/>
        <item x="1211"/>
        <item x="1357"/>
        <item x="2136"/>
        <item x="2306"/>
        <item x="3678"/>
        <item x="1490"/>
        <item x="3187"/>
        <item x="2216"/>
        <item x="729"/>
        <item x="869"/>
        <item x="132"/>
        <item x="719"/>
        <item x="2489"/>
        <item x="83"/>
        <item x="2742"/>
        <item x="3340"/>
        <item x="3112"/>
        <item x="664"/>
        <item x="1066"/>
        <item x="1946"/>
        <item x="3454"/>
        <item x="1984"/>
        <item x="889"/>
        <item x="2464"/>
        <item x="503"/>
        <item x="1178"/>
        <item x="488"/>
        <item x="2542"/>
        <item x="1366"/>
        <item x="3561"/>
        <item x="2011"/>
        <item x="1294"/>
        <item x="1352"/>
        <item x="3696"/>
        <item x="1882"/>
        <item x="1958"/>
        <item x="629"/>
        <item x="2113"/>
        <item x="694"/>
        <item x="1827"/>
        <item x="1334"/>
        <item x="3742"/>
        <item x="2844"/>
        <item x="1948"/>
        <item x="2150"/>
        <item x="1897"/>
        <item x="2770"/>
        <item x="171"/>
        <item x="1365"/>
        <item x="3196"/>
        <item x="2389"/>
        <item x="1332"/>
        <item x="1865"/>
        <item x="2664"/>
        <item x="2347"/>
        <item x="2118"/>
        <item x="1106"/>
        <item x="795"/>
        <item x="3186"/>
        <item x="901"/>
        <item x="2022"/>
        <item x="1534"/>
        <item x="1228"/>
        <item x="2027"/>
        <item x="1340"/>
        <item x="308"/>
        <item x="906"/>
        <item x="2213"/>
        <item x="1942"/>
        <item x="1254"/>
        <item x="310"/>
        <item x="1648"/>
        <item x="3070"/>
        <item x="460"/>
        <item x="1949"/>
        <item x="3470"/>
        <item x="1210"/>
        <item x="2702"/>
        <item x="1752"/>
        <item x="2887"/>
        <item x="1038"/>
        <item x="3994"/>
        <item x="2651"/>
        <item x="720"/>
        <item x="1454"/>
        <item x="149"/>
        <item x="3649"/>
        <item x="2737"/>
        <item x="3852"/>
        <item x="435"/>
        <item x="1531"/>
        <item x="484"/>
        <item x="2666"/>
        <item x="2080"/>
        <item x="812"/>
        <item x="2222"/>
        <item x="3520"/>
        <item x="458"/>
        <item x="212"/>
        <item x="3180"/>
        <item x="4023"/>
        <item x="713"/>
        <item x="425"/>
        <item x="3202"/>
        <item x="2602"/>
        <item x="2762"/>
        <item x="4029"/>
        <item x="1263"/>
        <item x="2585"/>
        <item x="2783"/>
        <item x="1618"/>
        <item x="2406"/>
        <item x="1785"/>
        <item x="360"/>
        <item x="248"/>
        <item x="113"/>
        <item x="4064"/>
        <item x="571"/>
        <item x="3289"/>
        <item x="2607"/>
        <item x="4041"/>
        <item x="3876"/>
        <item x="3201"/>
        <item x="3277"/>
        <item x="1317"/>
        <item x="1802"/>
        <item x="109"/>
        <item x="2438"/>
        <item x="1432"/>
        <item x="3757"/>
        <item x="2243"/>
        <item x="2042"/>
        <item x="928"/>
        <item x="2292"/>
        <item x="2994"/>
        <item x="3355"/>
        <item x="722"/>
        <item x="3888"/>
        <item x="1441"/>
        <item x="3972"/>
        <item x="832"/>
        <item x="745"/>
        <item x="169"/>
        <item x="3569"/>
        <item x="3924"/>
        <item x="2076"/>
        <item x="3228"/>
        <item x="3104"/>
        <item x="3299"/>
        <item x="3412"/>
        <item x="3294"/>
        <item x="2758"/>
        <item x="2092"/>
        <item x="1711"/>
        <item x="3596"/>
        <item x="4018"/>
        <item x="996"/>
        <item x="3595"/>
        <item x="2393"/>
        <item x="445"/>
        <item x="4027"/>
        <item x="2926"/>
        <item x="1369"/>
        <item x="2870"/>
        <item x="1005"/>
        <item x="1671"/>
        <item x="1255"/>
        <item x="85"/>
        <item x="2701"/>
        <item x="3905"/>
        <item x="2499"/>
        <item x="1148"/>
        <item x="1840"/>
        <item x="1385"/>
        <item x="1505"/>
        <item x="855"/>
        <item x="174"/>
        <item x="1245"/>
        <item x="3943"/>
        <item x="2386"/>
        <item x="4071"/>
        <item x="819"/>
        <item x="3515"/>
        <item x="2209"/>
        <item x="2307"/>
        <item x="2256"/>
        <item x="2094"/>
        <item x="498"/>
        <item x="3343"/>
        <item x="2848"/>
        <item x="1314"/>
        <item x="1875"/>
        <item x="4099"/>
        <item x="3403"/>
        <item x="4101"/>
        <item x="3214"/>
        <item x="1489"/>
        <item x="3066"/>
        <item x="2485"/>
        <item x="2699"/>
        <item x="670"/>
        <item x="2568"/>
        <item x="2834"/>
        <item x="302"/>
        <item x="2379"/>
        <item x="3342"/>
        <item x="3637"/>
        <item x="3597"/>
        <item x="3489"/>
        <item x="3850"/>
        <item x="3381"/>
        <item x="3306"/>
        <item x="1303"/>
        <item x="1845"/>
        <item x="3031"/>
        <item x="3519"/>
        <item x="3401"/>
        <item x="3315"/>
        <item x="3751"/>
        <item x="3434"/>
        <item x="3107"/>
        <item x="2245"/>
        <item x="3493"/>
        <item x="2686"/>
        <item x="592"/>
        <item x="1535"/>
        <item x="3396"/>
        <item x="3167"/>
        <item x="3178"/>
        <item x="2725"/>
        <item x="3897"/>
        <item x="420"/>
        <item x="3362"/>
        <item x="517"/>
        <item x="1724"/>
        <item x="339"/>
        <item x="540"/>
        <item x="974"/>
        <item x="2483"/>
        <item x="3618"/>
        <item x="3643"/>
        <item x="68"/>
        <item x="3393"/>
        <item x="1033"/>
        <item x="2532"/>
        <item x="2674"/>
        <item x="1147"/>
        <item x="1319"/>
        <item x="332"/>
        <item x="2920"/>
        <item x="711"/>
        <item x="469"/>
        <item x="1871"/>
        <item x="779"/>
        <item x="1008"/>
        <item x="3801"/>
        <item x="998"/>
        <item x="4013"/>
        <item x="1903"/>
        <item x="1680"/>
        <item x="881"/>
        <item x="2773"/>
        <item x="2333"/>
        <item x="55"/>
        <item x="551"/>
        <item x="182"/>
        <item x="1689"/>
        <item x="2319"/>
        <item x="1856"/>
        <item x="135"/>
        <item x="2175"/>
        <item x="2739"/>
        <item x="1386"/>
        <item x="2043"/>
        <item x="821"/>
        <item x="1208"/>
        <item x="1203"/>
        <item x="3109"/>
        <item x="3027"/>
        <item x="3121"/>
        <item x="794"/>
        <item x="200"/>
        <item x="140"/>
        <item x="4079"/>
        <item x="1739"/>
        <item x="1141"/>
        <item x="2638"/>
        <item x="4061"/>
        <item x="2868"/>
        <item x="1230"/>
        <item x="3695"/>
        <item x="2521"/>
        <item x="161"/>
        <item x="1464"/>
        <item x="2979"/>
        <item x="3562"/>
        <item x="3140"/>
        <item x="3322"/>
        <item x="3085"/>
        <item x="1877"/>
        <item x="2265"/>
        <item x="3354"/>
        <item x="3142"/>
        <item x="2756"/>
        <item x="1662"/>
        <item x="1733"/>
        <item x="1372"/>
        <item x="2497"/>
        <item x="3413"/>
        <item x="4040"/>
        <item x="2357"/>
        <item x="3290"/>
        <item x="1276"/>
        <item x="3840"/>
        <item x="70"/>
        <item x="2350"/>
        <item x="2323"/>
        <item x="413"/>
        <item x="1290"/>
        <item x="2945"/>
        <item x="2778"/>
        <item x="3825"/>
        <item x="2657"/>
        <item x="3794"/>
        <item x="2535"/>
        <item x="2099"/>
        <item x="468"/>
        <item x="2610"/>
        <item x="3471"/>
        <item x="724"/>
        <item x="448"/>
        <item x="913"/>
        <item x="1461"/>
        <item x="2132"/>
        <item x="1585"/>
        <item x="1825"/>
        <item x="451"/>
        <item x="4015"/>
        <item x="2008"/>
        <item x="673"/>
        <item x="1162"/>
        <item x="2056"/>
        <item x="776"/>
        <item x="3461"/>
        <item x="3716"/>
        <item x="2642"/>
        <item x="1487"/>
        <item x="396"/>
        <item x="3430"/>
        <item x="1001"/>
        <item x="2240"/>
        <item x="951"/>
        <item x="3480"/>
        <item x="10"/>
        <item x="1331"/>
        <item x="3292"/>
        <item x="1184"/>
        <item x="178"/>
        <item x="3548"/>
        <item x="1234"/>
        <item x="2128"/>
        <item x="345"/>
        <item x="3501"/>
        <item x="3502"/>
        <item x="2971"/>
        <item x="2469"/>
        <item x="3836"/>
        <item x="742"/>
        <item x="2969"/>
        <item x="1349"/>
        <item x="3873"/>
        <item x="2453"/>
        <item x="1476"/>
        <item x="2108"/>
        <item x="1485"/>
        <item x="2093"/>
        <item x="3983"/>
        <item x="157"/>
        <item x="3138"/>
        <item x="740"/>
        <item x="2238"/>
        <item x="2242"/>
        <item x="797"/>
        <item x="1251"/>
        <item x="357"/>
        <item x="3459"/>
        <item x="3592"/>
        <item x="4095"/>
        <item x="775"/>
        <item x="599"/>
        <item x="2476"/>
        <item x="3971"/>
        <item x="1769"/>
        <item x="2749"/>
        <item x="3129"/>
        <item x="3477"/>
        <item x="3928"/>
        <item x="3341"/>
        <item x="1057"/>
        <item x="395"/>
        <item x="2067"/>
        <item x="305"/>
        <item x="653"/>
        <item x="2198"/>
        <item x="3773"/>
        <item x="2791"/>
        <item x="590"/>
        <item x="3134"/>
        <item x="1555"/>
        <item x="2250"/>
        <item x="3305"/>
        <item x="1836"/>
        <item x="1668"/>
        <item x="2474"/>
        <item x="3438"/>
        <item x="2558"/>
        <item x="34"/>
        <item x="1868"/>
        <item x="2760"/>
        <item x="3734"/>
        <item x="71"/>
        <item x="3967"/>
        <item x="2486"/>
        <item x="3681"/>
        <item x="3419"/>
        <item x="222"/>
        <item x="1467"/>
        <item x="3629"/>
        <item x="750"/>
        <item x="1428"/>
        <item x="2963"/>
        <item x="2456"/>
        <item x="2988"/>
        <item x="2351"/>
        <item x="3041"/>
        <item x="1458"/>
        <item x="3727"/>
        <item x="3707"/>
        <item x="2935"/>
        <item x="1212"/>
        <item x="2766"/>
        <item x="1634"/>
        <item x="3219"/>
        <item x="470"/>
        <item x="2239"/>
        <item x="669"/>
        <item x="2403"/>
        <item x="2622"/>
        <item x="97"/>
        <item x="3965"/>
        <item x="3781"/>
        <item x="3611"/>
        <item x="689"/>
        <item x="3995"/>
        <item x="1804"/>
        <item x="701"/>
        <item x="1242"/>
        <item x="199"/>
        <item x="973"/>
        <item x="165"/>
        <item x="1551"/>
        <item x="1764"/>
        <item x="1807"/>
        <item x="3952"/>
        <item x="38"/>
        <item x="107"/>
        <item x="2832"/>
        <item x="3411"/>
        <item x="2480"/>
        <item x="2195"/>
        <item x="2180"/>
        <item x="3373"/>
        <item x="2912"/>
        <item x="850"/>
        <item x="2975"/>
        <item x="793"/>
        <item x="1874"/>
        <item x="3875"/>
        <item x="2913"/>
        <item x="2919"/>
        <item x="2629"/>
        <item x="3474"/>
        <item x="1932"/>
        <item x="525"/>
        <item x="2205"/>
        <item x="2289"/>
        <item x="2246"/>
        <item x="1921"/>
        <item x="4082"/>
        <item x="1603"/>
        <item x="1547"/>
        <item x="1937"/>
        <item x="3017"/>
        <item x="392"/>
        <item x="3674"/>
        <item x="3624"/>
        <item x="1936"/>
        <item x="3977"/>
        <item x="261"/>
        <item x="2823"/>
        <item x="981"/>
        <item x="2587"/>
        <item x="2891"/>
        <item x="127"/>
        <item x="1906"/>
        <item x="2855"/>
        <item x="3676"/>
        <item x="3747"/>
        <item x="3240"/>
        <item x="808"/>
        <item x="939"/>
        <item x="2881"/>
        <item x="788"/>
        <item x="2018"/>
        <item x="965"/>
        <item x="2740"/>
        <item x="3790"/>
        <item x="3516"/>
        <item x="3316"/>
        <item x="2095"/>
        <item x="3687"/>
        <item x="442"/>
        <item x="2415"/>
        <item x="15"/>
        <item x="2276"/>
        <item x="3020"/>
        <item x="780"/>
        <item x="506"/>
        <item x="3012"/>
        <item x="2614"/>
        <item x="940"/>
        <item x="705"/>
        <item x="2019"/>
        <item x="120"/>
        <item x="1267"/>
        <item x="2658"/>
        <item x="539"/>
        <item x="3805"/>
        <item x="1838"/>
        <item x="210"/>
        <item x="1431"/>
        <item x="1823"/>
        <item x="260"/>
        <item x="784"/>
        <item x="1132"/>
        <item x="569"/>
        <item x="573"/>
        <item x="2278"/>
        <item x="3865"/>
        <item x="3169"/>
        <item x="3452"/>
        <item x="2477"/>
        <item x="3682"/>
        <item x="3533"/>
        <item x="2115"/>
        <item x="1676"/>
        <item x="2072"/>
        <item x="60"/>
        <item x="3673"/>
        <item x="2414"/>
        <item x="1514"/>
        <item x="717"/>
        <item x="3139"/>
        <item x="3807"/>
        <item x="1717"/>
        <item x="1510"/>
        <item x="3779"/>
        <item x="2395"/>
        <item x="3317"/>
        <item x="638"/>
        <item x="3254"/>
        <item x="2342"/>
        <item x="817"/>
        <item x="1375"/>
        <item x="3152"/>
        <item x="3636"/>
        <item x="3360"/>
        <item x="3246"/>
        <item x="3973"/>
        <item x="2334"/>
        <item x="1028"/>
        <item x="1641"/>
        <item x="827"/>
        <item x="1902"/>
        <item x="492"/>
        <item x="2938"/>
        <item x="1809"/>
        <item x="1791"/>
        <item x="3942"/>
        <item x="2203"/>
        <item x="3132"/>
        <item x="3800"/>
        <item x="3666"/>
        <item x="3363"/>
        <item x="3103"/>
        <item x="2559"/>
        <item x="1098"/>
        <item x="195"/>
        <item x="3042"/>
        <item x="2669"/>
        <item x="2356"/>
        <item x="3318"/>
        <item x="1919"/>
        <item x="3532"/>
        <item x="4090"/>
        <item x="3912"/>
        <item x="3871"/>
        <item x="3990"/>
        <item x="4007"/>
        <item x="3159"/>
        <item x="3097"/>
        <item x="3914"/>
        <item x="279"/>
        <item x="3218"/>
        <item x="1095"/>
        <item x="1527"/>
        <item x="576"/>
        <item x="2045"/>
        <item x="2432"/>
        <item x="3388"/>
        <item x="1329"/>
        <item x="568"/>
        <item x="1515"/>
        <item x="1488"/>
        <item x="1299"/>
        <item x="1053"/>
        <item x="1943"/>
        <item x="414"/>
        <item x="1895"/>
        <item x="250"/>
        <item x="2586"/>
        <item x="923"/>
        <item x="511"/>
        <item x="1243"/>
        <item x="1164"/>
        <item x="1010"/>
        <item x="679"/>
        <item x="4034"/>
        <item x="1324"/>
        <item x="3544"/>
        <item x="2903"/>
        <item x="977"/>
        <item x="657"/>
        <item x="3369"/>
        <item x="256"/>
        <item x="1550"/>
        <item x="1774"/>
        <item x="1899"/>
        <item x="624"/>
        <item x="1426"/>
        <item x="2898"/>
        <item x="110"/>
        <item x="1350"/>
        <item x="482"/>
        <item x="1414"/>
        <item x="991"/>
        <item x="709"/>
        <item x="1540"/>
        <item x="789"/>
        <item x="3886"/>
        <item x="1594"/>
        <item x="1376"/>
        <item x="306"/>
        <item x="3444"/>
        <item x="179"/>
        <item x="834"/>
        <item x="1729"/>
        <item x="2688"/>
        <item x="1323"/>
        <item x="408"/>
        <item x="2980"/>
        <item x="411"/>
        <item x="65"/>
        <item x="778"/>
        <item x="3251"/>
        <item x="3616"/>
        <item x="900"/>
        <item x="818"/>
        <item x="3329"/>
        <item x="2812"/>
        <item x="3498"/>
        <item x="3774"/>
        <item x="513"/>
        <item x="1790"/>
        <item x="2266"/>
        <item x="3615"/>
        <item x="2599"/>
        <item x="2020"/>
        <item x="1610"/>
        <item x="3197"/>
        <item x="340"/>
        <item x="1453"/>
        <item x="1188"/>
        <item x="1100"/>
        <item x="2116"/>
        <item x="3487"/>
        <item x="3000"/>
        <item x="2324"/>
        <item x="1643"/>
        <item x="2710"/>
        <item x="2429"/>
        <item x="530"/>
        <item x="1417"/>
        <item x="2234"/>
        <item x="1789"/>
        <item x="538"/>
        <item x="1755"/>
        <item x="706"/>
        <item x="1732"/>
        <item x="75"/>
        <item x="1773"/>
        <item x="249"/>
        <item x="1082"/>
        <item x="2734"/>
        <item x="1006"/>
        <item x="2263"/>
        <item x="2301"/>
        <item x="1185"/>
        <item x="3125"/>
        <item x="710"/>
        <item x="2828"/>
        <item x="1786"/>
        <item x="1437"/>
        <item x="2036"/>
        <item x="362"/>
        <item x="2451"/>
        <item x="1118"/>
        <item x="911"/>
        <item x="1224"/>
        <item x="1504"/>
        <item x="1926"/>
        <item x="1788"/>
        <item x="2182"/>
        <item x="721"/>
        <item x="1939"/>
        <item x="1735"/>
        <item x="891"/>
        <item x="1655"/>
        <item x="2215"/>
        <item x="2442"/>
        <item x="342"/>
        <item x="1749"/>
        <item x="2856"/>
        <item x="2082"/>
        <item x="377"/>
        <item x="2053"/>
        <item x="3505"/>
        <item x="2862"/>
        <item x="1699"/>
        <item x="2140"/>
        <item x="3258"/>
        <item x="731"/>
        <item x="232"/>
        <item x="1959"/>
        <item x="3238"/>
        <item x="2550"/>
        <item x="1115"/>
        <item x="2139"/>
        <item x="1336"/>
        <item x="4025"/>
        <item x="3425"/>
        <item x="1557"/>
        <item x="2590"/>
        <item x="3668"/>
        <item x="1815"/>
        <item x="3553"/>
        <item x="3755"/>
        <item x="1822"/>
        <item x="1052"/>
        <item x="2131"/>
        <item x="363"/>
        <item x="3699"/>
        <item x="944"/>
        <item x="3080"/>
        <item x="3744"/>
        <item x="528"/>
        <item x="579"/>
        <item x="452"/>
        <item x="504"/>
        <item x="3980"/>
        <item x="4000"/>
        <item x="2405"/>
        <item x="3653"/>
        <item x="1447"/>
        <item x="3521"/>
        <item x="2248"/>
        <item x="2736"/>
        <item x="3488"/>
        <item x="412"/>
        <item x="95"/>
        <item x="1065"/>
        <item x="1442"/>
        <item x="434"/>
        <item x="1151"/>
        <item x="3605"/>
        <item x="1320"/>
        <item x="3970"/>
        <item x="229"/>
        <item x="1954"/>
        <item x="1760"/>
        <item x="3120"/>
        <item x="622"/>
        <item x="2111"/>
        <item x="672"/>
        <item x="2252"/>
        <item x="1337"/>
        <item x="3785"/>
        <item x="2998"/>
        <item x="3006"/>
        <item x="3274"/>
        <item x="1014"/>
        <item x="3232"/>
        <item x="678"/>
        <item x="566"/>
        <item x="4102"/>
        <item x="1592"/>
        <item x="3415"/>
        <item x="3176"/>
        <item x="1738"/>
        <item x="3239"/>
        <item x="3939"/>
        <item x="2835"/>
        <item x="73"/>
        <item x="3523"/>
        <item x="3455"/>
        <item x="2447"/>
        <item x="2254"/>
        <item x="2032"/>
        <item x="3023"/>
        <item x="3701"/>
        <item x="3528"/>
        <item x="1704"/>
        <item x="3490"/>
        <item x="3957"/>
        <item x="4045"/>
        <item x="3677"/>
        <item x="3600"/>
        <item x="3321"/>
        <item x="3788"/>
        <item x="1720"/>
        <item x="3877"/>
        <item x="3720"/>
        <item x="1969"/>
        <item x="1642"/>
        <item x="3929"/>
        <item x="2767"/>
        <item x="3069"/>
        <item x="3732"/>
        <item x="3958"/>
        <item x="2435"/>
        <item x="3243"/>
        <item x="3796"/>
        <item x="1782"/>
        <item x="3576"/>
        <item x="406"/>
        <item x="3815"/>
        <item x="1972"/>
        <item x="3659"/>
        <item x="703"/>
        <item x="2579"/>
        <item x="3981"/>
        <item x="3894"/>
        <item x="3819"/>
        <item x="286"/>
        <item x="3418"/>
        <item x="4086"/>
        <item x="3917"/>
        <item x="1110"/>
        <item x="554"/>
        <item x="3799"/>
        <item x="4006"/>
        <item x="170"/>
        <item x="3657"/>
        <item x="3891"/>
        <item x="3893"/>
        <item x="2727"/>
        <item x="961"/>
        <item x="3257"/>
        <item x="3880"/>
        <item x="3273"/>
        <item x="859"/>
        <item x="2905"/>
        <item x="1977"/>
        <item x="4004"/>
        <item x="3663"/>
        <item x="3966"/>
        <item x="2722"/>
        <item x="3988"/>
        <item x="3890"/>
        <item x="2073"/>
        <item x="3508"/>
        <item x="3588"/>
        <item x="4083"/>
        <item x="4093"/>
        <item x="3976"/>
        <item x="2853"/>
        <item x="2506"/>
        <item x="2771"/>
        <item x="3327"/>
        <item x="760"/>
        <item x="1892"/>
        <item x="3918"/>
        <item x="3733"/>
        <item x="3842"/>
        <item x="3310"/>
        <item x="233"/>
        <item x="3901"/>
        <item x="3919"/>
        <item x="3312"/>
        <item x="960"/>
        <item x="3931"/>
        <item x="3144"/>
        <item x="3578"/>
        <item x="3969"/>
        <item x="3282"/>
        <item x="2598"/>
        <item x="2671"/>
        <item x="3482"/>
        <item x="3517"/>
        <item x="3551"/>
        <item x="3378"/>
        <item x="1967"/>
        <item x="2317"/>
        <item x="3468"/>
        <item x="3231"/>
        <item x="3604"/>
        <item x="3834"/>
        <item x="1707"/>
        <item x="3365"/>
        <item x="3906"/>
        <item x="176"/>
        <item x="1843"/>
        <item x="603"/>
        <item x="1055"/>
        <item x="3361"/>
        <item x="3328"/>
        <item x="3552"/>
        <item x="3460"/>
        <item x="3770"/>
        <item x="475"/>
        <item x="3863"/>
        <item x="645"/>
        <item x="2613"/>
        <item x="2915"/>
        <item x="3567"/>
        <item x="2843"/>
        <item x="3170"/>
        <item x="1246"/>
        <item x="932"/>
        <item x="1480"/>
        <item x="3739"/>
        <item x="436"/>
        <item x="2597"/>
        <item x="1599"/>
        <item x="2689"/>
        <item x="1264"/>
        <item x="3016"/>
        <item x="2119"/>
        <item x="979"/>
        <item x="3835"/>
        <item x="76"/>
        <item x="3843"/>
        <item x="3870"/>
        <item x="2561"/>
        <item x="1747"/>
        <item x="1889"/>
        <item x="3204"/>
        <item x="3802"/>
        <item x="50"/>
        <item x="1568"/>
        <item x="1888"/>
        <item x="917"/>
        <item x="831"/>
        <item x="1849"/>
        <item x="2462"/>
        <item x="3730"/>
        <item x="654"/>
        <item x="3621"/>
        <item x="3436"/>
        <item x="3717"/>
        <item x="1565"/>
        <item x="3862"/>
        <item x="166"/>
        <item x="2761"/>
        <item x="3833"/>
        <item x="2314"/>
        <item x="2880"/>
        <item x="2895"/>
        <item x="2327"/>
        <item x="2387"/>
        <item x="3715"/>
        <item x="3371"/>
        <item x="4051"/>
        <item x="1003"/>
        <item x="122"/>
        <item x="1588"/>
        <item x="1922"/>
        <item x="3364"/>
        <item x="3309"/>
        <item x="3557"/>
        <item x="2326"/>
        <item x="3731"/>
        <item x="2007"/>
        <item x="1682"/>
        <item x="343"/>
        <item x="2196"/>
        <item x="2230"/>
        <item x="2002"/>
        <item x="935"/>
        <item x="1392"/>
        <item x="2540"/>
        <item x="2995"/>
        <item x="2433"/>
        <item x="1041"/>
        <item x="505"/>
        <item x="3345"/>
        <item x="2229"/>
        <item x="2221"/>
        <item x="4075"/>
        <item x="1073"/>
        <item x="3633"/>
        <item x="3056"/>
        <item x="1772"/>
        <item x="650"/>
        <item x="1398"/>
        <item x="553"/>
        <item x="429"/>
        <item x="3115"/>
        <item x="155"/>
        <item x="18"/>
        <item x="4026"/>
        <item x="2706"/>
        <item x="971"/>
        <item x="473"/>
        <item x="1367"/>
        <item x="2524"/>
        <item x="1116"/>
        <item x="237"/>
        <item x="2269"/>
        <item x="877"/>
        <item x="224"/>
        <item x="1079"/>
        <item x="3997"/>
        <item x="1406"/>
        <item x="984"/>
        <item x="512"/>
        <item x="3823"/>
        <item x="167"/>
        <item x="2439"/>
        <item x="228"/>
        <item x="3161"/>
        <item x="2712"/>
        <item x="3694"/>
        <item x="2428"/>
        <item x="1473"/>
        <item x="2411"/>
        <item x="69"/>
        <item x="1183"/>
        <item x="3702"/>
        <item x="1757"/>
        <item x="266"/>
        <item x="3382"/>
        <item x="99"/>
        <item x="2382"/>
        <item x="3215"/>
        <item x="3064"/>
        <item x="3409"/>
        <item x="3410"/>
        <item x="1721"/>
        <item x="3174"/>
        <item x="382"/>
        <item x="4048"/>
        <item x="3855"/>
        <item x="4092"/>
        <item x="3940"/>
        <item x="2318"/>
        <item x="3295"/>
        <item x="3792"/>
        <item x="1195"/>
        <item x="3220"/>
        <item x="3818"/>
        <item x="17"/>
        <item x="2539"/>
        <item x="585"/>
        <item x="3708"/>
        <item x="2392"/>
        <item x="4"/>
        <item x="3324"/>
        <item x="3853"/>
        <item x="1961"/>
        <item x="269"/>
        <item x="815"/>
        <item x="3926"/>
        <item x="3326"/>
        <item x="1111"/>
        <item x="1345"/>
        <item x="3297"/>
        <item x="3320"/>
        <item x="239"/>
        <item x="606"/>
        <item x="2809"/>
        <item x="3384"/>
        <item x="3338"/>
        <item x="2151"/>
        <item x="148"/>
        <item x="3534"/>
        <item x="4104"/>
        <item x="1191"/>
        <item x="3055"/>
        <item x="663"/>
        <item x="1484"/>
        <item x="652"/>
        <item x="2594"/>
        <item x="3106"/>
        <item x="2951"/>
        <item x="681"/>
        <item x="937"/>
        <item x="3074"/>
        <item x="2495"/>
        <item x="1072"/>
        <item x="1416"/>
        <item x="2001"/>
        <item x="326"/>
        <item x="912"/>
        <item x="48"/>
        <item x="2025"/>
        <item x="385"/>
        <item x="1761"/>
        <item x="790"/>
        <item x="3130"/>
        <item x="1813"/>
        <item x="2968"/>
        <item x="1746"/>
        <item x="1924"/>
        <item x="2955"/>
        <item x="1479"/>
        <item x="142"/>
        <item x="2107"/>
        <item x="1595"/>
        <item x="2681"/>
        <item x="1262"/>
        <item x="2505"/>
        <item x="3291"/>
        <item x="3264"/>
        <item x="2514"/>
        <item x="437"/>
        <item x="2211"/>
        <item x="3486"/>
        <item x="2470"/>
        <item x="2200"/>
        <item x="2457"/>
        <item x="2922"/>
        <item x="964"/>
        <item x="3390"/>
        <item x="3065"/>
        <item x="2824"/>
        <item x="338"/>
        <item x="2281"/>
        <item x="1425"/>
        <item x="430"/>
        <item x="2402"/>
        <item x="946"/>
        <item x="1694"/>
        <item x="1861"/>
        <item x="1498"/>
        <item x="3953"/>
        <item x="2478"/>
        <item x="798"/>
        <item x="843"/>
        <item x="432"/>
        <item x="2714"/>
        <item x="2775"/>
        <item x="2012"/>
        <item x="1058"/>
        <item x="2986"/>
        <item x="3542"/>
        <item x="2965"/>
        <item x="2628"/>
        <item x="3421"/>
        <item x="3450"/>
        <item x="3882"/>
        <item x="1558"/>
        <item x="1966"/>
        <item x="1044"/>
        <item x="1784"/>
        <item x="952"/>
        <item x="792"/>
        <item x="1444"/>
        <item x="3154"/>
        <item x="1063"/>
        <item x="3793"/>
        <item x="1474"/>
        <item x="2644"/>
        <item x="3522"/>
        <item x="836"/>
        <item x="6"/>
        <item x="58"/>
        <item x="2481"/>
        <item x="824"/>
        <item x="3347"/>
        <item x="1933"/>
        <item x="1965"/>
        <item x="3556"/>
        <item x="3105"/>
        <item x="2883"/>
        <item x="3266"/>
        <item x="1359"/>
        <item x="628"/>
        <item x="4085"/>
        <item x="27"/>
        <item x="4081"/>
        <item x="557"/>
        <item x="440"/>
        <item x="641"/>
        <item x="247"/>
        <item x="1708"/>
        <item x="2253"/>
        <item x="2340"/>
        <item x="3376"/>
        <item x="3614"/>
        <item x="128"/>
        <item x="1976"/>
        <item x="2158"/>
        <item x="1415"/>
        <item x="1497"/>
        <item x="236"/>
        <item x="985"/>
        <item x="1333"/>
        <item x="3586"/>
        <item x="3391"/>
        <item x="3539"/>
        <item x="833"/>
        <item x="2344"/>
        <item x="1685"/>
        <item x="3270"/>
        <item x="2189"/>
        <item x="2931"/>
        <item x="1143"/>
        <item x="3185"/>
        <item x="2422"/>
        <item x="4017"/>
        <item x="2999"/>
        <item x="894"/>
        <item x="1688"/>
        <item x="3025"/>
        <item x="2634"/>
        <item x="214"/>
        <item x="3216"/>
        <item x="3861"/>
        <item x="4059"/>
        <item x="1012"/>
        <item x="4031"/>
        <item x="2640"/>
        <item x="3623"/>
        <item x="2815"/>
        <item x="1272"/>
        <item x="2087"/>
        <item x="2673"/>
        <item x="3284"/>
        <item x="857"/>
        <item x="2827"/>
        <item x="3679"/>
        <item x="2268"/>
        <item x="2811"/>
        <item x="2452"/>
        <item x="270"/>
        <item x="969"/>
        <item x="1380"/>
        <item x="92"/>
        <item x="1465"/>
        <item x="1744"/>
        <item x="100"/>
        <item x="3141"/>
        <item x="2592"/>
        <item x="2194"/>
        <item x="1015"/>
        <item x="3993"/>
        <item x="1864"/>
        <item x="692"/>
        <item x="1614"/>
        <item x="2741"/>
        <item x="187"/>
        <item x="1261"/>
        <item x="2732"/>
        <item x="2805"/>
        <item x="3009"/>
        <item x="3947"/>
        <item x="1994"/>
        <item x="2528"/>
        <item x="3423"/>
        <item x="1705"/>
        <item x="3368"/>
        <item x="659"/>
        <item x="351"/>
        <item x="293"/>
        <item x="152"/>
        <item x="1306"/>
        <item x="3398"/>
        <item x="2372"/>
        <item x="350"/>
        <item x="2444"/>
        <item x="3719"/>
        <item x="1233"/>
        <item x="1601"/>
        <item x="1616"/>
        <item x="427"/>
        <item x="2345"/>
        <item x="1046"/>
        <item x="3959"/>
        <item x="1842"/>
        <item x="2293"/>
        <item x="2939"/>
        <item x="640"/>
        <item x="45"/>
        <item x="393"/>
        <item x="1315"/>
        <item x="924"/>
        <item x="467"/>
        <item x="975"/>
        <item x="1582"/>
        <item x="856"/>
        <item x="2525"/>
        <item x="3987"/>
        <item x="3433"/>
        <item x="2837"/>
        <item x="3812"/>
        <item x="2459"/>
        <item x="1615"/>
        <item x="3984"/>
        <item x="1307"/>
        <item x="3397"/>
        <item x="1783"/>
        <item x="586"/>
        <item x="2581"/>
        <item x="2531"/>
        <item x="1219"/>
        <item x="3226"/>
        <item x="289"/>
        <item x="319"/>
        <item x="3661"/>
        <item x="1265"/>
        <item x="366"/>
        <item x="348"/>
        <item x="3208"/>
        <item x="2847"/>
        <item x="3286"/>
        <item x="3478"/>
        <item x="3838"/>
        <item x="2779"/>
        <item x="3864"/>
        <item x="3638"/>
        <item x="730"/>
        <item x="2117"/>
        <item x="841"/>
        <item x="23"/>
        <item x="607"/>
        <item x="1583"/>
        <item x="2713"/>
        <item x="755"/>
        <item x="565"/>
        <item x="1509"/>
        <item x="2661"/>
        <item x="9"/>
        <item x="3137"/>
        <item x="3803"/>
        <item x="1512"/>
        <item x="2755"/>
        <item x="493"/>
        <item x="2845"/>
        <item x="1725"/>
        <item x="2549"/>
        <item x="4014"/>
        <item x="1998"/>
        <item x="1915"/>
        <item x="101"/>
        <item x="1285"/>
        <item x="1653"/>
        <item x="3349"/>
        <item x="1853"/>
        <item x="2114"/>
        <item x="1163"/>
        <item x="1759"/>
        <item x="226"/>
        <item x="3697"/>
        <item x="768"/>
        <item x="3151"/>
        <item x="2460"/>
        <item x="2083"/>
        <item x="2437"/>
        <item x="2792"/>
        <item x="2882"/>
        <item x="3718"/>
        <item x="743"/>
        <item x="2884"/>
        <item x="3035"/>
        <item x="483"/>
        <item x="2917"/>
        <item x="3579"/>
        <item x="2296"/>
        <item x="2985"/>
        <item x="403"/>
        <item x="3075"/>
        <item x="1683"/>
        <item x="1483"/>
        <item x="3049"/>
        <item x="1413"/>
        <item x="3889"/>
        <item x="1730"/>
        <item x="3206"/>
        <item x="257"/>
        <item x="529"/>
        <item x="281"/>
        <item x="1190"/>
        <item x="3885"/>
        <item x="4076"/>
        <item x="3895"/>
        <item x="3937"/>
        <item x="3334"/>
        <item x="626"/>
        <item x="4036"/>
        <item x="1374"/>
        <item x="774"/>
        <item x="1649"/>
        <item x="1570"/>
        <item x="3577"/>
        <item x="994"/>
        <item x="771"/>
        <item x="2984"/>
        <item x="1778"/>
        <item x="558"/>
        <item x="3004"/>
        <item x="1545"/>
        <item x="3648"/>
        <item x="521"/>
        <item x="1260"/>
        <item x="2070"/>
        <item x="3442"/>
        <item x="3962"/>
        <item x="1986"/>
        <item x="3319"/>
        <item x="1061"/>
        <item x="1227"/>
        <item x="1326"/>
        <item x="211"/>
        <item x="1548"/>
        <item x="3603"/>
        <item x="2173"/>
        <item x="1935"/>
        <item x="2768"/>
        <item x="3723"/>
        <item x="2054"/>
        <item x="3689"/>
        <item x="667"/>
        <item x="3560"/>
        <item x="12"/>
        <item x="3465"/>
        <item x="3153"/>
        <item x="262"/>
        <item x="1810"/>
        <item x="2212"/>
        <item x="3431"/>
        <item x="3182"/>
        <item x="1542"/>
        <item x="2519"/>
        <item x="3485"/>
        <item x="3149"/>
        <item x="258"/>
        <item x="3136"/>
        <item x="1136"/>
        <item x="2803"/>
        <item x="3832"/>
        <item x="3622"/>
        <item x="94"/>
        <item x="3645"/>
        <item x="2930"/>
        <item x="93"/>
        <item x="2125"/>
        <item x="1831"/>
        <item x="2037"/>
        <item x="3656"/>
        <item x="2241"/>
        <item x="1944"/>
        <item x="320"/>
        <item x="2784"/>
        <item x="1654"/>
        <item x="1818"/>
        <item x="1873"/>
        <item x="4001"/>
        <item x="2466"/>
        <item x="2600"/>
        <item x="1719"/>
        <item x="3259"/>
        <item x="693"/>
        <item x="887"/>
        <item x="1256"/>
        <item x="1180"/>
        <item x="2184"/>
        <item x="1205"/>
        <item x="373"/>
        <item x="844"/>
        <item x="1571"/>
        <item x="1436"/>
        <item x="39"/>
        <item x="561"/>
        <item x="272"/>
        <item x="220"/>
        <item x="1554"/>
        <item x="1931"/>
        <item x="1047"/>
        <item x="866"/>
        <item x="407"/>
        <item x="219"/>
        <item x="1690"/>
        <item x="3162"/>
        <item x="878"/>
        <item x="666"/>
        <item x="2163"/>
        <item x="230"/>
        <item x="3090"/>
        <item x="2262"/>
        <item x="3417"/>
        <item x="3207"/>
        <item x="1953"/>
        <item x="3081"/>
        <item x="1456"/>
        <item x="1125"/>
        <item x="864"/>
        <item x="700"/>
        <item x="2041"/>
        <item x="2294"/>
        <item x="3256"/>
        <item x="2946"/>
        <item x="3458"/>
        <item x="4037"/>
        <item x="646"/>
        <item x="3122"/>
        <item x="3791"/>
        <item x="2500"/>
        <item x="3325"/>
        <item x="3146"/>
        <item x="882"/>
        <item x="1239"/>
        <item x="545"/>
        <item x="2287"/>
        <item x="1997"/>
        <item x="2645"/>
        <item x="177"/>
        <item x="3040"/>
        <item x="2992"/>
        <item x="1358"/>
        <item x="2446"/>
        <item x="461"/>
        <item x="3811"/>
        <item x="3771"/>
        <item x="813"/>
        <item x="3453"/>
        <item x="2872"/>
        <item x="605"/>
        <item x="2400"/>
        <item x="3183"/>
        <item x="52"/>
        <item x="2365"/>
        <item x="987"/>
        <item x="2473"/>
        <item x="763"/>
        <item x="3669"/>
        <item x="3710"/>
        <item x="2304"/>
        <item x="2954"/>
        <item x="3356"/>
        <item x="4042"/>
        <item x="1993"/>
        <item x="3145"/>
        <item x="336"/>
        <item x="2596"/>
        <item x="829"/>
        <item x="192"/>
        <item x="2865"/>
        <item x="3449"/>
        <item x="3804"/>
        <item x="1281"/>
        <item x="3665"/>
        <item x="1150"/>
        <item x="610"/>
        <item x="2031"/>
        <item x="370"/>
        <item x="3974"/>
        <item x="399"/>
        <item x="3619"/>
        <item x="2060"/>
        <item x="2911"/>
        <item x="2821"/>
        <item x="2044"/>
        <item x="751"/>
        <item x="3281"/>
        <item x="1096"/>
        <item x="479"/>
        <item x="3509"/>
        <item x="3301"/>
        <item x="3405"/>
        <item x="2817"/>
        <item x="1962"/>
        <item x="2491"/>
        <item x="2033"/>
        <item x="2692"/>
        <item x="2544"/>
        <item x="2618"/>
        <item x="457"/>
        <item x="151"/>
        <item x="2493"/>
        <item x="3311"/>
        <item x="3921"/>
        <item x="1677"/>
        <item x="2391"/>
        <item x="1117"/>
        <item x="14"/>
        <item x="19"/>
        <item x="1381"/>
        <item x="1975"/>
        <item x="24"/>
        <item x="3271"/>
        <item x="2649"/>
        <item x="1399"/>
        <item x="3837"/>
        <item x="3285"/>
        <item x="3662"/>
        <item x="378"/>
        <item x="3575"/>
        <item x="2785"/>
        <item x="2902"/>
        <item x="3860"/>
        <item x="1347"/>
        <item x="3581"/>
        <item x="1878"/>
        <item x="1544"/>
        <item x="1587"/>
        <item x="1435"/>
        <item x="643"/>
        <item x="766"/>
        <item x="1491"/>
        <item x="668"/>
        <item x="716"/>
        <item x="28"/>
        <item x="1900"/>
        <item x="129"/>
        <item x="3670"/>
        <item x="2719"/>
        <item x="519"/>
        <item x="3938"/>
        <item x="934"/>
        <item x="1179"/>
        <item x="2122"/>
        <item x="1957"/>
        <item x="1279"/>
        <item x="3088"/>
        <item x="577"/>
        <item x="3511"/>
        <item x="2921"/>
        <item x="1288"/>
        <item x="2419"/>
        <item x="2123"/>
        <item x="2353"/>
        <item x="816"/>
        <item x="801"/>
        <item x="858"/>
        <item x="1401"/>
        <item x="4016"/>
        <item x="2573"/>
        <item x="516"/>
        <item x="1728"/>
        <item x="1078"/>
        <item x="3263"/>
        <item x="1382"/>
        <item x="1160"/>
        <item x="3655"/>
        <item x="3385"/>
        <item x="3824"/>
        <item x="1002"/>
        <item x="2156"/>
        <item x="2754"/>
        <item x="1404"/>
        <item x="2288"/>
        <item x="410"/>
        <item x="3934"/>
        <item x="1316"/>
        <item x="156"/>
        <item x="36"/>
        <item x="3950"/>
        <item x="3809"/>
        <item x="1844"/>
        <item x="162"/>
        <item x="3495"/>
        <item x="1529"/>
        <item x="1552"/>
        <item x="3014"/>
        <item x="541"/>
        <item x="2993"/>
        <item x="64"/>
        <item x="3302"/>
        <item x="4044"/>
        <item x="826"/>
        <item x="2348"/>
        <item x="2787"/>
        <item x="2753"/>
        <item x="275"/>
        <item x="2972"/>
        <item x="613"/>
        <item x="53"/>
        <item x="3559"/>
        <item x="1029"/>
        <item x="661"/>
        <item x="1396"/>
        <item x="2763"/>
        <item x="695"/>
        <item x="2672"/>
        <item x="2079"/>
        <item x="639"/>
        <item x="2583"/>
        <item x="1776"/>
        <item x="2264"/>
        <item x="899"/>
        <item x="3858"/>
        <item x="2458"/>
        <item x="3406"/>
        <item x="98"/>
        <item x="2223"/>
        <item x="2040"/>
        <item x="2625"/>
        <item x="3045"/>
        <item x="2693"/>
        <item x="3737"/>
        <item x="3177"/>
        <item x="3955"/>
        <item x="2390"/>
        <item x="280"/>
        <item x="1731"/>
        <item x="2953"/>
        <item x="1192"/>
        <item x="1996"/>
        <item x="3911"/>
        <item x="2165"/>
        <item x="1914"/>
        <item x="3163"/>
        <item x="2029"/>
        <item x="335"/>
        <item x="1214"/>
        <item x="732"/>
        <item x="3192"/>
        <item x="2210"/>
        <item x="2484"/>
        <item x="1775"/>
        <item x="3168"/>
        <item x="885"/>
        <item x="3617"/>
        <item x="2331"/>
        <item x="3612"/>
        <item x="1934"/>
        <item x="1712"/>
        <item x="105"/>
        <item x="2417"/>
        <item x="3034"/>
        <item x="1177"/>
        <item x="929"/>
        <item x="2571"/>
        <item x="522"/>
        <item x="2010"/>
        <item x="1740"/>
        <item x="303"/>
        <item x="3399"/>
        <item x="993"/>
        <item x="2908"/>
        <item x="2272"/>
        <item x="2160"/>
        <item x="137"/>
        <item x="3013"/>
        <item x="1621"/>
        <item x="2623"/>
        <item x="2838"/>
        <item x="2890"/>
        <item x="2923"/>
        <item x="683"/>
        <item x="245"/>
        <item x="868"/>
        <item x="285"/>
        <item x="4068"/>
        <item x="1777"/>
        <item x="633"/>
        <item x="3352"/>
        <item x="2058"/>
        <item x="685"/>
        <item x="1522"/>
        <item x="2541"/>
        <item x="4033"/>
        <item x="3507"/>
        <item x="2765"/>
        <item x="3467"/>
        <item x="3776"/>
        <item x="3828"/>
        <item x="1252"/>
        <item x="3053"/>
        <item x="3456"/>
        <item x="1026"/>
        <item x="1050"/>
        <item x="3084"/>
        <item x="439"/>
        <item x="3157"/>
        <item x="1658"/>
        <item x="1754"/>
        <item x="3173"/>
        <item x="3303"/>
        <item x="2051"/>
        <item x="1593"/>
        <item x="1890"/>
        <item x="3822"/>
        <item x="1536"/>
        <item x="4047"/>
        <item x="4008"/>
        <item x="1213"/>
        <item x="1894"/>
        <item x="2197"/>
        <item x="2313"/>
        <item x="1348"/>
        <item x="3954"/>
        <item x="3155"/>
        <item x="1144"/>
        <item x="767"/>
        <item x="1920"/>
        <item x="2974"/>
        <item x="1032"/>
        <item x="1887"/>
        <item x="3627"/>
        <item x="2936"/>
        <item x="193"/>
        <item x="1644"/>
        <item x="2609"/>
        <item x="3571"/>
        <item x="1513"/>
        <item x="2409"/>
        <item x="2408"/>
        <item x="2502"/>
        <item x="2518"/>
        <item x="4022"/>
        <item x="691"/>
        <item x="1763"/>
        <item x="126"/>
        <item x="390"/>
        <item x="1223"/>
        <item x="3011"/>
        <item x="1089"/>
        <item x="756"/>
        <item x="2412"/>
        <item x="2959"/>
        <item x="3402"/>
        <item x="225"/>
        <item x="2236"/>
        <item x="3961"/>
        <item x="3029"/>
        <item x="1193"/>
        <item x="791"/>
        <item x="2449"/>
        <item x="3795"/>
        <item x="2774"/>
        <item x="1817"/>
        <item x="2507"/>
        <item x="3899"/>
        <item x="3692"/>
        <item x="3351"/>
        <item x="3768"/>
        <item x="733"/>
        <item x="3265"/>
        <item x="2515"/>
        <item x="1669"/>
        <item x="499"/>
        <item x="2819"/>
        <item x="870"/>
        <item x="4012"/>
        <item x="2443"/>
        <item x="830"/>
        <item x="2147"/>
        <item x="2069"/>
        <item x="1330"/>
        <item x="2997"/>
        <item x="2427"/>
        <item x="1040"/>
        <item x="2091"/>
        <item x="2006"/>
        <item x="746"/>
        <item x="3848"/>
        <item x="2991"/>
        <item x="4094"/>
        <item x="1679"/>
        <item x="3789"/>
        <item x="2358"/>
        <item x="1748"/>
        <item x="3951"/>
        <item x="1850"/>
        <item x="612"/>
        <item x="3331"/>
        <item x="175"/>
        <item x="3582"/>
        <item x="2354"/>
        <item x="838"/>
        <item x="2321"/>
        <item x="1578"/>
        <item x="3335"/>
        <item x="3024"/>
        <item x="634"/>
        <item x="324"/>
        <item x="2854"/>
        <item x="160"/>
        <item x="325"/>
        <item x="131"/>
        <item x="3072"/>
        <item x="3601"/>
        <item x="134"/>
        <item x="3063"/>
        <item x="3546"/>
        <item x="79"/>
        <item x="1156"/>
        <item x="3978"/>
        <item x="3783"/>
        <item x="2729"/>
        <item x="1257"/>
        <item x="2374"/>
        <item x="2522"/>
        <item x="2694"/>
        <item x="1609"/>
        <item x="1598"/>
        <item x="2929"/>
        <item x="875"/>
        <item x="1706"/>
        <item x="1796"/>
        <item x="3900"/>
        <item x="2825"/>
        <item x="3525"/>
        <item x="4054"/>
        <item x="365"/>
        <item x="1486"/>
        <item x="1543"/>
        <item x="2145"/>
        <item x="925"/>
        <item x="251"/>
        <item x="1237"/>
        <item x="2237"/>
        <item x="2684"/>
        <item x="2206"/>
        <item x="2282"/>
        <item x="2589"/>
        <item x="2009"/>
        <item x="1000"/>
        <item x="3439"/>
        <item x="387"/>
        <item x="391"/>
        <item x="3703"/>
        <item x="189"/>
        <item x="3639"/>
        <item x="955"/>
        <item x="902"/>
        <item x="1309"/>
        <item x="1241"/>
        <item x="2064"/>
        <item x="1171"/>
        <item x="1198"/>
        <item x="1494"/>
        <item x="1443"/>
        <item x="389"/>
        <item x="2864"/>
        <item x="1362"/>
        <item x="1470"/>
        <item x="3150"/>
        <item x="1049"/>
        <item x="552"/>
        <item x="1322"/>
        <item x="3814"/>
        <item x="3092"/>
        <item x="2434"/>
        <item x="567"/>
        <item x="1440"/>
        <item x="2"/>
        <item x="1736"/>
        <item x="1678"/>
        <item x="417"/>
        <item x="1797"/>
        <item x="2172"/>
        <item x="1667"/>
        <item x="2776"/>
        <item x="764"/>
        <item x="1619"/>
        <item x="1201"/>
        <item x="799"/>
        <item x="2176"/>
        <item x="3632"/>
        <item x="637"/>
        <item x="1094"/>
        <item x="2199"/>
        <item x="1457"/>
        <item x="3383"/>
        <item x="283"/>
        <item x="444"/>
        <item x="3609"/>
        <item x="2813"/>
        <item x="1387"/>
        <item x="1062"/>
        <item x="2109"/>
        <item x="1990"/>
        <item x="3831"/>
        <item x="3631"/>
        <item x="2454"/>
        <item x="804"/>
        <item x="291"/>
        <item x="3540"/>
        <item x="227"/>
        <item x="1537"/>
        <item x="2782"/>
        <item x="3736"/>
        <item x="2191"/>
        <item x="2202"/>
        <item x="2352"/>
        <item x="2752"/>
        <item x="3518"/>
        <item x="3680"/>
        <item x="476"/>
        <item x="2068"/>
        <item x="1204"/>
        <item x="265"/>
        <item x="1037"/>
        <item x="1952"/>
        <item x="648"/>
        <item x="1189"/>
        <item x="2275"/>
        <item x="337"/>
        <item x="2981"/>
        <item x="364"/>
        <item x="346"/>
        <item x="2501"/>
        <item x="1146"/>
        <item x="2731"/>
        <item x="2553"/>
        <item x="2416"/>
        <item x="686"/>
        <item x="121"/>
        <item x="2461"/>
        <item x="2907"/>
        <item x="3887"/>
        <item x="209"/>
        <item x="2560"/>
        <item x="1070"/>
        <item x="3547"/>
        <item x="2556"/>
        <item x="3784"/>
        <item x="84"/>
        <item x="495"/>
        <item x="3473"/>
        <item x="3878"/>
        <item x="2818"/>
        <item x="2548"/>
        <item x="25"/>
        <item x="82"/>
        <item x="846"/>
        <item x="205"/>
        <item x="2490"/>
        <item x="1427"/>
        <item x="1042"/>
        <item x="1692"/>
        <item x="560"/>
        <item x="2388"/>
        <item x="2648"/>
        <item x="1613"/>
        <item x="2789"/>
        <item x="2533"/>
        <item x="770"/>
        <item x="618"/>
        <item x="2021"/>
        <item x="1194"/>
        <item x="441"/>
        <item x="3124"/>
        <item x="2065"/>
        <item x="3941"/>
        <item x="3989"/>
        <item x="368"/>
        <item x="42"/>
        <item x="1829"/>
        <item x="418"/>
        <item x="658"/>
        <item x="1524"/>
        <item x="500"/>
        <item x="1723"/>
        <item x="2747"/>
        <item x="651"/>
        <item x="388"/>
        <item x="1134"/>
        <item x="747"/>
        <item x="1469"/>
        <item x="353"/>
        <item x="4046"/>
        <item x="235"/>
        <item x="2554"/>
        <item x="1814"/>
        <item x="3817"/>
        <item x="2030"/>
        <item x="3760"/>
        <item x="3062"/>
        <item x="3189"/>
        <item x="477"/>
        <item x="2410"/>
        <item x="49"/>
        <item x="2858"/>
        <item x="3765"/>
        <item x="945"/>
        <item x="2098"/>
        <item x="168"/>
        <item x="1424"/>
        <item x="2871"/>
        <item x="3233"/>
        <item x="3491"/>
        <item x="1353"/>
        <item x="1215"/>
        <item x="288"/>
        <item x="1312"/>
        <item x="3293"/>
        <item x="1880"/>
        <item x="3451"/>
        <item x="3806"/>
        <item x="3564"/>
        <item x="2822"/>
        <item x="3188"/>
        <item x="1128"/>
        <item x="542"/>
        <item x="1716"/>
        <item x="1672"/>
        <item x="480"/>
        <item x="1274"/>
        <item x="555"/>
        <item x="2582"/>
        <item x="3357"/>
        <item x="2016"/>
        <item x="3135"/>
        <item x="3126"/>
        <item x="1803"/>
        <item x="3235"/>
        <item x="47"/>
        <item x="682"/>
        <item x="242"/>
        <item x="2704"/>
        <item x="647"/>
        <item x="1434"/>
        <item x="725"/>
        <item x="372"/>
        <item x="139"/>
        <item x="723"/>
        <item x="2208"/>
        <item x="1167"/>
        <item x="3740"/>
        <item x="3370"/>
        <item x="1157"/>
        <item x="1123"/>
        <item x="3650"/>
        <item x="548"/>
        <item x="3019"/>
        <item x="4065"/>
        <item x="3245"/>
        <item x="707"/>
        <item x="564"/>
        <item x="2038"/>
        <item x="1292"/>
        <item x="2286"/>
        <item x="1792"/>
        <item x="3630"/>
        <item x="3869"/>
        <item x="631"/>
        <item x="871"/>
        <item x="1238"/>
        <item x="3323"/>
        <item x="1412"/>
        <item x="872"/>
        <item x="2744"/>
        <item x="2193"/>
        <item x="1400"/>
        <item x="3960"/>
        <item x="2312"/>
        <item x="1206"/>
        <item x="3131"/>
        <item x="96"/>
        <item x="3583"/>
        <item x="1781"/>
        <item x="1101"/>
        <item x="241"/>
        <item x="2217"/>
        <item x="322"/>
        <item x="1560"/>
        <item x="2244"/>
        <item x="2398"/>
        <item x="1501"/>
        <item x="1071"/>
        <item x="1112"/>
        <item x="154"/>
        <item x="2383"/>
        <item x="2028"/>
        <item x="2112"/>
        <item x="718"/>
        <item x="2255"/>
        <item x="1364"/>
        <item x="16"/>
        <item x="1795"/>
        <item x="862"/>
        <item x="803"/>
        <item x="369"/>
        <item x="1700"/>
        <item x="3209"/>
        <item x="2343"/>
        <item x="524"/>
        <item x="191"/>
        <item x="2964"/>
        <item x="1145"/>
        <item x="2557"/>
        <item x="1196"/>
        <item x="329"/>
        <item x="164"/>
        <item x="3686"/>
        <item x="2759"/>
        <item x="3651"/>
        <item x="3883"/>
        <item x="1229"/>
        <item x="268"/>
        <item x="449"/>
        <item x="2925"/>
        <item x="1660"/>
        <item x="702"/>
        <item x="2360"/>
        <item x="207"/>
        <item x="3379"/>
        <item x="950"/>
        <item x="81"/>
        <item x="2404"/>
        <item x="3304"/>
        <item x="481"/>
        <item x="3446"/>
        <item x="2662"/>
        <item x="2361"/>
        <item x="2315"/>
        <item x="2705"/>
        <item x="2904"/>
        <item x="2328"/>
        <item x="30"/>
        <item x="3094"/>
        <item x="1277"/>
        <item x="3690"/>
        <item x="3693"/>
        <item x="1628"/>
        <item x="1819"/>
        <item x="1927"/>
        <item x="4039"/>
        <item x="1622"/>
        <item x="3015"/>
        <item x="13"/>
        <item x="77"/>
        <item x="852"/>
        <item x="2593"/>
        <item x="2346"/>
        <item x="2567"/>
        <item x="2982"/>
        <item x="2543"/>
        <item x="3469"/>
        <item x="644"/>
        <item x="3198"/>
        <item x="986"/>
        <item x="1200"/>
        <item x="728"/>
        <item x="456"/>
        <item x="2371"/>
        <item x="3494"/>
        <item x="462"/>
        <item x="3457"/>
        <item x="3046"/>
        <item x="2046"/>
        <item x="537"/>
        <item x="3250"/>
        <item x="2218"/>
        <item x="1916"/>
        <item x="737"/>
        <item x="741"/>
        <item x="1812"/>
        <item x="1841"/>
        <item x="213"/>
        <item x="314"/>
        <item x="3179"/>
        <item x="556"/>
        <item x="926"/>
        <item x="2723"/>
        <item x="3223"/>
        <item x="777"/>
        <item x="3664"/>
        <item x="2104"/>
        <item x="696"/>
        <item x="927"/>
        <item x="823"/>
        <item x="400"/>
        <item x="514"/>
        <item x="2169"/>
        <item x="1395"/>
        <item x="1950"/>
        <item x="547"/>
        <item x="1830"/>
        <item x="1884"/>
        <item x="2683"/>
        <item x="2690"/>
        <item x="3108"/>
        <item x="1240"/>
        <item x="1666"/>
        <item x="2308"/>
        <item x="3191"/>
        <item x="3709"/>
        <item x="1140"/>
        <item x="1368"/>
        <item x="3166"/>
        <item x="1236"/>
        <item x="1222"/>
        <item x="2948"/>
        <item x="956"/>
        <item x="908"/>
        <item x="1727"/>
        <item x="2840"/>
        <item x="1992"/>
        <item x="3078"/>
        <item x="1837"/>
        <item x="2367"/>
        <item x="114"/>
        <item x="2380"/>
        <item x="2545"/>
        <item x="2546"/>
        <item x="2465"/>
        <item x="1858"/>
        <item x="1313"/>
        <item x="589"/>
        <item x="443"/>
        <item x="1528"/>
        <item x="1410"/>
        <item x="208"/>
        <item x="1373"/>
        <item x="942"/>
        <item x="2591"/>
        <item x="29"/>
        <item x="374"/>
        <item x="3481"/>
        <item x="172"/>
        <item x="2039"/>
        <item x="3599"/>
        <item x="223"/>
        <item x="3248"/>
        <item x="3867"/>
        <item x="879"/>
        <item x="3184"/>
        <item x="1579"/>
        <item x="1266"/>
        <item x="1821"/>
        <item x="1693"/>
        <item x="1891"/>
        <item x="2570"/>
        <item x="1617"/>
        <item x="3195"/>
        <item x="3119"/>
        <item x="103"/>
        <item x="3"/>
        <item x="344"/>
        <item x="486"/>
        <item x="2807"/>
        <item x="426"/>
        <item x="2378"/>
        <item x="807"/>
        <item x="2188"/>
        <item x="4062"/>
        <item x="2663"/>
        <item x="3068"/>
        <item x="1650"/>
        <item x="1011"/>
        <item x="4097"/>
        <item x="1596"/>
        <item x="1087"/>
        <item x="1872"/>
        <item x="3652"/>
        <item x="3414"/>
        <item x="1863"/>
        <item x="3932"/>
        <item x="970"/>
        <item x="296"/>
        <item x="531"/>
        <item x="3348"/>
        <item x="3512"/>
        <item x="627"/>
        <item x="2322"/>
        <item x="1421"/>
        <item x="1904"/>
        <item x="544"/>
        <item x="2937"/>
        <item x="3492"/>
        <item x="3059"/>
        <item x="898"/>
        <item x="865"/>
        <item x="2127"/>
        <item x="3005"/>
        <item x="2320"/>
        <item x="1500"/>
        <item x="259"/>
        <item x="3746"/>
        <item x="4091"/>
        <item x="26"/>
        <item x="1866"/>
        <item x="394"/>
        <item x="1091"/>
        <item x="465"/>
        <item x="3685"/>
        <item x="2337"/>
        <item x="3916"/>
        <item x="2941"/>
        <item x="1174"/>
        <item x="1639"/>
        <item x="2577"/>
        <item x="3620"/>
        <item x="1637"/>
        <item x="273"/>
        <item x="2513"/>
        <item x="3671"/>
        <item x="1455"/>
        <item x="3504"/>
        <item x="1129"/>
        <item x="4103"/>
        <item x="3598"/>
        <item x="3713"/>
        <item x="3010"/>
        <item x="4002"/>
        <item x="3593"/>
        <item x="4088"/>
        <item x="3570"/>
        <item x="3241"/>
        <item x="2363"/>
        <item x="2536"/>
        <item x="4021"/>
        <item x="1161"/>
        <item x="2146"/>
        <item x="758"/>
        <item x="2892"/>
        <item x="3946"/>
        <item x="1816"/>
        <item x="3350"/>
        <item x="3754"/>
        <item x="3743"/>
        <item x="485"/>
        <item x="197"/>
        <item x="1988"/>
        <item x="252"/>
        <item x="3992"/>
        <item x="1798"/>
        <item x="474"/>
        <item x="147"/>
        <item x="3514"/>
        <item x="876"/>
        <item x="3261"/>
        <item x="3101"/>
        <item x="2952"/>
        <item x="3907"/>
        <item x="3087"/>
        <item x="502"/>
        <item x="2385"/>
        <item x="3510"/>
        <item x="1848"/>
        <item x="921"/>
        <item x="1623"/>
        <item x="2512"/>
        <item x="3759"/>
        <item x="3920"/>
        <item x="3171"/>
        <item x="2990"/>
        <item x="3892"/>
        <item x="3808"/>
        <item x="1081"/>
        <item x="3810"/>
        <item x="221"/>
        <item x="3826"/>
        <item x="4080"/>
        <item x="1530"/>
        <item x="1734"/>
        <item x="4074"/>
        <item x="3147"/>
        <item x="1742"/>
        <item x="4052"/>
        <item x="3165"/>
        <item x="1633"/>
        <item x="215"/>
        <item x="3110"/>
        <item x="3935"/>
        <item x="3043"/>
        <item x="2866"/>
        <item x="922"/>
        <item x="1968"/>
        <item x="3330"/>
        <item x="988"/>
        <item x="2660"/>
        <item x="3372"/>
        <item x="1684"/>
        <item x="3503"/>
        <item x="3607"/>
        <item x="1478"/>
        <item x="2647"/>
        <item x="1173"/>
        <item x="138"/>
        <item x="2407"/>
        <item x="116"/>
        <item x="1449"/>
        <item x="453"/>
        <item x="301"/>
        <item x="3127"/>
        <item x="2529"/>
        <item x="1766"/>
        <item x="2479"/>
        <item x="1674"/>
        <item x="3584"/>
        <item x="2472"/>
        <item x="63"/>
        <item x="3234"/>
        <item x="3359"/>
        <item x="2588"/>
        <item x="3896"/>
        <item x="2526"/>
        <item x="2906"/>
        <item x="2983"/>
        <item x="2842"/>
        <item x="2285"/>
        <item x="2800"/>
        <item x="3472"/>
        <item x="3392"/>
        <item x="3227"/>
        <item x="1067"/>
        <item x="2349"/>
        <item x="2933"/>
        <item x="3164"/>
        <item x="2063"/>
        <item x="1983"/>
        <item x="1007"/>
        <item x="2675"/>
        <item x="1999"/>
        <item x="150"/>
        <item x="828"/>
        <item x="2700"/>
        <item x="3866"/>
        <item x="3089"/>
        <item x="1701"/>
        <item x="184"/>
        <item x="2897"/>
        <item x="2047"/>
        <item x="298"/>
        <item x="914"/>
        <item x="2201"/>
        <item x="1561"/>
        <item x="3752"/>
        <item x="2806"/>
        <item x="990"/>
        <item x="185"/>
        <item x="2034"/>
        <item x="2643"/>
        <item x="2552"/>
        <item x="3500"/>
        <item x="4009"/>
        <item x="3203"/>
        <item x="2290"/>
        <item x="3830"/>
        <item x="501"/>
        <item x="2370"/>
        <item x="1917"/>
        <item x="1289"/>
        <item x="2893"/>
        <item x="421"/>
        <item x="1762"/>
        <item x="3300"/>
        <item x="3761"/>
        <item x="1159"/>
        <item x="1702"/>
        <item x="2153"/>
        <item x="2078"/>
        <item x="1388"/>
        <item x="3007"/>
        <item x="2678"/>
        <item x="78"/>
        <item x="712"/>
        <item x="1913"/>
        <item x="3073"/>
        <item x="334"/>
        <item x="2103"/>
        <item x="1833"/>
        <item x="1923"/>
        <item x="1025"/>
        <item x="386"/>
        <item x="738"/>
        <item x="2207"/>
        <item x="1397"/>
        <item x="2159"/>
        <item x="2708"/>
        <item x="1800"/>
        <item x="594"/>
        <item x="848"/>
        <item x="1104"/>
        <item x="2636"/>
        <item x="593"/>
        <item x="3839"/>
        <item x="4057"/>
        <item x="1124"/>
        <item x="1635"/>
        <item x="2487"/>
        <item x="3772"/>
        <item x="2632"/>
        <item x="3113"/>
        <item x="3975"/>
        <item x="3158"/>
        <item x="264"/>
        <item x="2325"/>
        <item x="623"/>
        <item x="3909"/>
        <item x="1973"/>
        <item x="2605"/>
        <item x="2274"/>
        <item x="1344"/>
        <item x="3483"/>
        <item x="3688"/>
        <item x="459"/>
        <item x="1867"/>
        <item x="2914"/>
        <item x="2562"/>
        <item x="124"/>
        <item x="2494"/>
        <item x="884"/>
        <item x="1925"/>
        <item x="380"/>
        <item x="2359"/>
        <item x="1142"/>
        <item x="1718"/>
        <item x="1035"/>
        <item x="3143"/>
        <item x="963"/>
        <item x="2013"/>
        <item x="1433"/>
        <item x="20"/>
        <item x="619"/>
        <item x="2179"/>
        <item x="535"/>
        <item x="3095"/>
        <item x="2730"/>
        <item x="959"/>
        <item x="602"/>
        <item x="181"/>
        <item x="118"/>
        <item x="4049"/>
        <item x="3374"/>
        <item x="311"/>
        <item x="3538"/>
        <item x="2653"/>
        <item x="1901"/>
        <item x="3625"/>
        <item x="617"/>
        <item x="523"/>
        <item x="587"/>
        <item x="1298"/>
        <item x="1597"/>
        <item x="2735"/>
        <item x="4084"/>
        <item x="2696"/>
        <item x="1591"/>
        <item x="416"/>
        <item x="2910"/>
        <item x="2135"/>
        <item x="1574"/>
        <item x="773"/>
        <item x="4058"/>
        <item x="3915"/>
        <item x="216"/>
        <item x="1846"/>
        <item x="1059"/>
        <item x="359"/>
        <item x="2120"/>
        <item x="347"/>
        <item x="1126"/>
        <item x="297"/>
        <item x="1576"/>
        <item x="3555"/>
        <item x="4072"/>
        <item x="982"/>
        <item x="290"/>
        <item x="2148"/>
        <item x="1393"/>
        <item x="3366"/>
        <item x="22"/>
        <item x="2257"/>
        <item x="2799"/>
        <item x="2186"/>
        <item x="2397"/>
        <item x="3922"/>
        <item x="583"/>
        <item x="3813"/>
        <item x="1881"/>
        <item x="1346"/>
        <item x="3565"/>
        <item x="839"/>
        <item x="1698"/>
        <item x="3780"/>
        <item x="2966"/>
        <item x="3667"/>
        <item x="1460"/>
        <item x="3841"/>
        <item x="307"/>
        <item x="2425"/>
        <item x="1572"/>
        <item x="656"/>
        <item x="1696"/>
        <item x="489"/>
        <item x="1519"/>
        <item x="1149"/>
        <item x="3288"/>
        <item x="3766"/>
        <item x="2003"/>
        <item x="536"/>
        <item x="3156"/>
        <item x="2527"/>
        <item x="2260"/>
        <item x="2381"/>
        <item x="3060"/>
        <item x="1713"/>
        <item x="2279"/>
        <item x="1207"/>
        <item x="1024"/>
        <item x="2161"/>
        <item x="3237"/>
        <item x="1391"/>
        <item x="1710"/>
        <item x="1009"/>
        <item x="1019"/>
        <item x="546"/>
        <item x="1446"/>
        <item x="2471"/>
        <item x="2652"/>
        <item x="2563"/>
        <item x="3513"/>
        <item x="1244"/>
        <item x="811"/>
        <item x="317"/>
        <item x="1409"/>
        <item x="32"/>
        <item x="2641"/>
        <item x="1854"/>
        <item x="2764"/>
        <item x="2144"/>
        <item x="3872"/>
        <item x="1820"/>
        <item x="3447"/>
        <item x="1630"/>
        <item x="3377"/>
        <item x="3213"/>
        <item x="3408"/>
        <item x="1153"/>
        <item x="246"/>
        <item x="1086"/>
        <item x="2716"/>
        <item x="1898"/>
        <item x="1787"/>
        <item x="1750"/>
        <item x="1021"/>
        <item x="3475"/>
        <item x="2820"/>
        <item x="352"/>
        <item x="802"/>
        <item x="690"/>
        <item x="3857"/>
        <item x="2280"/>
        <item x="1832"/>
        <item x="3463"/>
        <item x="1022"/>
        <item x="649"/>
        <item x="992"/>
        <item x="1471"/>
        <item x="3859"/>
        <item x="3602"/>
        <item x="194"/>
        <item x="1879"/>
        <item x="1656"/>
        <item x="2639"/>
        <item x="130"/>
        <item x="3497"/>
        <item x="309"/>
        <item x="995"/>
        <item x="1154"/>
        <item x="1575"/>
        <item x="910"/>
        <item x="3550"/>
        <item x="1258"/>
        <item x="2057"/>
        <item x="2126"/>
        <item x="3175"/>
        <item x="3028"/>
        <item x="1573"/>
        <item x="2167"/>
        <item x="671"/>
        <item x="3844"/>
        <item x="851"/>
        <item x="144"/>
        <item x="3389"/>
        <item x="2976"/>
        <item x="2808"/>
        <item x="814"/>
        <item x="1908"/>
        <item x="2831"/>
        <item x="3585"/>
        <item x="3387"/>
        <item x="3200"/>
        <item x="7"/>
        <item x="1695"/>
        <item x="2332"/>
        <item x="3541"/>
        <item x="2336"/>
        <item x="3123"/>
        <item x="3985"/>
        <item x="3267"/>
        <item x="3660"/>
        <item x="2052"/>
        <item x="3543"/>
        <item x="1468"/>
        <item x="487"/>
        <item x="2224"/>
        <item x="1105"/>
        <item x="1107"/>
        <item x="1640"/>
        <item x="1341"/>
        <item x="3221"/>
        <item x="278"/>
        <item x="1779"/>
        <item x="625"/>
        <item x="1209"/>
        <item x="2665"/>
        <item x="2220"/>
        <item x="2650"/>
        <item x="3963"/>
        <item x="2960"/>
        <item x="3530"/>
        <item x="1722"/>
        <item x="515"/>
        <item x="2711"/>
        <item x="1152"/>
        <item x="3964"/>
        <item x="3635"/>
        <item x="119"/>
        <item x="3566"/>
        <item x="1060"/>
        <item x="1282"/>
        <item x="3440"/>
        <item x="1354"/>
        <item x="752"/>
        <item x="2498"/>
        <item x="4070"/>
        <item x="2746"/>
        <item x="1520"/>
        <item x="2798"/>
        <item x="1964"/>
        <item x="1308"/>
        <item x="822"/>
        <item x="1826"/>
        <item x="1661"/>
        <item x="1335"/>
        <item x="1556"/>
        <item x="1199"/>
        <item x="255"/>
        <item x="4020"/>
        <item x="3722"/>
        <item x="1305"/>
        <item x="1422"/>
        <item x="318"/>
        <item x="4011"/>
        <item x="810"/>
        <item x="2015"/>
        <item x="355"/>
        <item x="1220"/>
        <item x="3199"/>
        <item x="2170"/>
        <item x="1301"/>
        <item x="1546"/>
        <item x="496"/>
        <item x="1131"/>
        <item x="1607"/>
        <item x="698"/>
        <item x="327"/>
        <item x="2421"/>
        <item x="1793"/>
        <item x="405"/>
        <item x="277"/>
        <item x="3672"/>
        <item x="1355"/>
        <item x="267"/>
        <item x="782"/>
        <item x="1278"/>
        <item x="2743"/>
        <item x="3230"/>
        <item x="1275"/>
        <item x="3903"/>
        <item x="1564"/>
        <item x="1646"/>
        <item x="966"/>
        <item x="1985"/>
        <item x="1651"/>
        <item x="1250"/>
        <item x="3148"/>
        <item x="1248"/>
        <item x="1448"/>
        <item x="3133"/>
        <item x="2204"/>
        <item x="796"/>
        <item x="896"/>
        <item x="739"/>
        <item x="825"/>
        <item x="1017"/>
        <item x="2121"/>
        <item x="3996"/>
        <item x="295"/>
        <item x="1363"/>
        <item x="2635"/>
        <item x="2748"/>
        <item x="2633"/>
        <item x="2934"/>
        <item x="331"/>
        <item x="3881"/>
        <item x="954"/>
        <item x="1013"/>
        <item x="2309"/>
        <item x="2620"/>
        <item x="1343"/>
        <item x="3252"/>
        <item x="572"/>
        <item x="3787"/>
        <item x="2105"/>
        <item x="188"/>
        <item x="1481"/>
        <item x="1054"/>
        <item x="1186"/>
        <item x="3244"/>
        <item x="3756"/>
        <item x="2520"/>
        <item x="2394"/>
        <item x="3098"/>
        <item x="1284"/>
        <item x="3255"/>
        <item x="44"/>
        <item x="4024"/>
        <item x="3658"/>
        <item x="1980"/>
        <item x="1287"/>
        <item x="358"/>
        <item x="3236"/>
        <item x="1745"/>
        <item x="1120"/>
        <item x="1097"/>
        <item x="3642"/>
        <item x="341"/>
        <item x="1835"/>
        <item x="3427"/>
        <item x="3337"/>
        <item x="2232"/>
        <item x="196"/>
        <item x="3979"/>
        <item x="218"/>
        <item x="3333"/>
        <item x="56"/>
        <item x="243"/>
        <item x="133"/>
        <item x="2133"/>
        <item x="321"/>
        <item x="1293"/>
        <item x="621"/>
        <item x="835"/>
        <item x="3432"/>
        <item x="3057"/>
        <item x="3336"/>
        <item x="2626"/>
        <item x="3786"/>
        <item x="781"/>
        <item x="3280"/>
        <item x="1169"/>
        <item x="2138"/>
        <item x="3032"/>
        <item x="1291"/>
        <item x="497"/>
        <item x="3111"/>
        <item x="1121"/>
        <item x="2124"/>
        <item x="376"/>
        <item x="2944"/>
        <item x="2958"/>
        <item x="920"/>
        <item x="3044"/>
        <item x="1394"/>
        <item x="675"/>
        <item x="1859"/>
        <item x="3022"/>
        <item x="684"/>
        <item x="2580"/>
        <item x="294"/>
        <item x="2790"/>
        <item x="2258"/>
        <item x="2335"/>
        <item x="3441"/>
        <item x="907"/>
        <item x="1459"/>
        <item x="2530"/>
        <item x="2134"/>
        <item x="581"/>
        <item x="3307"/>
        <item x="1370"/>
        <item x="3222"/>
        <item x="997"/>
        <item x="1508"/>
        <item x="1495"/>
        <item x="2685"/>
        <item x="287"/>
        <item x="3100"/>
        <item x="40"/>
        <item x="3428"/>
        <item x="3353"/>
        <item x="1297"/>
        <item x="2511"/>
        <item x="2270"/>
        <item x="3082"/>
        <item x="3986"/>
        <item x="840"/>
        <item x="1982"/>
        <item x="2621"/>
        <item x="727"/>
        <item x="2680"/>
        <item x="3999"/>
        <item x="2508"/>
        <item x="2584"/>
        <item x="274"/>
        <item x="315"/>
        <item x="3400"/>
        <item x="8"/>
        <item x="2810"/>
        <item x="845"/>
        <item x="1039"/>
        <item x="3054"/>
        <item x="1075"/>
        <item x="2311"/>
        <item x="2004"/>
        <item x="2829"/>
        <item t="default"/>
      </items>
    </pivotField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sortType="descending">
      <items count="10">
        <item x="4"/>
        <item x="7"/>
        <item x="1"/>
        <item x="8"/>
        <item x="2"/>
        <item x="6"/>
        <item x="5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6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FCF181-9386-466C-87B0-6B5D949E66DC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dataField="1" showAll="0"/>
    <pivotField showAll="0">
      <items count="4108">
        <item x="2125"/>
        <item x="2948"/>
        <item x="1970"/>
        <item x="3727"/>
        <item x="2671"/>
        <item x="2425"/>
        <item x="259"/>
        <item x="3147"/>
        <item x="2009"/>
        <item x="1064"/>
        <item x="3557"/>
        <item x="3163"/>
        <item x="3048"/>
        <item x="1521"/>
        <item x="975"/>
        <item x="4004"/>
        <item x="581"/>
        <item x="2491"/>
        <item x="2365"/>
        <item x="3103"/>
        <item x="2332"/>
        <item x="1550"/>
        <item x="1112"/>
        <item x="4021"/>
        <item x="2111"/>
        <item x="3913"/>
        <item x="966"/>
        <item x="1192"/>
        <item x="3445"/>
        <item x="1976"/>
        <item x="3494"/>
        <item x="1275"/>
        <item x="930"/>
        <item x="2777"/>
        <item x="881"/>
        <item x="1295"/>
        <item x="2736"/>
        <item x="3016"/>
        <item x="916"/>
        <item x="3029"/>
        <item x="2395"/>
        <item x="795"/>
        <item x="3744"/>
        <item x="1146"/>
        <item x="1076"/>
        <item x="415"/>
        <item x="517"/>
        <item x="1154"/>
        <item x="1350"/>
        <item x="2501"/>
        <item x="2059"/>
        <item x="1940"/>
        <item x="1145"/>
        <item x="2989"/>
        <item x="421"/>
        <item x="1073"/>
        <item x="1570"/>
        <item x="2446"/>
        <item x="2386"/>
        <item x="684"/>
        <item x="3256"/>
        <item x="2604"/>
        <item x="3684"/>
        <item x="232"/>
        <item x="2954"/>
        <item x="1866"/>
        <item x="2526"/>
        <item x="1097"/>
        <item x="1155"/>
        <item x="400"/>
        <item x="1931"/>
        <item x="3683"/>
        <item x="1917"/>
        <item x="2618"/>
        <item x="1563"/>
        <item x="4063"/>
        <item x="2087"/>
        <item x="1114"/>
        <item x="1304"/>
        <item x="2893"/>
        <item x="3692"/>
        <item x="3896"/>
        <item x="519"/>
        <item x="52"/>
        <item x="2016"/>
        <item x="2486"/>
        <item x="1586"/>
        <item x="36"/>
        <item x="1502"/>
        <item x="3655"/>
        <item x="727"/>
        <item x="890"/>
        <item x="2007"/>
        <item x="880"/>
        <item x="1841"/>
        <item x="822"/>
        <item x="1978"/>
        <item x="1569"/>
        <item x="1086"/>
        <item x="2977"/>
        <item x="3606"/>
        <item x="3407"/>
        <item x="3086"/>
        <item x="528"/>
        <item x="1977"/>
        <item x="2026"/>
        <item x="3859"/>
        <item x="3776"/>
        <item x="366"/>
        <item x="3960"/>
        <item x="3289"/>
        <item x="1191"/>
        <item x="631"/>
        <item x="3113"/>
        <item x="2976"/>
        <item x="497"/>
        <item x="3043"/>
        <item x="2004"/>
        <item x="1377"/>
        <item x="3799"/>
        <item x="1190"/>
        <item x="2188"/>
        <item x="2156"/>
        <item x="4034"/>
        <item x="3869"/>
        <item x="1060"/>
        <item x="2588"/>
        <item x="2789"/>
        <item x="3182"/>
        <item x="3441"/>
        <item x="1335"/>
        <item x="1884"/>
        <item x="3009"/>
        <item x="3107"/>
        <item x="3325"/>
        <item x="3992"/>
        <item x="1178"/>
        <item x="1800"/>
        <item x="1749"/>
        <item x="2363"/>
        <item x="685"/>
        <item x="826"/>
        <item x="1500"/>
        <item x="2441"/>
        <item x="1686"/>
        <item x="3807"/>
        <item x="548"/>
        <item x="2274"/>
        <item x="471"/>
        <item x="3088"/>
        <item x="490"/>
        <item x="1929"/>
        <item x="277"/>
        <item x="3722"/>
        <item x="2545"/>
        <item x="2704"/>
        <item x="2580"/>
        <item x="4"/>
        <item x="3844"/>
        <item x="1697"/>
        <item x="971"/>
        <item x="2421"/>
        <item x="1216"/>
        <item x="1906"/>
        <item x="1852"/>
        <item x="885"/>
        <item x="3714"/>
        <item x="1594"/>
        <item x="176"/>
        <item x="4069"/>
        <item x="573"/>
        <item x="1466"/>
        <item x="1969"/>
        <item x="1660"/>
        <item x="3581"/>
        <item x="2117"/>
        <item x="3884"/>
        <item x="1716"/>
        <item x="2223"/>
        <item x="2170"/>
        <item x="3942"/>
        <item x="1873"/>
        <item x="753"/>
        <item x="2853"/>
        <item x="3609"/>
        <item x="3176"/>
        <item x="3801"/>
        <item x="3988"/>
        <item x="594"/>
        <item x="2377"/>
        <item x="1228"/>
        <item x="3298"/>
        <item x="2194"/>
        <item x="2847"/>
        <item x="2684"/>
        <item x="3479"/>
        <item x="4085"/>
        <item x="3533"/>
        <item x="3570"/>
        <item x="2229"/>
        <item x="3151"/>
        <item x="793"/>
        <item x="2556"/>
        <item x="1541"/>
        <item x="1459"/>
        <item x="843"/>
        <item x="3145"/>
        <item x="351"/>
        <item x="1398"/>
        <item x="283"/>
        <item x="1136"/>
        <item x="3888"/>
        <item x="1282"/>
        <item x="96"/>
        <item x="183"/>
        <item x="4026"/>
        <item x="3268"/>
        <item x="1750"/>
        <item x="907"/>
        <item x="2937"/>
        <item x="1528"/>
        <item x="1739"/>
        <item x="1939"/>
        <item x="1726"/>
        <item x="2908"/>
        <item x="3775"/>
        <item x="1587"/>
        <item x="1904"/>
        <item x="2115"/>
        <item x="1746"/>
        <item x="2216"/>
        <item x="2356"/>
        <item x="3902"/>
        <item x="1651"/>
        <item x="587"/>
        <item x="2235"/>
        <item x="3664"/>
        <item x="892"/>
        <item x="4007"/>
        <item x="2900"/>
        <item x="470"/>
        <item x="313"/>
        <item x="458"/>
        <item x="2444"/>
        <item x="1937"/>
        <item x="4080"/>
        <item x="3155"/>
        <item x="3856"/>
        <item x="3228"/>
        <item x="3305"/>
        <item x="2289"/>
        <item x="3308"/>
        <item x="2781"/>
        <item x="1435"/>
        <item x="1354"/>
        <item x="462"/>
        <item x="1217"/>
        <item x="437"/>
        <item x="3085"/>
        <item x="3297"/>
        <item x="3718"/>
        <item x="743"/>
        <item x="937"/>
        <item x="1309"/>
        <item x="1186"/>
        <item x="1725"/>
        <item x="451"/>
        <item x="347"/>
        <item x="1907"/>
        <item x="1212"/>
        <item x="1437"/>
        <item x="1778"/>
        <item x="1968"/>
        <item x="2309"/>
        <item x="3299"/>
        <item x="173"/>
        <item x="1417"/>
        <item x="1724"/>
        <item x="3001"/>
        <item x="1132"/>
        <item x="3627"/>
        <item x="1507"/>
        <item x="2672"/>
        <item x="1941"/>
        <item x="873"/>
        <item x="3072"/>
        <item x="640"/>
        <item x="2975"/>
        <item x="1438"/>
        <item x="2189"/>
        <item x="3478"/>
        <item x="3390"/>
        <item x="3196"/>
        <item x="1238"/>
        <item x="2986"/>
        <item x="3148"/>
        <item x="1087"/>
        <item x="700"/>
        <item x="3353"/>
        <item x="3685"/>
        <item x="3193"/>
        <item x="1714"/>
        <item x="2378"/>
        <item x="261"/>
        <item x="3559"/>
        <item x="3485"/>
        <item x="2350"/>
        <item x="3063"/>
        <item x="2845"/>
        <item x="2887"/>
        <item x="2874"/>
        <item x="59"/>
        <item x="4067"/>
        <item x="2766"/>
        <item x="493"/>
        <item x="2616"/>
        <item x="1082"/>
        <item x="3430"/>
        <item x="2431"/>
        <item x="1623"/>
        <item x="1602"/>
        <item x="3821"/>
        <item x="2201"/>
        <item x="3378"/>
        <item x="1999"/>
        <item x="2581"/>
        <item x="1174"/>
        <item x="3871"/>
        <item x="1557"/>
        <item x="1924"/>
        <item x="399"/>
        <item x="290"/>
        <item x="240"/>
        <item x="4104"/>
        <item x="2589"/>
        <item x="1935"/>
        <item x="639"/>
        <item x="2967"/>
        <item x="2249"/>
        <item x="1567"/>
        <item x="909"/>
        <item x="1772"/>
        <item x="2615"/>
        <item x="1876"/>
        <item x="1752"/>
        <item x="2808"/>
        <item x="1046"/>
        <item x="2162"/>
        <item x="720"/>
        <item x="1984"/>
        <item x="1700"/>
        <item x="2757"/>
        <item x="2302"/>
        <item x="3084"/>
        <item x="3780"/>
        <item x="2657"/>
        <item x="3461"/>
        <item x="3052"/>
        <item x="1869"/>
        <item x="2558"/>
        <item x="1423"/>
        <item x="1092"/>
        <item x="524"/>
        <item x="4102"/>
        <item x="1110"/>
        <item x="2357"/>
        <item x="1205"/>
        <item x="2875"/>
        <item x="202"/>
        <item x="3907"/>
        <item x="3300"/>
        <item x="3218"/>
        <item x="125"/>
        <item x="3491"/>
        <item x="3175"/>
        <item x="3497"/>
        <item x="1967"/>
        <item x="1026"/>
        <item x="2247"/>
        <item x="713"/>
        <item x="3273"/>
        <item x="463"/>
        <item x="2364"/>
        <item x="1259"/>
        <item x="1021"/>
        <item x="2654"/>
        <item x="2669"/>
        <item x="25"/>
        <item x="2212"/>
        <item x="1695"/>
        <item x="1577"/>
        <item x="738"/>
        <item x="3728"/>
        <item x="2767"/>
        <item x="130"/>
        <item x="3736"/>
        <item x="3843"/>
        <item x="1886"/>
        <item x="87"/>
        <item x="4042"/>
        <item x="3210"/>
        <item x="2305"/>
        <item x="2075"/>
        <item x="1856"/>
        <item x="942"/>
        <item x="2855"/>
        <item x="2050"/>
        <item x="1487"/>
        <item x="3171"/>
        <item x="4022"/>
        <item x="348"/>
        <item x="4092"/>
        <item x="1003"/>
        <item x="2842"/>
        <item x="416"/>
        <item x="1617"/>
        <item x="391"/>
        <item x="77"/>
        <item x="1722"/>
        <item x="1819"/>
        <item x="4097"/>
        <item x="117"/>
        <item x="374"/>
        <item x="1128"/>
        <item x="1629"/>
        <item x="269"/>
        <item x="3421"/>
        <item x="2572"/>
        <item x="3945"/>
        <item x="1506"/>
        <item x="704"/>
        <item x="2315"/>
        <item x="2779"/>
        <item x="3928"/>
        <item x="2940"/>
        <item x="1973"/>
        <item x="3232"/>
        <item x="3893"/>
        <item x="1492"/>
        <item x="3762"/>
        <item x="2760"/>
        <item x="3252"/>
        <item x="2163"/>
        <item x="2695"/>
        <item x="28"/>
        <item x="2022"/>
        <item x="3755"/>
        <item x="1899"/>
        <item x="1241"/>
        <item x="2457"/>
        <item x="3731"/>
        <item x="67"/>
        <item x="2306"/>
        <item x="893"/>
        <item x="3496"/>
        <item x="2969"/>
        <item x="3377"/>
        <item x="3846"/>
        <item x="2499"/>
        <item x="2159"/>
        <item x="3067"/>
        <item x="3894"/>
        <item x="1613"/>
        <item x="2724"/>
        <item x="396"/>
        <item x="3314"/>
        <item x="80"/>
        <item x="769"/>
        <item x="34"/>
        <item x="3015"/>
        <item x="3852"/>
        <item x="2127"/>
        <item x="827"/>
        <item x="1341"/>
        <item x="480"/>
        <item x="2241"/>
        <item x="1903"/>
        <item x="1926"/>
        <item x="2901"/>
        <item x="1919"/>
        <item x="358"/>
        <item x="3855"/>
        <item x="1179"/>
        <item x="1419"/>
        <item x="2304"/>
        <item x="1777"/>
        <item x="378"/>
        <item x="960"/>
        <item x="3111"/>
        <item x="736"/>
        <item x="663"/>
        <item x="2297"/>
        <item x="3565"/>
        <item x="1065"/>
        <item x="296"/>
        <item x="2268"/>
        <item x="957"/>
        <item x="1044"/>
        <item x="571"/>
        <item x="1450"/>
        <item x="3476"/>
        <item x="3207"/>
        <item x="1469"/>
        <item x="1257"/>
        <item x="1408"/>
        <item x="888"/>
        <item x="2463"/>
        <item x="3862"/>
        <item x="1762"/>
        <item x="2205"/>
        <item x="2520"/>
        <item x="3096"/>
        <item x="2228"/>
        <item x="856"/>
        <item x="302"/>
        <item x="2539"/>
        <item x="851"/>
        <item x="1365"/>
        <item x="1231"/>
        <item x="3080"/>
        <item x="2993"/>
        <item x="203"/>
        <item x="2010"/>
        <item x="3115"/>
        <item x="1795"/>
        <item x="1293"/>
        <item x="3825"/>
        <item x="3696"/>
        <item x="1993"/>
        <item x="1957"/>
        <item x="2096"/>
        <item x="2664"/>
        <item x="3097"/>
        <item x="1946"/>
        <item x="3863"/>
        <item x="3244"/>
        <item x="628"/>
        <item x="1857"/>
        <item x="1605"/>
        <item x="2644"/>
        <item x="212"/>
        <item x="3586"/>
        <item x="3502"/>
        <item x="503"/>
        <item x="4025"/>
        <item x="3698"/>
        <item x="2826"/>
        <item x="4047"/>
        <item x="3057"/>
        <item x="3847"/>
        <item x="1129"/>
        <item x="136"/>
        <item x="1333"/>
        <item x="3743"/>
        <item x="2843"/>
        <item x="1948"/>
        <item x="3725"/>
        <item x="2521"/>
        <item x="372"/>
        <item x="2635"/>
        <item x="3700"/>
        <item x="811"/>
        <item x="706"/>
        <item x="2148"/>
        <item x="1475"/>
        <item x="171"/>
        <item x="611"/>
        <item x="835"/>
        <item x="1381"/>
        <item x="2345"/>
        <item x="1265"/>
        <item x="2778"/>
        <item x="1865"/>
        <item x="690"/>
        <item x="1449"/>
        <item x="2662"/>
        <item x="3394"/>
        <item x="1286"/>
        <item x="4006"/>
        <item x="974"/>
        <item x="419"/>
        <item x="3284"/>
        <item x="3547"/>
        <item x="1105"/>
        <item x="1593"/>
        <item x="3000"/>
        <item x="794"/>
        <item x="1415"/>
        <item x="921"/>
        <item x="1515"/>
        <item x="1040"/>
        <item x="177"/>
        <item x="2021"/>
        <item x="3036"/>
        <item x="1339"/>
        <item x="3116"/>
        <item x="308"/>
        <item x="180"/>
        <item x="1180"/>
        <item x="976"/>
        <item x="1324"/>
        <item x="905"/>
        <item x="2290"/>
        <item x="2211"/>
        <item x="1732"/>
        <item x="1125"/>
        <item x="1296"/>
        <item x="1277"/>
        <item x="2391"/>
        <item x="1081"/>
        <item x="1829"/>
        <item x="1842"/>
        <item x="2227"/>
        <item x="1240"/>
        <item x="3615"/>
        <item x="1085"/>
        <item x="1804"/>
        <item x="3124"/>
        <item x="1764"/>
        <item x="3387"/>
        <item x="2718"/>
        <item x="1488"/>
        <item x="2637"/>
        <item x="435"/>
        <item x="434"/>
        <item x="61"/>
        <item x="352"/>
        <item x="1531"/>
        <item x="509"/>
        <item x="699"/>
        <item x="3320"/>
        <item x="388"/>
        <item x="483"/>
        <item x="2078"/>
        <item x="254"/>
        <item x="507"/>
        <item x="235"/>
        <item x="2537"/>
        <item x="3168"/>
        <item x="2220"/>
        <item x="189"/>
        <item x="2882"/>
        <item x="3180"/>
        <item x="2585"/>
        <item x="3285"/>
        <item x="468"/>
        <item x="3266"/>
        <item x="712"/>
        <item x="2225"/>
        <item x="538"/>
        <item x="2105"/>
        <item x="88"/>
        <item x="1050"/>
        <item x="2613"/>
        <item x="3662"/>
        <item x="2691"/>
        <item x="3400"/>
        <item x="1947"/>
        <item x="2583"/>
        <item x="3356"/>
        <item x="3258"/>
        <item x="2569"/>
        <item x="1618"/>
        <item x="3159"/>
        <item x="1091"/>
        <item x="3272"/>
        <item x="2697"/>
        <item x="248"/>
        <item x="139"/>
        <item x="113"/>
        <item x="32"/>
        <item x="2819"/>
        <item x="4066"/>
        <item x="570"/>
        <item x="2532"/>
        <item x="4043"/>
        <item x="1646"/>
        <item x="965"/>
        <item x="3201"/>
        <item x="3408"/>
        <item x="2436"/>
        <item x="709"/>
        <item x="1432"/>
        <item x="2040"/>
        <item x="252"/>
        <item x="927"/>
        <item x="3071"/>
        <item x="798"/>
        <item x="383"/>
        <item x="3355"/>
        <item x="3694"/>
        <item x="157"/>
        <item x="492"/>
        <item x="3142"/>
        <item x="2804"/>
        <item x="3973"/>
        <item x="831"/>
        <item x="2234"/>
        <item x="2871"/>
        <item x="263"/>
        <item x="3385"/>
        <item x="2833"/>
        <item x="1253"/>
        <item x="899"/>
        <item x="530"/>
        <item x="169"/>
        <item x="3925"/>
        <item x="591"/>
        <item x="1648"/>
        <item x="2679"/>
        <item x="3157"/>
        <item x="3707"/>
        <item x="3276"/>
        <item x="1620"/>
        <item x="1137"/>
        <item x="2126"/>
        <item x="2876"/>
        <item x="1955"/>
        <item x="3362"/>
        <item x="796"/>
        <item x="197"/>
        <item x="702"/>
        <item x="935"/>
        <item x="2454"/>
        <item x="3514"/>
        <item x="2112"/>
        <item x="349"/>
        <item x="2883"/>
        <item x="2740"/>
        <item x="1055"/>
        <item x="2090"/>
        <item x="1696"/>
        <item x="1711"/>
        <item x="3595"/>
        <item x="1489"/>
        <item x="2625"/>
        <item x="3051"/>
        <item x="1452"/>
        <item x="3832"/>
        <item x="3358"/>
        <item x="1927"/>
        <item x="2700"/>
        <item x="2392"/>
        <item x="380"/>
        <item x="1162"/>
        <item x="1038"/>
        <item x="2925"/>
        <item x="1368"/>
        <item x="2254"/>
        <item x="3231"/>
        <item x="1004"/>
        <item x="3927"/>
        <item x="1671"/>
        <item x="1351"/>
        <item x="866"/>
        <item x="970"/>
        <item x="1598"/>
        <item x="2488"/>
        <item x="3917"/>
        <item x="408"/>
        <item x="2248"/>
        <item x="2287"/>
        <item x="3693"/>
        <item x="2251"/>
        <item x="3198"/>
        <item x="1840"/>
        <item x="2337"/>
        <item x="1384"/>
        <item x="1176"/>
        <item x="3061"/>
        <item x="1823"/>
        <item x="575"/>
        <item x="2733"/>
        <item x="3757"/>
        <item x="4081"/>
        <item x="2109"/>
        <item x="1236"/>
        <item x="676"/>
        <item x="3392"/>
        <item x="3044"/>
        <item x="174"/>
        <item x="1244"/>
        <item x="860"/>
        <item x="1616"/>
        <item x="771"/>
        <item x="3303"/>
        <item x="1615"/>
        <item x="1513"/>
        <item x="2058"/>
        <item x="840"/>
        <item x="818"/>
        <item x="3405"/>
        <item x="2946"/>
        <item x="3895"/>
        <item x="1791"/>
        <item x="2693"/>
        <item x="2676"/>
        <item x="385"/>
        <item x="4014"/>
        <item x="601"/>
        <item x="2023"/>
        <item x="474"/>
        <item x="2612"/>
        <item x="3027"/>
        <item x="3503"/>
        <item x="1404"/>
        <item x="2678"/>
        <item x="1985"/>
        <item x="998"/>
        <item x="2107"/>
        <item x="1048"/>
        <item x="1355"/>
        <item x="3710"/>
        <item x="57"/>
        <item x="1796"/>
        <item x="669"/>
        <item x="227"/>
        <item x="559"/>
        <item x="3495"/>
        <item x="3708"/>
        <item x="754"/>
        <item x="3342"/>
        <item x="3636"/>
        <item x="3548"/>
        <item x="1366"/>
        <item x="3381"/>
        <item x="2077"/>
        <item x="1106"/>
        <item x="1096"/>
        <item x="2243"/>
        <item x="1158"/>
        <item x="234"/>
        <item x="1818"/>
        <item x="1302"/>
        <item x="2151"/>
        <item x="969"/>
        <item x="1961"/>
        <item x="1845"/>
        <item x="760"/>
        <item x="3814"/>
        <item x="1291"/>
        <item x="3184"/>
        <item x="3098"/>
        <item x="3104"/>
        <item x="2068"/>
        <item x="3030"/>
        <item x="1497"/>
        <item x="3508"/>
        <item x="2397"/>
        <item x="3315"/>
        <item x="325"/>
        <item x="3507"/>
        <item x="2258"/>
        <item x="2517"/>
        <item x="655"/>
        <item x="923"/>
        <item x="1693"/>
        <item x="636"/>
        <item x="1668"/>
        <item x="3617"/>
        <item x="2596"/>
        <item x="857"/>
        <item x="115"/>
        <item x="3393"/>
        <item x="318"/>
        <item x="3008"/>
        <item x="1032"/>
        <item x="741"/>
        <item x="1215"/>
        <item x="3150"/>
        <item x="2529"/>
        <item x="3995"/>
        <item x="1822"/>
        <item x="3526"/>
        <item x="3331"/>
        <item x="2503"/>
        <item x="3971"/>
        <item x="1163"/>
        <item x="1245"/>
        <item x="2145"/>
        <item x="800"/>
        <item x="1407"/>
        <item x="3936"/>
        <item x="332"/>
        <item x="1552"/>
        <item x="3522"/>
        <item x="2046"/>
        <item x="2919"/>
        <item x="3659"/>
        <item x="710"/>
        <item x="70"/>
        <item x="3990"/>
        <item x="3453"/>
        <item x="3653"/>
        <item x="7"/>
        <item x="1677"/>
        <item x="121"/>
        <item x="2312"/>
        <item x="1776"/>
        <item x="1496"/>
        <item x="215"/>
        <item x="1300"/>
        <item x="3544"/>
        <item x="1766"/>
        <item x="1663"/>
        <item x="932"/>
        <item x="3386"/>
        <item x="1170"/>
        <item x="2538"/>
        <item x="3433"/>
        <item x="1680"/>
        <item x="2210"/>
        <item x="1393"/>
        <item x="875"/>
        <item x="2771"/>
        <item x="3217"/>
        <item x="2749"/>
        <item x="550"/>
        <item x="182"/>
        <item x="1689"/>
        <item x="3248"/>
        <item x="679"/>
        <item x="2048"/>
        <item x="1385"/>
        <item x="820"/>
        <item x="305"/>
        <item x="2723"/>
        <item x="465"/>
        <item x="359"/>
        <item x="3490"/>
        <item x="2899"/>
        <item x="625"/>
        <item x="2484"/>
        <item x="2232"/>
        <item x="488"/>
        <item x="579"/>
        <item x="3229"/>
        <item x="3702"/>
        <item x="2942"/>
        <item x="1053"/>
        <item x="1930"/>
        <item x="3484"/>
        <item x="3446"/>
        <item x="1140"/>
        <item x="953"/>
        <item x="178"/>
        <item x="967"/>
        <item x="3296"/>
        <item x="1512"/>
        <item x="2493"/>
        <item x="3125"/>
        <item x="654"/>
        <item x="2541"/>
        <item x="162"/>
        <item x="1281"/>
        <item x="3194"/>
        <item x="148"/>
        <item x="1464"/>
        <item x="3288"/>
        <item x="3868"/>
        <item x="222"/>
        <item x="2983"/>
        <item x="768"/>
        <item x="487"/>
        <item x="3584"/>
        <item x="3139"/>
        <item x="1523"/>
        <item x="1298"/>
        <item x="668"/>
        <item x="1576"/>
        <item x="2348"/>
        <item x="3322"/>
        <item x="2770"/>
        <item x="2918"/>
        <item x="2850"/>
        <item x="1235"/>
        <item x="3530"/>
        <item x="3462"/>
        <item x="3375"/>
        <item x="3834"/>
        <item x="309"/>
        <item x="823"/>
        <item x="315"/>
        <item x="3555"/>
        <item x="2861"/>
        <item x="370"/>
        <item x="1848"/>
        <item x="1177"/>
        <item x="2030"/>
        <item x="441"/>
        <item x="3589"/>
        <item x="2870"/>
        <item x="153"/>
        <item x="3779"/>
        <item x="2433"/>
        <item x="1443"/>
        <item x="4053"/>
        <item x="1289"/>
        <item x="3632"/>
        <item x="3042"/>
        <item x="3563"/>
        <item x="2944"/>
        <item x="1009"/>
        <item x="4061"/>
        <item x="2655"/>
        <item x="3481"/>
        <item x="3236"/>
        <item x="1679"/>
        <item x="3752"/>
        <item x="2250"/>
        <item x="3795"/>
        <item x="2097"/>
        <item x="3418"/>
        <item x="2784"/>
        <item x="3689"/>
        <item x="3060"/>
        <item x="2786"/>
        <item x="3665"/>
        <item x="3470"/>
        <item x="1279"/>
        <item x="3087"/>
        <item x="447"/>
        <item x="2527"/>
        <item x="510"/>
        <item x="912"/>
        <item x="777"/>
        <item x="1461"/>
        <item x="56"/>
        <item x="627"/>
        <item x="1914"/>
        <item x="155"/>
        <item x="3772"/>
        <item x="792"/>
        <item x="3521"/>
        <item x="2149"/>
        <item x="1612"/>
        <item x="456"/>
        <item x="1075"/>
        <item x="643"/>
        <item x="672"/>
        <item x="4016"/>
        <item x="775"/>
        <item x="1709"/>
        <item x="2133"/>
        <item x="2836"/>
        <item x="1885"/>
        <item x="3460"/>
        <item x="1634"/>
        <item x="2824"/>
        <item x="3717"/>
        <item x="2468"/>
        <item x="1108"/>
        <item x="2579"/>
        <item x="2482"/>
        <item x="395"/>
        <item x="2118"/>
        <item x="2629"/>
        <item x="449"/>
        <item x="2238"/>
        <item x="1765"/>
        <item x="950"/>
        <item x="3090"/>
        <item x="1802"/>
        <item x="10"/>
        <item x="1330"/>
        <item x="3292"/>
        <item x="3188"/>
        <item x="607"/>
        <item x="4076"/>
        <item x="1233"/>
        <item x="3500"/>
        <item x="478"/>
        <item x="4077"/>
        <item x="3566"/>
        <item x="37"/>
        <item x="1348"/>
        <item x="2806"/>
        <item x="991"/>
        <item x="2452"/>
        <item x="141"/>
        <item x="1397"/>
        <item x="2752"/>
        <item x="3449"/>
        <item x="161"/>
        <item x="2294"/>
        <item x="1476"/>
        <item x="2106"/>
        <item x="1485"/>
        <item x="898"/>
        <item x="598"/>
        <item x="1644"/>
        <item x="1196"/>
        <item x="3429"/>
        <item x="3458"/>
        <item x="2257"/>
        <item x="3613"/>
        <item x="3873"/>
        <item x="3209"/>
        <item x="1742"/>
        <item x="3112"/>
        <item x="3816"/>
        <item x="1056"/>
        <item x="394"/>
        <item x="2065"/>
        <item x="522"/>
        <item x="3537"/>
        <item x="2416"/>
        <item x="3778"/>
        <item x="4045"/>
        <item x="3005"/>
        <item x="609"/>
        <item x="304"/>
        <item x="3898"/>
        <item x="652"/>
        <item x="3733"/>
        <item x="2196"/>
        <item x="2607"/>
        <item x="3774"/>
        <item x="1860"/>
        <item x="2135"/>
        <item x="1836"/>
        <item x="2473"/>
        <item x="556"/>
        <item x="506"/>
        <item x="2801"/>
        <item x="2172"/>
        <item x="1868"/>
        <item x="2758"/>
        <item x="1770"/>
        <item x="3735"/>
        <item x="3128"/>
        <item x="2566"/>
        <item x="2291"/>
        <item x="3321"/>
        <item x="1037"/>
        <item x="3612"/>
        <item x="2437"/>
        <item x="2157"/>
        <item x="2186"/>
        <item x="1480"/>
        <item x="3141"/>
        <item x="3628"/>
        <item x="2178"/>
        <item x="3719"/>
        <item x="1428"/>
        <item x="1467"/>
        <item x="1562"/>
        <item x="1458"/>
        <item x="2426"/>
        <item x="2962"/>
        <item x="1446"/>
        <item x="2197"/>
        <item x="2455"/>
        <item x="915"/>
        <item x="2383"/>
        <item x="3737"/>
        <item x="2934"/>
        <item x="1211"/>
        <item x="2451"/>
        <item x="3833"/>
        <item x="4072"/>
        <item x="2860"/>
        <item x="2402"/>
        <item x="558"/>
        <item x="2051"/>
        <item x="2939"/>
        <item x="1269"/>
        <item x="2914"/>
        <item x="583"/>
        <item x="3359"/>
        <item x="3874"/>
        <item x="841"/>
        <item x="2525"/>
        <item x="3065"/>
        <item x="688"/>
        <item x="2218"/>
        <item x="2793"/>
        <item x="3034"/>
        <item x="2686"/>
        <item x="199"/>
        <item x="972"/>
        <item x="3149"/>
        <item x="886"/>
        <item x="1807"/>
        <item x="2515"/>
        <item x="3953"/>
        <item x="38"/>
        <item x="2121"/>
        <item x="3498"/>
        <item x="2831"/>
        <item x="3876"/>
        <item x="3038"/>
        <item x="3527"/>
        <item x="1715"/>
        <item x="3587"/>
        <item x="1609"/>
        <item x="2638"/>
        <item x="2796"/>
        <item x="3371"/>
        <item x="3966"/>
        <item x="531"/>
        <item x="653"/>
        <item x="2682"/>
        <item x="2877"/>
        <item x="1537"/>
        <item x="1932"/>
        <item x="2206"/>
        <item x="2052"/>
        <item x="3398"/>
        <item x="1387"/>
        <item x="4089"/>
        <item x="2244"/>
        <item x="637"/>
        <item x="2974"/>
        <item x="4074"/>
        <item x="1806"/>
        <item x="1349"/>
        <item x="613"/>
        <item x="1918"/>
        <item x="3452"/>
        <item x="2175"/>
        <item x="3064"/>
        <item x="353"/>
        <item x="1936"/>
        <item x="3477"/>
        <item x="1547"/>
        <item x="2902"/>
        <item x="151"/>
        <item x="4018"/>
        <item x="2601"/>
        <item x="2792"/>
        <item x="2071"/>
        <item x="4005"/>
        <item x="1529"/>
        <item x="2903"/>
        <item x="1581"/>
        <item x="1083"/>
        <item x="268"/>
        <item x="3993"/>
        <item x="589"/>
        <item x="938"/>
        <item x="455"/>
        <item x="3549"/>
        <item x="4055"/>
        <item x="3471"/>
        <item x="3622"/>
        <item x="319"/>
        <item x="2000"/>
        <item x="3564"/>
        <item x="3227"/>
        <item x="3854"/>
        <item x="3839"/>
        <item x="2093"/>
        <item x="1981"/>
        <item x="3686"/>
        <item x="3924"/>
        <item x="2891"/>
        <item x="3270"/>
        <item x="1414"/>
        <item x="1637"/>
        <item x="3556"/>
        <item x="3309"/>
        <item x="217"/>
        <item x="3380"/>
        <item x="2997"/>
        <item x="15"/>
        <item x="4017"/>
        <item x="1641"/>
        <item x="281"/>
        <item x="1817"/>
        <item x="555"/>
        <item x="3529"/>
        <item x="494"/>
        <item x="72"/>
        <item x="3910"/>
        <item x="2775"/>
        <item x="817"/>
        <item x="1653"/>
        <item x="1224"/>
        <item x="505"/>
        <item x="1181"/>
        <item x="2301"/>
        <item x="214"/>
        <item x="2961"/>
        <item x="2179"/>
        <item x="1619"/>
        <item x="815"/>
        <item x="3626"/>
        <item x="901"/>
        <item x="1854"/>
        <item x="1561"/>
        <item x="2269"/>
        <item x="3332"/>
        <item x="1811"/>
        <item x="3237"/>
        <item x="602"/>
        <item x="1284"/>
        <item x="2768"/>
        <item x="574"/>
        <item x="210"/>
        <item x="1756"/>
        <item x="1439"/>
        <item x="1431"/>
        <item x="783"/>
        <item x="1645"/>
        <item x="2774"/>
        <item x="552"/>
        <item x="3402"/>
        <item x="1486"/>
        <item x="2123"/>
        <item x="3923"/>
        <item x="2811"/>
        <item x="568"/>
        <item x="572"/>
        <item x="3864"/>
        <item x="862"/>
        <item x="188"/>
        <item x="2748"/>
        <item x="3866"/>
        <item x="3169"/>
        <item x="1675"/>
        <item x="3608"/>
        <item x="1331"/>
        <item x="2476"/>
        <item x="1909"/>
        <item x="1255"/>
        <item x="2932"/>
        <item x="2362"/>
        <item x="118"/>
        <item x="2113"/>
        <item x="686"/>
        <item x="1494"/>
        <item x="2643"/>
        <item x="1540"/>
        <item x="167"/>
        <item x="1676"/>
        <item x="3234"/>
        <item x="2083"/>
        <item x="2972"/>
        <item x="168"/>
        <item x="288"/>
        <item x="1553"/>
        <item x="1950"/>
        <item x="1230"/>
        <item x="847"/>
        <item x="1011"/>
        <item x="1209"/>
        <item x="1226"/>
        <item x="2798"/>
        <item x="1107"/>
        <item x="816"/>
        <item x="3281"/>
        <item x="617"/>
        <item x="3250"/>
        <item x="2800"/>
        <item x="791"/>
        <item x="3143"/>
        <item x="1119"/>
        <item x="716"/>
        <item x="943"/>
        <item x="1954"/>
        <item x="804"/>
        <item x="3968"/>
        <item x="74"/>
        <item x="2001"/>
        <item x="1362"/>
        <item x="1894"/>
        <item x="1667"/>
        <item x="3808"/>
        <item x="1717"/>
        <item x="1510"/>
        <item x="1455"/>
        <item x="3648"/>
        <item x="1198"/>
        <item x="3075"/>
        <item x="2341"/>
        <item x="1474"/>
        <item x="2173"/>
        <item x="3183"/>
        <item x="3759"/>
        <item x="1374"/>
        <item x="2535"/>
        <item x="2255"/>
        <item x="219"/>
        <item x="2382"/>
        <item x="1317"/>
        <item x="3635"/>
        <item x="1630"/>
        <item x="170"/>
        <item x="3974"/>
        <item x="1433"/>
        <item x="2333"/>
        <item x="3"/>
        <item x="1027"/>
        <item x="450"/>
        <item x="2675"/>
        <item x="3056"/>
        <item x="1389"/>
        <item x="3132"/>
        <item x="3401"/>
        <item x="1889"/>
        <item x="2508"/>
        <item x="2036"/>
        <item x="1855"/>
        <item x="3651"/>
        <item x="3740"/>
        <item x="3373"/>
        <item x="2314"/>
        <item x="3943"/>
        <item x="1042"/>
        <item x="3848"/>
        <item x="3131"/>
        <item x="3562"/>
        <item x="2372"/>
        <item x="2911"/>
        <item x="3796"/>
        <item x="2474"/>
        <item x="3095"/>
        <item x="1830"/>
        <item x="2667"/>
        <item x="2731"/>
        <item x="2355"/>
        <item x="3283"/>
        <item x="4062"/>
        <item x="2494"/>
        <item x="1743"/>
        <item x="2688"/>
        <item x="1938"/>
        <item x="397"/>
        <item x="236"/>
        <item x="2318"/>
        <item x="725"/>
        <item x="2636"/>
        <item x="1701"/>
        <item x="3046"/>
        <item x="1288"/>
        <item x="1403"/>
        <item x="4008"/>
        <item x="1323"/>
        <item x="3867"/>
        <item x="801"/>
        <item x="2681"/>
        <item x="2955"/>
        <item x="1498"/>
        <item x="567"/>
        <item x="2116"/>
        <item x="1388"/>
        <item x="2864"/>
        <item x="2782"/>
        <item x="3976"/>
        <item x="3861"/>
        <item x="1147"/>
        <item x="2409"/>
        <item x="656"/>
        <item x="1555"/>
        <item x="107"/>
        <item x="980"/>
        <item x="2300"/>
        <item x="1827"/>
        <item x="2879"/>
        <item x="876"/>
        <item x="2894"/>
        <item x="1825"/>
        <item x="407"/>
        <item x="1260"/>
        <item x="2606"/>
        <item x="2014"/>
        <item x="1149"/>
        <item x="356"/>
        <item x="3571"/>
        <item x="1463"/>
        <item x="1710"/>
        <item x="2335"/>
        <item x="2551"/>
        <item x="306"/>
        <item x="194"/>
        <item x="3324"/>
        <item x="1002"/>
        <item x="166"/>
        <item x="2253"/>
        <item x="606"/>
        <item x="228"/>
        <item x="1413"/>
        <item x="689"/>
        <item x="616"/>
        <item x="2708"/>
        <item x="4035"/>
        <item x="2230"/>
        <item x="225"/>
        <item x="837"/>
        <item x="3437"/>
        <item x="1683"/>
        <item x="597"/>
        <item x="241"/>
        <item x="2056"/>
        <item x="3809"/>
        <item x="3721"/>
        <item x="243"/>
        <item x="1468"/>
        <item x="1491"/>
        <item x="3668"/>
        <item x="4039"/>
        <item x="2524"/>
        <item x="3121"/>
        <item x="2420"/>
        <item x="2137"/>
        <item x="1832"/>
        <item x="3424"/>
        <item x="2405"/>
        <item x="316"/>
        <item x="1518"/>
        <item x="1144"/>
        <item x="3667"/>
        <item x="1815"/>
        <item x="1556"/>
        <item x="44"/>
        <item x="3225"/>
        <item x="678"/>
        <item x="1251"/>
        <item x="3880"/>
        <item x="578"/>
        <item x="682"/>
        <item x="1101"/>
        <item x="4011"/>
        <item x="2246"/>
        <item x="1061"/>
        <item x="1457"/>
        <item x="3487"/>
        <item x="3568"/>
        <item x="2713"/>
        <item x="2181"/>
        <item x="116"/>
        <item x="85"/>
        <item x="337"/>
        <item x="2648"/>
        <item x="799"/>
        <item x="1118"/>
        <item x="2129"/>
        <item x="3257"/>
        <item x="1280"/>
        <item x="1150"/>
        <item x="2124"/>
        <item x="2086"/>
        <item x="1079"/>
        <item x="1760"/>
        <item x="1953"/>
        <item x="1583"/>
        <item x="2838"/>
        <item x="3119"/>
        <item x="621"/>
        <item x="671"/>
        <item x="1336"/>
        <item x="1237"/>
        <item x="3426"/>
        <item x="3614"/>
        <item x="3274"/>
        <item x="3810"/>
        <item x="3841"/>
        <item x="2432"/>
        <item x="620"/>
        <item x="1568"/>
        <item x="1013"/>
        <item x="424"/>
        <item x="4023"/>
        <item x="2430"/>
        <item x="3239"/>
        <item x="2593"/>
        <item x="273"/>
        <item x="1738"/>
        <item x="2475"/>
        <item x="111"/>
        <item x="3940"/>
        <item x="2834"/>
        <item x="73"/>
        <item x="2459"/>
        <item x="3488"/>
        <item x="3020"/>
        <item x="1785"/>
        <item x="1972"/>
        <item x="1892"/>
        <item x="3439"/>
        <item x="2714"/>
        <item x="2203"/>
        <item x="1809"/>
        <item x="35"/>
        <item x="3022"/>
        <item x="2359"/>
        <item x="3754"/>
        <item x="3701"/>
        <item x="3715"/>
        <item x="868"/>
        <item x="1533"/>
        <item x="3410"/>
        <item x="1256"/>
        <item x="1017"/>
        <item x="1200"/>
        <item x="2839"/>
        <item x="3967"/>
        <item x="414"/>
        <item x="1578"/>
        <item x="997"/>
        <item x="2595"/>
        <item x="1758"/>
        <item x="1599"/>
        <item x="2410"/>
        <item x="2687"/>
        <item x="788"/>
        <item x="3836"/>
        <item x="76"/>
        <item x="3509"/>
        <item x="1585"/>
        <item x="3204"/>
        <item x="3957"/>
        <item x="2448"/>
        <item x="3908"/>
        <item x="2931"/>
        <item x="1478"/>
        <item x="2367"/>
        <item x="1771"/>
        <item x="1232"/>
        <item x="3949"/>
        <item x="2497"/>
        <item x="2006"/>
        <item x="90"/>
        <item x="3645"/>
        <item x="274"/>
        <item x="2674"/>
        <item x="2994"/>
        <item x="311"/>
        <item x="2722"/>
        <item x="733"/>
        <item x="3247"/>
        <item x="3345"/>
        <item x="511"/>
        <item x="403"/>
        <item x="1604"/>
        <item x="3709"/>
        <item x="1189"/>
        <item x="3339"/>
        <item x="649"/>
        <item x="3099"/>
        <item x="2102"/>
        <item x="477"/>
        <item x="3120"/>
        <item x="1220"/>
        <item x="3723"/>
        <item x="1121"/>
        <item x="1400"/>
        <item x="3428"/>
        <item x="3620"/>
        <item x="3820"/>
        <item x="1078"/>
        <item x="237"/>
        <item x="1"/>
        <item x="1406"/>
        <item x="983"/>
        <item x="532"/>
        <item x="1530"/>
        <item x="3459"/>
        <item x="2438"/>
        <item x="393"/>
        <item x="1031"/>
        <item x="3021"/>
        <item x="3195"/>
        <item x="3771"/>
        <item x="790"/>
        <item x="410"/>
        <item x="1375"/>
        <item x="1875"/>
        <item x="3658"/>
        <item x="266"/>
        <item x="1773"/>
        <item x="1733"/>
        <item x="3382"/>
        <item x="3415"/>
        <item x="1409"/>
        <item x="99"/>
        <item x="3130"/>
        <item x="459"/>
        <item x="2878"/>
        <item x="2404"/>
        <item x="3679"/>
        <item x="3215"/>
        <item x="3174"/>
        <item x="464"/>
        <item x="1161"/>
        <item x="3412"/>
        <item x="2185"/>
        <item x="1421"/>
        <item x="102"/>
        <item x="3803"/>
        <item x="3875"/>
        <item x="1559"/>
        <item x="1345"/>
        <item x="1883"/>
        <item x="3348"/>
        <item x="221"/>
        <item x="426"/>
        <item x="2617"/>
        <item x="1357"/>
        <item x="2599"/>
        <item x="3261"/>
        <item x="3642"/>
        <item x="1798"/>
        <item x="2892"/>
        <item x="759"/>
        <item x="1111"/>
        <item x="3822"/>
        <item x="3185"/>
        <item x="1805"/>
        <item x="4106"/>
        <item x="2633"/>
        <item x="1080"/>
        <item x="3246"/>
        <item x="3054"/>
        <item x="3588"/>
        <item x="1001"/>
        <item x="1318"/>
        <item x="662"/>
        <item x="1484"/>
        <item x="696"/>
        <item x="2027"/>
        <item x="651"/>
        <item x="417"/>
        <item x="1326"/>
        <item x="1514"/>
        <item x="2592"/>
        <item x="2534"/>
        <item x="3306"/>
        <item x="2957"/>
        <item x="3817"/>
        <item x="708"/>
        <item x="2950"/>
        <item x="2031"/>
        <item x="763"/>
        <item x="3582"/>
        <item x="680"/>
        <item x="2222"/>
        <item x="2131"/>
        <item x="936"/>
        <item x="1636"/>
        <item x="3815"/>
        <item x="220"/>
        <item x="1102"/>
        <item x="3073"/>
        <item x="3812"/>
        <item x="3761"/>
        <item x="2158"/>
        <item x="1416"/>
        <item x="326"/>
        <item x="911"/>
        <item x="48"/>
        <item x="1138"/>
        <item x="2024"/>
        <item x="3860"/>
        <item x="78"/>
        <item x="467"/>
        <item x="3262"/>
        <item x="2351"/>
        <item x="3068"/>
        <item x="1184"/>
        <item x="3213"/>
        <item x="1392"/>
        <item x="3654"/>
        <item x="1655"/>
        <item x="3264"/>
        <item x="961"/>
        <item x="2460"/>
        <item x="89"/>
        <item x="1705"/>
        <item x="1483"/>
        <item x="322"/>
        <item x="2067"/>
        <item x="3186"/>
        <item x="3170"/>
        <item x="2470"/>
        <item x="420"/>
        <item x="2379"/>
        <item x="2407"/>
        <item x="147"/>
        <item x="2198"/>
        <item x="2921"/>
        <item x="2761"/>
        <item x="3411"/>
        <item x="849"/>
        <item x="3699"/>
        <item x="2823"/>
        <item x="3129"/>
        <item x="2576"/>
        <item x="2828"/>
        <item x="1580"/>
        <item x="2280"/>
        <item x="1783"/>
        <item x="1666"/>
        <item x="2226"/>
        <item x="1588"/>
        <item x="945"/>
        <item x="770"/>
        <item x="1462"/>
        <item x="2143"/>
        <item x="1861"/>
        <item x="1120"/>
        <item x="1824"/>
        <item x="1219"/>
        <item x="1943"/>
        <item x="1882"/>
        <item x="2577"/>
        <item x="3954"/>
        <item x="3560"/>
        <item x="2477"/>
        <item x="3431"/>
        <item x="1210"/>
        <item x="2981"/>
        <item x="431"/>
        <item x="128"/>
        <item x="707"/>
        <item x="808"/>
        <item x="919"/>
        <item x="2773"/>
        <item x="292"/>
        <item x="2896"/>
        <item x="584"/>
        <item x="872"/>
        <item x="1057"/>
        <item x="256"/>
        <item x="2665"/>
        <item x="265"/>
        <item x="2985"/>
        <item x="3541"/>
        <item x="3695"/>
        <item x="2964"/>
        <item x="2869"/>
        <item x="2622"/>
        <item x="2011"/>
        <item x="2884"/>
        <item x="693"/>
        <item x="871"/>
        <item x="541"/>
        <item x="3934"/>
        <item x="2164"/>
        <item x="21"/>
        <item x="2802"/>
        <item x="2564"/>
        <item x="3883"/>
        <item x="1558"/>
        <item x="3293"/>
        <item x="4071"/>
        <item x="1669"/>
        <item x="951"/>
        <item x="402"/>
        <item x="60"/>
        <item x="1444"/>
        <item x="1720"/>
        <item x="2394"/>
        <item x="1942"/>
        <item x="614"/>
        <item x="3997"/>
        <item x="3154"/>
        <item x="1117"/>
        <item x="3249"/>
        <item x="1028"/>
        <item x="3890"/>
        <item x="1534"/>
        <item x="2926"/>
        <item x="282"/>
        <item x="3517"/>
        <item x="2905"/>
        <item x="267"/>
        <item x="1294"/>
        <item x="482"/>
        <item x="2412"/>
        <item x="2677"/>
        <item x="1199"/>
        <item x="4051"/>
        <item x="1412"/>
        <item x="50"/>
        <item x="1933"/>
        <item x="3404"/>
        <item x="179"/>
        <item x="1881"/>
        <item x="3742"/>
        <item x="2852"/>
        <item x="534"/>
        <item x="2830"/>
        <item x="1425"/>
        <item x="3251"/>
        <item x="127"/>
        <item x="2272"/>
        <item x="2641"/>
        <item x="1575"/>
        <item x="1358"/>
        <item x="3291"/>
        <item x="3730"/>
        <item x="2400"/>
        <item x="27"/>
        <item x="3946"/>
        <item x="1626"/>
        <item x="1767"/>
        <item x="1159"/>
        <item x="1962"/>
        <item x="2670"/>
        <item x="1826"/>
        <item x="2142"/>
        <item x="1639"/>
        <item x="439"/>
        <item x="201"/>
        <item x="2959"/>
        <item x="1708"/>
        <item x="3853"/>
        <item x="2605"/>
        <item x="2753"/>
        <item x="2339"/>
        <item x="1625"/>
        <item x="1735"/>
        <item x="310"/>
        <item x="658"/>
        <item x="3784"/>
        <item x="3899"/>
        <item x="549"/>
        <item x="2562"/>
        <item x="2941"/>
        <item x="286"/>
        <item x="438"/>
        <item x="1194"/>
        <item x="933"/>
        <item x="3921"/>
        <item x="1688"/>
        <item x="4103"/>
        <item x="2540"/>
        <item x="1225"/>
        <item x="2240"/>
        <item x="3932"/>
        <item x="2242"/>
        <item x="2966"/>
        <item x="1729"/>
        <item x="3519"/>
        <item x="1098"/>
        <item x="175"/>
        <item x="272"/>
        <item x="150"/>
        <item x="3882"/>
        <item x="2447"/>
        <item x="1182"/>
        <item x="3138"/>
        <item x="2776"/>
        <item x="1453"/>
        <item x="3777"/>
        <item x="834"/>
        <item x="2788"/>
        <item x="3858"/>
        <item x="1332"/>
        <item x="2978"/>
        <item x="3391"/>
        <item x="2822"/>
        <item x="723"/>
        <item x="3538"/>
        <item x="832"/>
        <item x="3524"/>
        <item x="2603"/>
        <item x="2807"/>
        <item x="854"/>
        <item x="1386"/>
        <item x="2202"/>
        <item x="2343"/>
        <item x="2646"/>
        <item x="3123"/>
        <item x="1383"/>
        <item x="3473"/>
        <item x="1072"/>
        <item x="3295"/>
        <item x="2161"/>
        <item x="2174"/>
        <item x="842"/>
        <item x="1062"/>
        <item x="2398"/>
        <item x="3978"/>
        <item x="2632"/>
        <item x="3216"/>
        <item x="3929"/>
        <item x="1768"/>
        <item x="3906"/>
        <item x="2992"/>
        <item x="1130"/>
        <item x="2814"/>
        <item x="2519"/>
        <item x="1640"/>
        <item x="2224"/>
        <item x="1994"/>
        <item x="4019"/>
        <item x="1201"/>
        <item x="1063"/>
        <item x="341"/>
        <item x="2495"/>
        <item x="1573"/>
        <item x="253"/>
        <item x="2070"/>
        <item x="2810"/>
        <item x="346"/>
        <item x="270"/>
        <item x="968"/>
        <item x="92"/>
        <item x="2582"/>
        <item x="2873"/>
        <item x="1744"/>
        <item x="1429"/>
        <item x="1971"/>
        <item x="1989"/>
        <item x="3344"/>
        <item x="100"/>
        <item x="701"/>
        <item x="3074"/>
        <item x="1322"/>
        <item x="3346"/>
        <item x="3656"/>
        <item x="2134"/>
        <item x="4031"/>
        <item x="2467"/>
        <item x="154"/>
        <item x="632"/>
        <item x="2586"/>
        <item x="1441"/>
        <item x="2192"/>
        <item x="3472"/>
        <item x="619"/>
        <item x="2787"/>
        <item x="1014"/>
        <item x="2292"/>
        <item x="3749"/>
        <item x="1169"/>
        <item x="2565"/>
        <item x="3598"/>
        <item x="2922"/>
        <item x="3994"/>
        <item x="1864"/>
        <item x="2754"/>
        <item x="3205"/>
        <item x="1614"/>
        <item x="3996"/>
        <item x="328"/>
        <item x="2417"/>
        <item x="4036"/>
        <item x="697"/>
        <item x="1035"/>
        <item x="1481"/>
        <item x="1016"/>
        <item x="187"/>
        <item x="3540"/>
        <item x="3456"/>
        <item x="1171"/>
        <item x="2275"/>
        <item x="1410"/>
        <item x="1508"/>
        <item x="3486"/>
        <item x="91"/>
        <item x="3368"/>
        <item x="1851"/>
        <item x="1139"/>
        <item x="216"/>
        <item x="2701"/>
        <item x="1922"/>
        <item x="1952"/>
        <item x="3877"/>
        <item x="1734"/>
        <item x="2803"/>
        <item x="3987"/>
        <item x="3480"/>
        <item x="152"/>
        <item x="2597"/>
        <item x="2483"/>
        <item x="1843"/>
        <item x="762"/>
        <item x="2829"/>
        <item x="2614"/>
        <item x="3233"/>
        <item x="2443"/>
        <item x="3720"/>
        <item x="3041"/>
        <item x="1601"/>
        <item x="2705"/>
        <item x="3769"/>
        <item x="3703"/>
        <item x="279"/>
        <item x="2187"/>
        <item x="2590"/>
        <item x="1565"/>
        <item x="2344"/>
        <item x="3998"/>
        <item x="1045"/>
        <item x="3127"/>
        <item x="664"/>
        <item x="3212"/>
        <item x="3313"/>
        <item x="1538"/>
        <item x="472"/>
        <item x="2762"/>
        <item x="561"/>
        <item x="2084"/>
        <item x="1539"/>
        <item x="45"/>
        <item x="722"/>
        <item x="1054"/>
        <item x="1862"/>
        <item x="491"/>
        <item x="1067"/>
        <item x="428"/>
        <item x="3108"/>
        <item x="392"/>
        <item x="2915"/>
        <item x="2815"/>
        <item x="3842"/>
        <item x="2747"/>
        <item x="2042"/>
        <item x="4105"/>
        <item x="502"/>
        <item x="523"/>
        <item x="956"/>
        <item x="1665"/>
        <item x="855"/>
        <item x="3553"/>
        <item x="525"/>
        <item x="3800"/>
        <item x="2609"/>
        <item x="1998"/>
        <item x="4065"/>
        <item x="3914"/>
        <item x="2958"/>
        <item x="3425"/>
        <item x="3202"/>
        <item x="2949"/>
        <item x="3603"/>
        <item x="3813"/>
        <item x="1704"/>
        <item x="543"/>
        <item x="3826"/>
        <item x="66"/>
        <item x="2458"/>
        <item x="1306"/>
        <item x="3397"/>
        <item x="3576"/>
        <item x="3704"/>
        <item x="585"/>
        <item x="3638"/>
        <item x="3912"/>
        <item x="412"/>
        <item x="726"/>
        <item x="3926"/>
        <item x="717"/>
        <item x="2132"/>
        <item x="1673"/>
        <item x="323"/>
        <item x="3199"/>
        <item x="698"/>
        <item x="3948"/>
        <item x="3158"/>
        <item x="432"/>
        <item x="2338"/>
        <item x="4088"/>
        <item x="1218"/>
        <item x="3226"/>
        <item x="2276"/>
        <item x="289"/>
        <item x="3660"/>
        <item x="752"/>
        <item x="2658"/>
        <item x="3190"/>
        <item x="1787"/>
        <item x="2261"/>
        <item x="365"/>
        <item x="3900"/>
        <item x="3208"/>
        <item x="3384"/>
        <item x="1571"/>
        <item x="3243"/>
        <item x="2963"/>
        <item x="2015"/>
        <item x="3724"/>
        <item x="3806"/>
        <item x="3637"/>
        <item x="3865"/>
        <item x="677"/>
        <item x="729"/>
        <item x="16"/>
        <item x="1839"/>
        <item x="3049"/>
        <item x="1472"/>
        <item x="1574"/>
        <item x="2578"/>
        <item x="2176"/>
        <item x="58"/>
        <item x="104"/>
        <item x="861"/>
        <item x="213"/>
        <item x="802"/>
        <item x="473"/>
        <item x="4084"/>
        <item x="3550"/>
        <item x="1509"/>
        <item x="2659"/>
        <item x="659"/>
        <item x="1134"/>
        <item x="1934"/>
        <item x="3981"/>
        <item x="3286"/>
        <item x="3804"/>
        <item x="2840"/>
        <item x="674"/>
        <item x="2019"/>
        <item x="1370"/>
        <item x="224"/>
        <item x="423"/>
        <item x="1915"/>
        <item x="3010"/>
        <item x="2642"/>
        <item x="1902"/>
        <item x="2844"/>
        <item x="3364"/>
        <item x="3676"/>
        <item x="2064"/>
        <item x="2898"/>
        <item x="1694"/>
        <item x="2288"/>
        <item x="993"/>
        <item x="1543"/>
        <item x="1975"/>
        <item x="2640"/>
        <item x="3329"/>
        <item x="564"/>
        <item x="135"/>
        <item x="904"/>
        <item x="2221"/>
        <item x="251"/>
        <item x="1391"/>
        <item x="4000"/>
        <item x="3681"/>
        <item x="2138"/>
        <item x="2144"/>
        <item x="1956"/>
        <item x="226"/>
        <item x="4001"/>
        <item x="4003"/>
        <item x="3414"/>
        <item x="2073"/>
        <item x="2265"/>
        <item x="635"/>
        <item x="2984"/>
        <item x="3310"/>
        <item x="3835"/>
        <item x="3037"/>
        <item x="2487"/>
        <item x="2858"/>
        <item x="2680"/>
        <item x="3330"/>
        <item x="3334"/>
        <item x="2039"/>
        <item x="3372"/>
        <item x="1422"/>
        <item x="4038"/>
        <item x="163"/>
        <item x="2140"/>
        <item x="1590"/>
        <item x="3604"/>
        <item x="3602"/>
        <item x="3017"/>
        <item x="979"/>
        <item x="3102"/>
        <item x="773"/>
        <item x="1649"/>
        <item x="3161"/>
        <item x="2317"/>
        <item x="895"/>
        <item x="2982"/>
        <item x="1747"/>
        <item x="3789"/>
        <item x="1858"/>
        <item x="557"/>
        <item x="1536"/>
        <item x="3712"/>
        <item x="1545"/>
        <item x="1473"/>
        <item x="1312"/>
        <item x="3579"/>
        <item x="1838"/>
        <item x="1346"/>
        <item x="3963"/>
        <item x="3580"/>
        <item x="504"/>
        <item x="605"/>
        <item x="120"/>
        <item x="3338"/>
        <item x="1560"/>
        <item x="2765"/>
        <item x="2453"/>
        <item x="1071"/>
        <item x="821"/>
        <item x="3666"/>
        <item x="1690"/>
        <item x="1227"/>
        <item x="485"/>
        <item x="879"/>
        <item x="1901"/>
        <item x="2445"/>
        <item x="4091"/>
        <item x="401"/>
        <item x="3464"/>
        <item x="1142"/>
        <item x="2414"/>
        <item x="3153"/>
        <item x="1223"/>
        <item x="1325"/>
        <item x="262"/>
        <item x="1379"/>
        <item x="748"/>
        <item x="2354"/>
        <item x="2721"/>
        <item x="1810"/>
        <item x="1658"/>
        <item x="2062"/>
        <item x="2319"/>
        <item x="1292"/>
        <item x="2418"/>
        <item x="1084"/>
        <item x="3370"/>
        <item x="242"/>
        <item x="4093"/>
        <item x="1702"/>
        <item x="2165"/>
        <item x="3135"/>
        <item x="1135"/>
        <item x="3592"/>
        <item x="3594"/>
        <item x="3824"/>
        <item x="2516"/>
        <item x="207"/>
        <item x="123"/>
        <item x="94"/>
        <item x="1090"/>
        <item x="1022"/>
        <item x="443"/>
        <item x="3738"/>
        <item x="3290"/>
        <item x="3536"/>
        <item x="2271"/>
        <item x="1249"/>
        <item x="746"/>
        <item x="946"/>
        <item x="3554"/>
        <item x="560"/>
        <item x="65"/>
        <item x="1610"/>
        <item x="954"/>
        <item x="1157"/>
        <item x="1116"/>
        <item x="3352"/>
        <item x="2136"/>
        <item x="2236"/>
        <item x="1831"/>
        <item x="902"/>
        <item x="539"/>
        <item x="3726"/>
        <item x="2239"/>
        <item x="1944"/>
        <item x="1983"/>
        <item x="3062"/>
        <item x="223"/>
        <item x="3879"/>
        <item x="433"/>
        <item x="2390"/>
        <item x="1703"/>
        <item x="2598"/>
        <item x="1360"/>
        <item x="883"/>
        <item x="825"/>
        <item x="3259"/>
        <item x="2182"/>
        <item x="2799"/>
        <item x="1670"/>
        <item x="1321"/>
        <item x="4028"/>
        <item x="3944"/>
        <item x="889"/>
        <item x="1307"/>
        <item x="3930"/>
        <item x="3802"/>
        <item x="4052"/>
        <item x="1436"/>
        <item x="39"/>
        <item x="787"/>
        <item x="3616"/>
        <item x="2371"/>
        <item x="231"/>
        <item x="1769"/>
        <item x="865"/>
        <item x="2763"/>
        <item x="2283"/>
        <item x="2769"/>
        <item x="914"/>
        <item x="1401"/>
        <item x="2207"/>
        <item x="47"/>
        <item x="1870"/>
        <item x="3162"/>
        <item x="143"/>
        <item x="3474"/>
        <item x="3482"/>
        <item x="963"/>
        <item x="4040"/>
        <item x="1794"/>
        <item x="3543"/>
        <item x="3039"/>
        <item x="2867"/>
        <item x="1000"/>
        <item x="1911"/>
        <item x="2375"/>
        <item x="2267"/>
        <item x="986"/>
        <item x="1898"/>
        <item x="108"/>
        <item x="2047"/>
        <item x="2266"/>
        <item x="2171"/>
        <item x="287"/>
        <item x="1996"/>
        <item x="846"/>
        <item x="2953"/>
        <item x="81"/>
        <item x="1647"/>
        <item x="2347"/>
        <item x="4044"/>
        <item x="2389"/>
        <item x="1992"/>
        <item x="2295"/>
        <item x="3312"/>
        <item x="3818"/>
        <item x="4033"/>
        <item x="3318"/>
        <item x="3144"/>
        <item x="335"/>
        <item x="2594"/>
        <item x="828"/>
        <item x="3011"/>
        <item x="665"/>
        <item x="2610"/>
        <item x="1167"/>
        <item x="430"/>
        <item x="646"/>
        <item x="3805"/>
        <item x="786"/>
        <item x="369"/>
        <item x="3639"/>
        <item x="3975"/>
        <item x="661"/>
        <item x="789"/>
        <item x="3631"/>
        <item x="3079"/>
        <item x="398"/>
        <item x="3618"/>
        <item x="198"/>
        <item x="2698"/>
        <item x="2910"/>
        <item x="2820"/>
        <item x="1624"/>
        <item x="977"/>
        <item x="2020"/>
        <item x="133"/>
        <item x="2128"/>
        <item x="1871"/>
        <item x="2506"/>
        <item x="1628"/>
        <item x="2791"/>
        <item x="1493"/>
        <item x="4046"/>
        <item x="3596"/>
        <item x="3650"/>
        <item x="2816"/>
        <item x="2489"/>
        <item x="1527"/>
        <item x="1372"/>
        <item x="1600"/>
        <item x="2180"/>
        <item x="4094"/>
        <item x="1263"/>
        <item x="3748"/>
        <item x="3341"/>
        <item x="2943"/>
        <item x="83"/>
        <item x="3985"/>
        <item x="1440"/>
        <item x="2673"/>
        <item x="3920"/>
        <item x="3933"/>
        <item x="2434"/>
        <item x="14"/>
        <item x="109"/>
        <item x="145"/>
        <item x="30"/>
        <item x="3909"/>
        <item x="206"/>
        <item x="2772"/>
        <item x="19"/>
        <item x="1380"/>
        <item x="742"/>
        <item x="839"/>
        <item x="1788"/>
        <item x="2049"/>
        <item x="3625"/>
        <item x="69"/>
        <item x="1165"/>
        <item x="1812"/>
        <item x="2130"/>
        <item x="2502"/>
        <item x="1974"/>
        <item x="2734"/>
        <item x="3972"/>
        <item x="1007"/>
        <item x="24"/>
        <item x="3271"/>
        <item x="1548"/>
        <item x="1276"/>
        <item x="2245"/>
        <item x="3601"/>
        <item x="2587"/>
        <item x="3785"/>
        <item x="809"/>
        <item x="333"/>
        <item x="1399"/>
        <item x="850"/>
        <item x="3677"/>
        <item x="22"/>
        <item x="3838"/>
        <item x="3172"/>
        <item x="3241"/>
        <item x="1532"/>
        <item x="3647"/>
        <item x="2991"/>
        <item x="129"/>
        <item x="3520"/>
        <item x="3669"/>
        <item x="1394"/>
        <item x="3512"/>
        <item x="1923"/>
        <item x="3409"/>
        <item x="518"/>
        <item x="2440"/>
        <item x="3939"/>
        <item x="2120"/>
        <item x="1059"/>
        <item x="1278"/>
        <item x="2424"/>
        <item x="576"/>
        <item x="68"/>
        <item x="718"/>
        <item x="3058"/>
        <item x="363"/>
        <item x="2780"/>
        <item x="2756"/>
        <item x="2439"/>
        <item x="3510"/>
        <item x="529"/>
        <item x="2920"/>
        <item x="2555"/>
        <item x="218"/>
        <item x="3911"/>
        <item x="973"/>
        <item x="2352"/>
        <item x="1018"/>
        <item x="3705"/>
        <item x="3078"/>
        <item x="3675"/>
        <item x="481"/>
        <item x="2591"/>
        <item x="2285"/>
        <item x="1595"/>
        <item x="3575"/>
        <item x="2066"/>
        <item x="600"/>
        <item x="1164"/>
        <item x="2231"/>
        <item x="1859"/>
        <item x="2647"/>
        <item x="1728"/>
        <item x="3260"/>
        <item x="1662"/>
        <item x="3263"/>
        <item x="1988"/>
        <item x="675"/>
        <item x="1990"/>
        <item x="1813"/>
        <item x="200"/>
        <item x="2651"/>
        <item x="2741"/>
        <item x="1659"/>
        <item x="3600"/>
        <item x="3114"/>
        <item x="666"/>
        <item x="3187"/>
        <item x="4096"/>
        <item x="3267"/>
        <item x="3396"/>
        <item x="3463"/>
        <item x="2956"/>
        <item x="186"/>
        <item x="3369"/>
        <item x="3984"/>
        <item x="2368"/>
        <item x="681"/>
        <item x="3935"/>
        <item x="2794"/>
        <item x="3758"/>
        <item x="3328"/>
        <item x="156"/>
        <item x="848"/>
        <item x="3336"/>
        <item x="2846"/>
        <item x="3082"/>
        <item x="1418"/>
        <item x="2690"/>
        <item x="2099"/>
        <item x="3350"/>
        <item x="1271"/>
        <item x="3760"/>
        <item x="3951"/>
        <item x="3435"/>
        <item x="250"/>
        <item x="2528"/>
        <item x="1844"/>
        <item x="1958"/>
        <item x="540"/>
        <item x="64"/>
        <item x="2866"/>
        <item x="3302"/>
        <item x="3214"/>
        <item x="1123"/>
        <item x="1133"/>
        <item x="4050"/>
        <item x="26"/>
        <item x="805"/>
        <item x="1782"/>
        <item x="2388"/>
        <item x="2381"/>
        <item x="54"/>
        <item x="3467"/>
        <item x="1966"/>
        <item x="1373"/>
        <item x="196"/>
        <item x="159"/>
        <item x="836"/>
        <item x="2751"/>
        <item x="2930"/>
        <item x="1877"/>
        <item x="275"/>
        <item x="670"/>
        <item x="390"/>
        <item x="1713"/>
        <item x="3633"/>
        <item x="3850"/>
        <item x="2987"/>
        <item x="2971"/>
        <item x="612"/>
        <item x="1175"/>
        <item x="3573"/>
        <item x="3886"/>
        <item x="1099"/>
        <item x="1430"/>
        <item x="516"/>
        <item x="2270"/>
        <item x="53"/>
        <item x="3558"/>
        <item x="1448"/>
        <item x="660"/>
        <item x="1395"/>
        <item x="981"/>
        <item x="929"/>
        <item x="1816"/>
        <item x="1775"/>
        <item x="3136"/>
        <item x="3122"/>
        <item x="1549"/>
        <item x="3066"/>
        <item x="590"/>
        <item x="3797"/>
        <item x="903"/>
        <item x="2906"/>
        <item x="3892"/>
        <item x="181"/>
        <item x="3406"/>
        <item x="98"/>
        <item x="350"/>
        <item x="137"/>
        <item x="884"/>
        <item x="2038"/>
        <item x="2623"/>
        <item x="807"/>
        <item x="3279"/>
        <item x="284"/>
        <item x="2857"/>
        <item x="3434"/>
        <item x="3177"/>
        <item x="1779"/>
        <item x="3956"/>
        <item x="146"/>
        <item x="1731"/>
        <item x="778"/>
        <item x="1582"/>
        <item x="2952"/>
        <item x="3919"/>
        <item x="1187"/>
        <item x="2079"/>
        <item x="2645"/>
        <item x="537"/>
        <item x="780"/>
        <item x="2689"/>
        <item x="2100"/>
        <item x="409"/>
        <item x="3316"/>
        <item x="2904"/>
        <item x="1863"/>
        <item x="3340"/>
        <item x="1887"/>
        <item x="3454"/>
        <item x="1274"/>
        <item x="2028"/>
        <item x="1213"/>
        <item x="307"/>
        <item x="544"/>
        <item x="3192"/>
        <item x="2217"/>
        <item x="406"/>
        <item x="2018"/>
        <item x="185"/>
        <item x="994"/>
        <item x="71"/>
        <item x="1945"/>
        <item x="515"/>
        <item x="758"/>
        <item x="648"/>
        <item x="2862"/>
        <item x="2195"/>
        <item x="2053"/>
        <item x="1847"/>
        <item x="1751"/>
        <item x="948"/>
        <item x="988"/>
        <item x="1712"/>
        <item x="2082"/>
        <item x="2935"/>
        <item x="2108"/>
        <item x="105"/>
        <item x="3422"/>
        <item x="422"/>
        <item x="588"/>
        <item x="1774"/>
        <item x="3574"/>
        <item x="498"/>
        <item x="2263"/>
        <item x="1519"/>
        <item x="20"/>
        <item x="3447"/>
        <item x="3033"/>
        <item x="599"/>
        <item x="928"/>
        <item x="1303"/>
        <item x="3682"/>
        <item x="2620"/>
        <item x="3440"/>
        <item x="3031"/>
        <item x="436"/>
        <item x="714"/>
        <item x="596"/>
        <item x="3961"/>
        <item x="303"/>
        <item x="1202"/>
        <item x="3399"/>
        <item x="2103"/>
        <item x="3706"/>
        <item x="806"/>
        <item x="992"/>
        <item x="3389"/>
        <item x="2907"/>
        <item x="2536"/>
        <item x="730"/>
        <item x="604"/>
        <item x="1706"/>
        <item x="1316"/>
        <item x="3678"/>
        <item x="1551"/>
        <item x="542"/>
        <item x="2326"/>
        <item x="1207"/>
        <item x="1780"/>
        <item x="1995"/>
        <item x="3012"/>
        <item x="1168"/>
        <item x="382"/>
        <item x="1792"/>
        <item x="3599"/>
        <item x="209"/>
        <item x="1621"/>
        <item x="2256"/>
        <item x="2621"/>
        <item x="2837"/>
        <item x="2813"/>
        <item x="2889"/>
        <item x="446"/>
        <item x="2631"/>
        <item x="12"/>
        <item x="2085"/>
        <item x="245"/>
        <item x="2720"/>
        <item x="158"/>
        <item x="867"/>
        <item x="2366"/>
        <item x="3436"/>
        <item x="3047"/>
        <item x="1093"/>
        <item x="285"/>
        <item x="2323"/>
        <item x="3916"/>
        <item x="1987"/>
        <item x="3367"/>
        <item x="990"/>
        <item x="922"/>
        <item x="84"/>
        <item x="858"/>
        <item x="1222"/>
        <item x="2307"/>
        <item x="1148"/>
        <item x="40"/>
        <item x="1206"/>
        <item x="1077"/>
        <item x="1069"/>
        <item x="1447"/>
        <item x="2215"/>
        <item x="3466"/>
        <item x="2841"/>
        <item x="2428"/>
        <item x="705"/>
        <item x="2450"/>
        <item x="641"/>
        <item x="1522"/>
        <item x="2835"/>
        <item x="1579"/>
        <item x="2685"/>
        <item x="2504"/>
        <item x="2725"/>
        <item x="367"/>
        <item x="1982"/>
        <item x="1025"/>
        <item x="1049"/>
        <item x="3083"/>
        <item x="2854"/>
        <item x="2005"/>
        <item x="691"/>
        <item x="2611"/>
        <item x="1754"/>
        <item x="3173"/>
        <item x="870"/>
        <item x="330"/>
        <item x="545"/>
        <item x="3140"/>
        <item x="1849"/>
        <item x="824"/>
        <item x="3986"/>
        <item x="1183"/>
        <item x="1603"/>
        <item x="1396"/>
        <item x="995"/>
        <item x="2999"/>
        <item x="3767"/>
        <item x="3235"/>
        <item x="3782"/>
        <item x="1364"/>
        <item x="2575"/>
        <item x="3955"/>
        <item x="766"/>
        <item x="3317"/>
        <item x="3081"/>
        <item x="444"/>
        <item x="1719"/>
        <item x="1337"/>
        <item x="1247"/>
        <item x="1878"/>
        <item x="900"/>
        <item x="2002"/>
        <item x="3395"/>
        <item x="2481"/>
        <item x="2385"/>
        <item x="1411"/>
        <item x="2500"/>
        <item x="1310"/>
        <item x="833"/>
        <item x="740"/>
        <item x="126"/>
        <item x="4032"/>
        <item x="1420"/>
        <item x="755"/>
        <item x="2411"/>
        <item x="2979"/>
        <item x="3623"/>
        <item x="1203"/>
        <item x="1991"/>
        <item x="939"/>
        <item x="131"/>
        <item x="4078"/>
        <item x="2376"/>
        <item x="2017"/>
        <item x="1188"/>
        <item x="2069"/>
        <item x="4073"/>
        <item x="2479"/>
        <item x="2652"/>
        <item x="3301"/>
        <item x="1315"/>
        <item x="1759"/>
        <item x="448"/>
        <item x="1745"/>
        <item x="3962"/>
        <item x="3028"/>
        <item x="1246"/>
        <item x="917"/>
        <item x="3101"/>
        <item x="2293"/>
        <item x="728"/>
        <item x="4060"/>
        <item x="3765"/>
        <item x="2649"/>
        <item x="43"/>
        <item x="3351"/>
        <item x="2561"/>
        <item x="3178"/>
        <item x="3671"/>
        <item x="1479"/>
        <item x="2626"/>
        <item x="1290"/>
        <item x="732"/>
        <item x="3265"/>
        <item x="3032"/>
        <item x="2795"/>
        <item x="3152"/>
        <item x="3716"/>
        <item x="1891"/>
        <item x="692"/>
        <item x="2988"/>
        <item x="1353"/>
        <item x="321"/>
        <item x="3977"/>
        <item x="2512"/>
        <item x="2818"/>
        <item x="869"/>
        <item x="4013"/>
        <item x="829"/>
        <item x="852"/>
        <item x="2369"/>
        <item x="1949"/>
        <item x="1329"/>
        <item x="2996"/>
        <item x="276"/>
        <item x="3950"/>
        <item x="1039"/>
        <item x="244"/>
        <item x="2732"/>
        <item x="2080"/>
        <item x="745"/>
        <item x="230"/>
        <item x="3849"/>
        <item x="2990"/>
        <item x="1890"/>
        <item x="2726"/>
        <item x="667"/>
        <item x="989"/>
        <item x="1390"/>
        <item x="3790"/>
        <item x="3363"/>
        <item x="1721"/>
        <item x="1748"/>
        <item x="2715"/>
        <item x="239"/>
        <item x="2735"/>
        <item x="3952"/>
        <item x="1896"/>
        <item x="2114"/>
        <item x="1850"/>
        <item x="1113"/>
        <item x="3505"/>
        <item x="603"/>
        <item x="813"/>
        <item x="3611"/>
        <item x="2330"/>
        <item x="2286"/>
        <item x="925"/>
        <item x="264"/>
        <item x="312"/>
        <item x="3451"/>
        <item x="1172"/>
        <item x="2353"/>
        <item x="3591"/>
        <item x="2320"/>
        <item x="3335"/>
        <item x="2573"/>
        <item x="260"/>
        <item x="3023"/>
        <item x="633"/>
        <item x="2812"/>
        <item x="324"/>
        <item x="2927"/>
        <item x="647"/>
        <item x="160"/>
        <item x="2692"/>
        <item x="3091"/>
        <item x="3938"/>
        <item x="3230"/>
        <item x="134"/>
        <item x="3014"/>
        <item x="1012"/>
        <item x="882"/>
        <item x="2237"/>
        <item x="749"/>
        <item x="1727"/>
        <item x="1033"/>
        <item x="2514"/>
        <item x="1356"/>
        <item x="3979"/>
        <item x="2727"/>
        <item x="3585"/>
        <item x="2554"/>
        <item x="2970"/>
        <item x="3189"/>
        <item x="3766"/>
        <item x="86"/>
        <item x="1913"/>
        <item x="1287"/>
        <item x="819"/>
        <item x="3223"/>
        <item x="1607"/>
        <item x="2303"/>
        <item x="62"/>
        <item x="874"/>
        <item x="3811"/>
        <item x="3539"/>
        <item x="2308"/>
        <item x="3891"/>
        <item x="776"/>
        <item x="3443"/>
        <item x="3982"/>
        <item x="3989"/>
        <item x="703"/>
        <item x="2560"/>
        <item x="3770"/>
        <item x="1465"/>
        <item x="17"/>
        <item x="3523"/>
        <item x="3457"/>
        <item x="2744"/>
        <item x="466"/>
        <item x="747"/>
        <item x="1100"/>
        <item x="140"/>
        <item x="4090"/>
        <item x="2522"/>
        <item x="864"/>
        <item x="2166"/>
        <item x="418"/>
        <item x="2104"/>
        <item x="2825"/>
        <item x="2543"/>
        <item x="361"/>
        <item x="2422"/>
        <item x="142"/>
        <item x="495"/>
        <item x="4056"/>
        <item x="3768"/>
        <item x="1606"/>
        <item x="364"/>
        <item x="3004"/>
        <item x="454"/>
        <item x="2965"/>
        <item x="695"/>
        <item x="2827"/>
        <item x="4058"/>
        <item x="2531"/>
        <item x="3964"/>
        <item x="75"/>
        <item x="4002"/>
        <item x="2909"/>
        <item x="362"/>
        <item x="278"/>
        <item x="3019"/>
        <item x="4101"/>
        <item x="2262"/>
        <item x="1584"/>
        <item x="2204"/>
        <item x="469"/>
        <item x="1272"/>
        <item x="2464"/>
        <item x="2608"/>
        <item x="429"/>
        <item x="280"/>
        <item x="2008"/>
        <item x="331"/>
        <item x="999"/>
        <item x="1960"/>
        <item x="3551"/>
        <item x="3745"/>
        <item x="386"/>
        <item x="513"/>
        <item x="3999"/>
        <item x="1723"/>
        <item x="3515"/>
        <item x="2465"/>
        <item x="2936"/>
        <item x="739"/>
        <item x="2167"/>
        <item x="297"/>
        <item x="2602"/>
        <item x="4075"/>
        <item x="3786"/>
        <item x="1308"/>
        <item x="1912"/>
        <item x="354"/>
        <item x="95"/>
        <item x="2141"/>
        <item x="2490"/>
        <item x="327"/>
        <item x="3751"/>
        <item x="2797"/>
        <item x="3561"/>
        <item x="1789"/>
        <item x="1382"/>
        <item x="3146"/>
        <item x="2863"/>
        <item x="1264"/>
        <item x="3597"/>
        <item x="1361"/>
        <item x="3357"/>
        <item x="3673"/>
        <item x="1104"/>
        <item x="376"/>
        <item x="1456"/>
        <item x="2960"/>
        <item x="51"/>
        <item x="1986"/>
        <item x="2054"/>
        <item x="3641"/>
        <item x="3828"/>
        <item x="2"/>
        <item x="2507"/>
        <item x="1928"/>
        <item x="1068"/>
        <item x="1736"/>
        <item x="2091"/>
        <item x="4012"/>
        <item x="1678"/>
        <item x="1921"/>
        <item x="527"/>
        <item x="1504"/>
        <item x="3347"/>
        <item x="2924"/>
        <item x="2711"/>
        <item x="3327"/>
        <item x="3137"/>
        <item x="3220"/>
        <item x="3545"/>
        <item x="751"/>
        <item x="3076"/>
        <item x="2755"/>
        <item x="93"/>
        <item x="1737"/>
        <item x="2346"/>
        <item x="2279"/>
        <item x="3829"/>
        <item x="381"/>
        <item x="2033"/>
        <item x="894"/>
        <item x="2513"/>
        <item x="1920"/>
        <item x="3277"/>
        <item x="192"/>
        <item x="3504"/>
        <item x="1828"/>
        <item x="2916"/>
        <item x="1980"/>
        <item x="1564"/>
        <item x="1342"/>
        <item x="405"/>
        <item x="1753"/>
        <item x="3630"/>
        <item x="3672"/>
        <item x="1152"/>
        <item x="4027"/>
        <item x="3889"/>
        <item x="803"/>
        <item x="2408"/>
        <item x="2639"/>
        <item x="3105"/>
        <item x="3577"/>
        <item x="3106"/>
        <item x="2746"/>
        <item x="2628"/>
        <item x="1427"/>
        <item x="756"/>
        <item x="1853"/>
        <item x="3583"/>
        <item x="3640"/>
        <item x="2200"/>
        <item x="1320"/>
        <item x="2449"/>
        <item x="3376"/>
        <item x="910"/>
        <item x="2995"/>
        <item x="2832"/>
        <item x="1141"/>
        <item x="3100"/>
        <item x="765"/>
        <item x="3455"/>
        <item x="1036"/>
        <item x="1951"/>
        <item x="750"/>
        <item x="2928"/>
        <item x="2273"/>
        <item x="2542"/>
        <item x="3489"/>
        <item x="3360"/>
        <item x="112"/>
        <item x="3419"/>
        <item x="1193"/>
        <item x="3069"/>
        <item x="2547"/>
        <item x="29"/>
        <item x="2717"/>
        <item x="336"/>
        <item x="2980"/>
        <item x="3922"/>
        <item x="3294"/>
        <item x="3518"/>
        <item x="3513"/>
        <item x="2184"/>
        <item x="345"/>
        <item x="339"/>
        <item x="1319"/>
        <item x="764"/>
        <item x="3823"/>
        <item x="1214"/>
        <item x="2472"/>
        <item x="344"/>
        <item x="721"/>
        <item x="1755"/>
        <item x="626"/>
        <item x="1460"/>
        <item x="1897"/>
        <item x="2209"/>
        <item x="3756"/>
        <item x="2328"/>
        <item x="1451"/>
        <item x="2094"/>
        <item x="329"/>
        <item x="2817"/>
        <item x="205"/>
        <item x="82"/>
        <item x="3690"/>
        <item x="845"/>
        <item x="3109"/>
        <item x="3546"/>
        <item x="294"/>
        <item x="3881"/>
        <item x="1041"/>
        <item x="3983"/>
        <item x="623"/>
        <item x="445"/>
        <item x="2427"/>
        <item x="2387"/>
        <item x="608"/>
        <item x="4079"/>
        <item x="2530"/>
        <item x="4030"/>
        <item x="440"/>
        <item x="781"/>
        <item x="2998"/>
        <item x="2063"/>
        <item x="3337"/>
        <item x="2703"/>
        <item x="42"/>
        <item x="2872"/>
        <item x="657"/>
        <item x="1426"/>
        <item x="3059"/>
        <item x="3713"/>
        <item x="1622"/>
        <item x="3448"/>
        <item x="3830"/>
        <item x="499"/>
        <item x="1378"/>
        <item x="1834"/>
        <item x="1908"/>
        <item x="3255"/>
        <item x="1434"/>
        <item x="387"/>
        <item x="317"/>
        <item x="767"/>
        <item x="3035"/>
        <item x="4048"/>
        <item x="1814"/>
        <item x="2060"/>
        <item x="4087"/>
        <item x="2523"/>
        <item x="484"/>
        <item x="2712"/>
        <item x="2092"/>
        <item x="1589"/>
        <item x="744"/>
        <item x="2563"/>
        <item x="3567"/>
        <item x="3093"/>
        <item x="1544"/>
        <item x="3732"/>
        <item x="2461"/>
        <item x="2029"/>
        <item x="1066"/>
        <item x="772"/>
        <item x="2462"/>
        <item x="1242"/>
        <item x="476"/>
        <item x="3278"/>
        <item x="1592"/>
        <item x="610"/>
        <item x="49"/>
        <item x="2219"/>
        <item x="908"/>
        <item x="719"/>
        <item x="2533"/>
        <item x="314"/>
        <item x="2456"/>
        <item x="3629"/>
        <item x="3269"/>
        <item x="944"/>
        <item x="3610"/>
        <item x="2435"/>
        <item x="2155"/>
        <item x="1424"/>
        <item x="3253"/>
        <item x="3240"/>
        <item x="3181"/>
        <item x="1501"/>
        <item x="1352"/>
        <item x="1311"/>
        <item x="1880"/>
        <item x="1270"/>
        <item x="3450"/>
        <item x="4015"/>
        <item x="3413"/>
        <item x="1681"/>
        <item x="2342"/>
        <item x="812"/>
        <item x="191"/>
        <item x="1692"/>
        <item x="3133"/>
        <item x="1023"/>
        <item x="2041"/>
        <item x="2233"/>
        <item x="3619"/>
        <item x="1874"/>
        <item x="2917"/>
        <item x="1127"/>
        <item x="1672"/>
        <item x="3483"/>
        <item x="4024"/>
        <item x="918"/>
        <item x="1799"/>
        <item x="479"/>
        <item x="384"/>
        <item x="1131"/>
        <item x="1808"/>
        <item x="1239"/>
        <item x="650"/>
        <item x="554"/>
        <item x="3819"/>
        <item x="814"/>
        <item x="3438"/>
        <item x="2296"/>
        <item x="877"/>
        <item x="3349"/>
        <item x="2886"/>
        <item x="1546"/>
        <item x="371"/>
        <item x="3469"/>
        <item x="896"/>
        <item x="2043"/>
        <item x="295"/>
        <item x="546"/>
        <item x="3750"/>
        <item x="1166"/>
        <item x="2429"/>
        <item x="2154"/>
        <item x="2012"/>
        <item x="3532"/>
        <item x="3741"/>
        <item x="3937"/>
        <item x="31"/>
        <item x="4054"/>
        <item x="3747"/>
        <item x="1126"/>
        <item x="2785"/>
        <item x="3211"/>
        <item x="334"/>
        <item x="2759"/>
        <item x="1402"/>
        <item x="2076"/>
        <item x="2146"/>
        <item x="2313"/>
        <item x="1156"/>
        <item x="110"/>
        <item x="1122"/>
        <item x="3649"/>
        <item x="3280"/>
        <item x="2419"/>
        <item x="2707"/>
        <item x="3887"/>
        <item x="547"/>
        <item x="3465"/>
        <item x="3018"/>
        <item x="3245"/>
        <item x="3388"/>
        <item x="563"/>
        <item x="3006"/>
        <item x="2089"/>
        <item x="1313"/>
        <item x="3420"/>
        <item x="1285"/>
        <item x="2061"/>
        <item x="1631"/>
        <item x="3870"/>
        <item x="630"/>
        <item x="3607"/>
        <item x="3493"/>
        <item x="3525"/>
        <item x="1153"/>
        <item x="2037"/>
        <item x="355"/>
        <item x="2742"/>
        <item x="2567"/>
        <item x="521"/>
        <item x="1685"/>
        <item x="1718"/>
        <item x="2311"/>
        <item x="1477"/>
        <item x="2072"/>
        <item x="3055"/>
        <item x="779"/>
        <item x="2498"/>
        <item x="2865"/>
        <item x="291"/>
        <item x="1781"/>
        <item x="3878"/>
        <item x="3837"/>
        <item x="1204"/>
        <item x="645"/>
        <item x="3657"/>
        <item x="891"/>
        <item x="195"/>
        <item x="1761"/>
        <item x="1268"/>
        <item x="2384"/>
        <item x="2190"/>
        <item x="2278"/>
        <item x="2415"/>
        <item x="2938"/>
        <item x="1657"/>
        <item x="3242"/>
        <item x="535"/>
        <item x="2480"/>
        <item x="300"/>
        <item x="508"/>
        <item x="1893"/>
        <item x="2739"/>
        <item x="3343"/>
        <item x="1266"/>
        <item x="3365"/>
        <item x="3905"/>
        <item x="533"/>
        <item x="2340"/>
        <item x="878"/>
        <item x="553"/>
        <item x="4057"/>
        <item x="2098"/>
        <item x="2856"/>
        <item x="3969"/>
        <item x="1010"/>
        <item x="2550"/>
        <item x="2584"/>
        <item x="952"/>
        <item x="629"/>
        <item x="1442"/>
        <item x="1471"/>
        <item x="1305"/>
        <item x="3646"/>
        <item x="2169"/>
        <item x="2568"/>
        <item x="1109"/>
        <item x="2923"/>
        <item x="2055"/>
        <item x="1517"/>
        <item x="3499"/>
        <item x="114"/>
        <item x="2213"/>
        <item x="2716"/>
        <item x="1143"/>
        <item x="0"/>
        <item x="2110"/>
        <item x="2821"/>
        <item x="1687"/>
        <item x="3007"/>
        <item x="1363"/>
        <item x="3511"/>
        <item x="2783"/>
        <item x="3050"/>
        <item x="368"/>
        <item x="3092"/>
        <item x="2208"/>
        <item x="2694"/>
        <item x="1328"/>
        <item x="1195"/>
        <item x="1786"/>
        <item x="566"/>
        <item x="501"/>
        <item x="320"/>
        <item x="3002"/>
        <item x="3379"/>
        <item x="165"/>
        <item x="2331"/>
        <item x="1643"/>
        <item x="1664"/>
        <item x="859"/>
        <item x="1052"/>
        <item x="1965"/>
        <item x="3287"/>
        <item x="2627"/>
        <item x="810"/>
        <item x="3366"/>
        <item x="1208"/>
        <item x="2119"/>
        <item x="3590"/>
        <item x="1846"/>
        <item x="132"/>
        <item x="715"/>
        <item x="3304"/>
        <item x="3578"/>
        <item x="2322"/>
        <item x="3729"/>
        <item x="1283"/>
        <item x="2660"/>
        <item x="2360"/>
        <item x="3089"/>
        <item x="1160"/>
        <item x="838"/>
        <item x="1070"/>
        <item x="3734"/>
        <item x="204"/>
        <item x="1185"/>
        <item x="2327"/>
        <item x="985"/>
        <item x="1997"/>
        <item x="106"/>
        <item x="1872"/>
        <item x="1801"/>
        <item x="190"/>
        <item x="13"/>
        <item x="2650"/>
        <item x="3931"/>
        <item x="18"/>
        <item x="3423"/>
        <item x="1611"/>
        <item x="1895"/>
        <item x="4049"/>
        <item x="512"/>
        <item x="1879"/>
        <item x="1905"/>
        <item x="3468"/>
        <item x="2666"/>
        <item x="1516"/>
        <item x="569"/>
        <item x="1682"/>
        <item x="3326"/>
        <item x="1963"/>
        <item x="673"/>
        <item x="1376"/>
        <item x="2370"/>
        <item x="959"/>
        <item x="2373"/>
        <item x="3535"/>
        <item x="761"/>
        <item x="3901"/>
        <item x="3166"/>
        <item x="461"/>
        <item x="931"/>
        <item x="1347"/>
        <item x="1273"/>
        <item x="2044"/>
        <item x="3670"/>
        <item x="1252"/>
        <item x="1338"/>
        <item x="3605"/>
        <item x="536"/>
        <item x="3165"/>
        <item x="2510"/>
        <item x="1916"/>
        <item x="4070"/>
        <item x="1234"/>
        <item x="1299"/>
        <item x="9"/>
        <item x="3403"/>
        <item x="1229"/>
        <item x="1029"/>
        <item x="3941"/>
        <item x="3191"/>
        <item x="1656"/>
        <item x="1115"/>
        <item x="4068"/>
        <item x="2888"/>
        <item x="3311"/>
        <item x="3688"/>
        <item x="2505"/>
        <item x="785"/>
        <item x="3442"/>
        <item x="4020"/>
        <item x="2559"/>
        <item x="453"/>
        <item x="3179"/>
        <item x="3827"/>
        <item x="2868"/>
        <item x="1008"/>
        <item x="978"/>
        <item x="1261"/>
        <item x="982"/>
        <item x="247"/>
        <item x="486"/>
        <item x="926"/>
        <item x="1566"/>
        <item x="1652"/>
        <item x="2696"/>
        <item x="2549"/>
        <item x="2945"/>
        <item x="404"/>
        <item x="2380"/>
        <item x="2546"/>
        <item x="2630"/>
        <item x="3697"/>
        <item x="3361"/>
        <item x="3024"/>
        <item x="3444"/>
        <item x="1262"/>
        <item x="1221"/>
        <item x="947"/>
        <item x="2088"/>
        <item x="1888"/>
        <item x="3156"/>
        <item x="1793"/>
        <item x="3077"/>
        <item x="1837"/>
        <item x="6"/>
        <item x="3224"/>
        <item x="955"/>
        <item x="299"/>
        <item x="1301"/>
        <item x="2913"/>
        <item x="442"/>
        <item x="3903"/>
        <item x="1359"/>
        <item x="208"/>
        <item x="2552"/>
        <item x="618"/>
        <item x="941"/>
        <item x="4098"/>
        <item x="373"/>
        <item x="731"/>
        <item x="2374"/>
        <item x="233"/>
        <item x="172"/>
        <item x="2191"/>
        <item x="1454"/>
        <item x="1661"/>
        <item x="4082"/>
        <item x="3475"/>
        <item x="3383"/>
        <item x="79"/>
        <item x="737"/>
        <item x="1784"/>
        <item x="2282"/>
        <item x="1051"/>
        <item x="3045"/>
        <item x="3416"/>
        <item x="520"/>
        <item x="103"/>
        <item x="2281"/>
        <item x="2890"/>
        <item x="2025"/>
        <item x="3528"/>
        <item x="1024"/>
        <item x="2719"/>
        <item x="2003"/>
        <item x="3674"/>
        <item x="3531"/>
        <item x="2325"/>
        <item x="2661"/>
        <item x="1520"/>
        <item x="2139"/>
        <item x="4099"/>
        <item x="2469"/>
        <item x="4064"/>
        <item x="3200"/>
        <item x="1596"/>
        <item x="3652"/>
        <item x="2396"/>
        <item x="2393"/>
        <item x="1650"/>
        <item x="1803"/>
        <item x="3003"/>
        <item x="1047"/>
        <item x="271"/>
        <item x="1019"/>
        <item x="2553"/>
        <item x="2321"/>
        <item x="757"/>
        <item x="4041"/>
        <item x="2933"/>
        <item x="360"/>
        <item x="1797"/>
        <item x="1684"/>
        <item x="2624"/>
        <item x="2557"/>
        <item x="2951"/>
        <item x="2471"/>
        <item x="1327"/>
        <item x="2571"/>
        <item x="2349"/>
        <item x="138"/>
        <item x="2406"/>
        <item x="1691"/>
        <item x="2150"/>
        <item x="1344"/>
        <item x="342"/>
        <item x="452"/>
        <item x="2764"/>
        <item x="1482"/>
        <item x="2252"/>
        <item x="2336"/>
        <item x="301"/>
        <item x="2298"/>
        <item x="3552"/>
        <item x="1535"/>
        <item x="3126"/>
        <item x="1095"/>
        <item x="830"/>
        <item x="920"/>
        <item x="2478"/>
        <item x="2193"/>
        <item x="582"/>
        <item x="3621"/>
        <item x="1674"/>
        <item x="2738"/>
        <item x="3516"/>
        <item x="8"/>
        <item x="2074"/>
        <item x="63"/>
        <item x="2548"/>
        <item x="3506"/>
        <item x="1405"/>
        <item x="2929"/>
        <item x="863"/>
        <item x="1088"/>
        <item x="3897"/>
        <item x="1910"/>
        <item x="2413"/>
        <item x="3661"/>
        <item x="2153"/>
        <item x="3164"/>
        <item x="1959"/>
        <item x="1005"/>
        <item x="5"/>
        <item x="1006"/>
        <item x="3947"/>
        <item x="238"/>
        <item x="2260"/>
        <item x="1334"/>
        <item x="797"/>
        <item x="595"/>
        <item x="23"/>
        <item x="2880"/>
        <item x="3764"/>
        <item x="144"/>
        <item x="3872"/>
        <item x="3238"/>
        <item x="2710"/>
        <item x="2881"/>
        <item x="164"/>
        <item x="2081"/>
        <item x="4010"/>
        <item x="211"/>
        <item x="2045"/>
        <item x="11"/>
        <item x="255"/>
        <item x="298"/>
        <item x="913"/>
        <item x="2199"/>
        <item x="3206"/>
        <item x="33"/>
        <item x="1267"/>
        <item x="2848"/>
        <item x="3501"/>
        <item x="1254"/>
        <item x="3915"/>
        <item x="3753"/>
        <item x="2544"/>
        <item x="2805"/>
        <item x="2035"/>
        <item x="2851"/>
        <item x="2849"/>
        <item x="3691"/>
        <item x="4095"/>
        <item x="2750"/>
        <item x="1499"/>
        <item x="1627"/>
        <item x="2663"/>
        <item x="500"/>
        <item x="3026"/>
        <item x="1698"/>
        <item x="1495"/>
        <item x="1654"/>
        <item x="1343"/>
        <item x="3970"/>
        <item x="1741"/>
        <item x="3197"/>
        <item x="229"/>
        <item x="1445"/>
        <item x="2101"/>
        <item x="2706"/>
        <item x="427"/>
        <item x="2947"/>
        <item x="1524"/>
        <item x="2518"/>
        <item x="2702"/>
        <item x="593"/>
        <item x="41"/>
        <item x="2634"/>
        <item x="592"/>
        <item x="2299"/>
        <item x="3840"/>
        <item x="642"/>
        <item x="4059"/>
        <item x="1258"/>
        <item x="1015"/>
        <item x="1635"/>
        <item x="615"/>
        <item x="4100"/>
        <item x="2737"/>
        <item x="964"/>
        <item x="1367"/>
        <item x="2466"/>
        <item x="3711"/>
        <item x="2509"/>
        <item x="4083"/>
        <item x="1314"/>
        <item x="2032"/>
        <item x="3773"/>
        <item x="3793"/>
        <item x="3781"/>
        <item x="3254"/>
        <item x="3040"/>
        <item x="1470"/>
        <item x="551"/>
        <item x="3792"/>
        <item x="3492"/>
        <item x="55"/>
        <item x="1591"/>
        <item x="984"/>
        <item x="2329"/>
        <item x="1633"/>
        <item x="2699"/>
        <item x="338"/>
        <item x="2095"/>
        <item x="457"/>
        <item x="622"/>
        <item x="924"/>
        <item x="4029"/>
        <item x="1820"/>
        <item x="249"/>
        <item x="2264"/>
        <item x="4037"/>
        <item x="2895"/>
        <item x="1554"/>
        <item x="2968"/>
        <item x="2653"/>
        <item x="1707"/>
        <item x="1505"/>
        <item x="3333"/>
        <item x="3687"/>
        <item x="3904"/>
        <item x="2496"/>
        <item x="1730"/>
        <item x="1511"/>
        <item x="624"/>
        <item x="2316"/>
        <item x="2570"/>
        <item x="1867"/>
        <item x="3991"/>
        <item x="246"/>
        <item x="2885"/>
        <item x="124"/>
        <item x="2492"/>
        <item x="3959"/>
        <item x="2668"/>
        <item x="1925"/>
        <item x="377"/>
        <item x="379"/>
        <item x="2511"/>
        <item x="2358"/>
        <item x="1642"/>
        <item x="2859"/>
        <item x="1020"/>
        <item x="3221"/>
        <item x="1371"/>
        <item x="1043"/>
        <item x="1526"/>
        <item x="1699"/>
        <item x="1034"/>
        <item x="3857"/>
        <item x="2730"/>
        <item x="683"/>
        <item x="1490"/>
        <item x="644"/>
        <item x="3134"/>
        <item x="962"/>
        <item x="1542"/>
        <item x="3794"/>
        <item x="526"/>
        <item x="1632"/>
        <item x="3831"/>
        <item x="2147"/>
        <item x="2034"/>
        <item x="2177"/>
        <item x="3025"/>
        <item x="1340"/>
        <item x="2656"/>
        <item x="2277"/>
        <item x="1058"/>
        <item x="475"/>
        <item x="3432"/>
        <item x="3644"/>
        <item x="3094"/>
        <item x="1638"/>
        <item x="3323"/>
        <item x="3572"/>
        <item x="1094"/>
        <item x="2728"/>
        <item x="958"/>
        <item x="782"/>
        <item x="3374"/>
        <item x="97"/>
        <item x="3319"/>
        <item x="3282"/>
        <item x="897"/>
        <item x="2790"/>
        <item x="3624"/>
        <item x="2361"/>
        <item x="586"/>
        <item x="1297"/>
        <item x="638"/>
        <item x="184"/>
        <item x="3167"/>
        <item x="3219"/>
        <item x="1597"/>
        <item x="1197"/>
        <item x="1821"/>
        <item x="1608"/>
        <item x="3845"/>
        <item x="1833"/>
        <item x="853"/>
        <item x="934"/>
        <item x="2160"/>
        <item x="2183"/>
        <item x="514"/>
        <item x="2709"/>
        <item x="3783"/>
        <item x="3791"/>
        <item x="1151"/>
        <item x="3965"/>
        <item x="3634"/>
        <item x="119"/>
        <item x="489"/>
        <item x="1250"/>
        <item x="2600"/>
        <item x="1124"/>
        <item x="3354"/>
        <item x="2399"/>
        <item x="577"/>
        <item x="1572"/>
        <item x="2284"/>
        <item x="906"/>
        <item x="3070"/>
        <item x="2403"/>
        <item x="2745"/>
        <item x="3569"/>
        <item x="3918"/>
        <item x="122"/>
        <item x="3275"/>
        <item x="3788"/>
        <item x="3851"/>
        <item x="2423"/>
        <item x="2259"/>
        <item x="1103"/>
        <item x="3798"/>
        <item x="2743"/>
        <item x="3110"/>
        <item x="2574"/>
        <item x="784"/>
        <item x="987"/>
        <item x="1979"/>
        <item x="774"/>
        <item x="357"/>
        <item x="1964"/>
        <item x="4009"/>
        <item x="193"/>
        <item x="2324"/>
        <item x="735"/>
        <item x="1173"/>
        <item x="2897"/>
        <item x="1790"/>
        <item x="340"/>
        <item x="2152"/>
        <item x="1835"/>
        <item x="3958"/>
        <item x="389"/>
        <item x="562"/>
        <item x="257"/>
        <item x="1243"/>
        <item x="258"/>
        <item x="1525"/>
        <item x="2214"/>
        <item x="2168"/>
        <item x="3739"/>
        <item x="496"/>
        <item x="3746"/>
        <item x="1740"/>
        <item x="3417"/>
        <item x="2619"/>
        <item x="3427"/>
        <item x="2122"/>
        <item x="375"/>
        <item x="3117"/>
        <item x="4086"/>
        <item x="2401"/>
        <item x="3534"/>
        <item x="887"/>
        <item x="3643"/>
        <item x="2057"/>
        <item x="1900"/>
        <item x="1763"/>
        <item x="3763"/>
        <item x="3118"/>
        <item x="2310"/>
        <item x="2442"/>
        <item x="2912"/>
        <item x="1757"/>
        <item x="734"/>
        <item x="3680"/>
        <item x="2334"/>
        <item x="3542"/>
        <item x="580"/>
        <item x="565"/>
        <item x="3307"/>
        <item x="3663"/>
        <item x="1369"/>
        <item x="149"/>
        <item x="3222"/>
        <item x="3787"/>
        <item x="343"/>
        <item x="3593"/>
        <item x="3980"/>
        <item x="996"/>
        <item x="2973"/>
        <item x="1503"/>
        <item x="413"/>
        <item x="687"/>
        <item x="293"/>
        <item x="2683"/>
        <item x="1089"/>
        <item x="949"/>
        <item x="3885"/>
        <item x="460"/>
        <item x="411"/>
        <item x="2013"/>
        <item x="101"/>
        <item x="724"/>
        <item x="711"/>
        <item x="694"/>
        <item x="2485"/>
        <item x="634"/>
        <item x="3013"/>
        <item x="940"/>
        <item x="2809"/>
        <item x="1248"/>
        <item x="46"/>
        <item x="3203"/>
        <item x="844"/>
        <item x="425"/>
        <item x="3160"/>
        <item x="3053"/>
        <item x="1074"/>
        <item x="2729"/>
        <item x="1030"/>
        <item t="default"/>
      </items>
    </pivotField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 sortType="descending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7" baseItem="24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4EF5AF-956A-4CD6-9606-888BB2F71E3B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4"/>
        <item x="7"/>
        <item x="1"/>
        <item x="8"/>
        <item x="2"/>
        <item x="6"/>
        <item x="5"/>
        <item x="0"/>
        <item x="3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9A69AF4-DE34-4DDF-9B52-BF084AE40902}" name="Table1" displayName="Table1" ref="A1:R104" totalsRowShown="0">
  <autoFilter ref="A1:R104" xr:uid="{4EE40E7A-1838-479A-A77D-B5B183817E74}"/>
  <tableColumns count="18">
    <tableColumn id="1" xr3:uid="{E9A4DF2C-A8CB-481D-BC47-596C69EF9CE3}" name="id"/>
    <tableColumn id="2" xr3:uid="{E3E142C5-9602-4176-8F37-9CC6976ECC6E}" name="name"/>
    <tableColumn id="3" xr3:uid="{71C0A7A1-EAAA-4E0C-A19B-02CB3668EB7A}" name="blurb"/>
    <tableColumn id="4" xr3:uid="{23E328C9-4BC1-4B4D-910D-7B7A8CA906A8}" name="goal"/>
    <tableColumn id="5" xr3:uid="{2382B43E-575F-4AAE-A517-DD1FDE04F050}" name="pledged"/>
    <tableColumn id="6" xr3:uid="{A9DC888A-C1C2-4790-9CB5-A9327436B553}" name="state"/>
    <tableColumn id="7" xr3:uid="{B7D72CED-7C8D-4228-8C91-4204711DC02E}" name="country"/>
    <tableColumn id="8" xr3:uid="{7A5FEA8D-3B36-49C8-8515-9D6B5ADE4B1A}" name="currency"/>
    <tableColumn id="9" xr3:uid="{B41361C2-5445-45C2-B1A4-3018E7DD5834}" name="deadline"/>
    <tableColumn id="10" xr3:uid="{80CABCE2-B922-48A1-A77B-66DF0CCA6D1C}" name="launched_at"/>
    <tableColumn id="11" xr3:uid="{3E8BA1BD-0A45-40D6-A177-5A73EDD77FD4}" name="staff_pick"/>
    <tableColumn id="12" xr3:uid="{5B0B9D1D-422C-42BB-A52B-04047D330D2A}" name="backers_count"/>
    <tableColumn id="13" xr3:uid="{F17E97D1-5F9C-4A55-ACE6-1C77244DF242}" name="spotlight"/>
    <tableColumn id="14" xr3:uid="{6BACD481-C218-4A2E-8CE3-431084A055F6}" name="Category and Sub-Category"/>
    <tableColumn id="15" xr3:uid="{CED1BF01-FE4A-4570-808B-31E52CCCDF1A}" name="Percent Funded"/>
    <tableColumn id="16" xr3:uid="{BB256CCC-EFB5-4C72-A8D7-9DA4DE84B0F6}" name="Avarage Donation"/>
    <tableColumn id="17" xr3:uid="{4C3C25CC-1AE7-4DE0-907E-D22597CA207C}" name="Category"/>
    <tableColumn id="18" xr3:uid="{6AF84DFB-9AED-4156-AB10-609E6F32C70C}" name="Sub-Category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0B4AC2E-D7FE-4EA7-B825-248828C06E64}" name="Table4" displayName="Table4" ref="A1:H13" totalsRowShown="0" dataDxfId="5" headerRowBorderDxfId="6" tableBorderDxfId="4" dataCellStyle="Percent">
  <autoFilter ref="A1:H13" xr:uid="{CA3A3CC4-8F70-45BF-AAAC-CEF0E139E7E4}"/>
  <tableColumns count="8">
    <tableColumn id="1" xr3:uid="{F40485B3-9803-4D29-A1EC-83A982B8AAC4}" name="Goal" dataDxfId="3"/>
    <tableColumn id="2" xr3:uid="{53D2DA68-7F31-43C5-B203-FC3E26B40927}" name="Number Successful"/>
    <tableColumn id="3" xr3:uid="{CEA85BF4-396C-4FEA-8128-8916983A7CE4}" name="Number Failed"/>
    <tableColumn id="4" xr3:uid="{381901A4-32D1-4198-9C71-D92705E7286B}" name="Number Canceled"/>
    <tableColumn id="5" xr3:uid="{9B74D2FC-5249-4838-B969-E5DC51042B85}" name="Total Projects">
      <calculatedColumnFormula>SUM(B2:D2)</calculatedColumnFormula>
    </tableColumn>
    <tableColumn id="6" xr3:uid="{FC87CF5A-A09B-48C2-A66B-38642F0C0673}" name="Perentage Successful" dataDxfId="2" dataCellStyle="Percent">
      <calculatedColumnFormula>B2/E2</calculatedColumnFormula>
    </tableColumn>
    <tableColumn id="7" xr3:uid="{062C3ABB-8E1B-43B3-BDCF-56E3CFF23673}" name="Percentage Failed" dataDxfId="1" dataCellStyle="Percent">
      <calculatedColumnFormula>C2/E2</calculatedColumnFormula>
    </tableColumn>
    <tableColumn id="8" xr3:uid="{D4B8CDCA-702D-4653-AF69-FBBBC9844618}" name="Percetange Canceled" dataDxfId="0" dataCellStyle="Percent">
      <calculatedColumnFormula>D2/E2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94468-1ABD-464D-9937-BB722FFB5894}">
  <sheetPr codeName="Sheet1"/>
  <dimension ref="A1:R104"/>
  <sheetViews>
    <sheetView workbookViewId="0">
      <selection activeCell="C2" sqref="C2"/>
    </sheetView>
  </sheetViews>
  <sheetFormatPr defaultRowHeight="14.4" x14ac:dyDescent="0.3"/>
  <cols>
    <col min="2" max="2" width="55.33203125" bestFit="1" customWidth="1"/>
    <col min="3" max="3" width="120.5546875" bestFit="1" customWidth="1"/>
    <col min="5" max="5" width="9.6640625" customWidth="1"/>
    <col min="7" max="7" width="9.44140625" customWidth="1"/>
    <col min="8" max="8" width="10.21875" customWidth="1"/>
    <col min="9" max="9" width="10.109375" customWidth="1"/>
    <col min="10" max="10" width="13.33203125" customWidth="1"/>
    <col min="11" max="11" width="11.109375" customWidth="1"/>
    <col min="12" max="12" width="15.21875" customWidth="1"/>
    <col min="13" max="13" width="10.21875" customWidth="1"/>
    <col min="14" max="14" width="26" customWidth="1"/>
    <col min="15" max="15" width="16.109375" customWidth="1"/>
    <col min="16" max="16" width="18" customWidth="1"/>
    <col min="17" max="17" width="11.33203125" bestFit="1" customWidth="1"/>
    <col min="18" max="18" width="14.33203125" customWidth="1"/>
  </cols>
  <sheetData>
    <row r="1" spans="1:18" x14ac:dyDescent="0.3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8218</v>
      </c>
      <c r="G1" t="s">
        <v>8223</v>
      </c>
      <c r="H1" t="s">
        <v>8245</v>
      </c>
      <c r="I1" t="s">
        <v>8259</v>
      </c>
      <c r="J1" t="s">
        <v>8260</v>
      </c>
      <c r="K1" t="s">
        <v>8261</v>
      </c>
      <c r="L1" t="s">
        <v>8262</v>
      </c>
      <c r="M1" t="s">
        <v>8263</v>
      </c>
      <c r="N1" t="s">
        <v>8264</v>
      </c>
      <c r="O1" t="s">
        <v>8306</v>
      </c>
      <c r="P1" t="s">
        <v>8307</v>
      </c>
      <c r="Q1" t="s">
        <v>8308</v>
      </c>
      <c r="R1" t="s">
        <v>8309</v>
      </c>
    </row>
    <row r="2" spans="1:18" x14ac:dyDescent="0.3">
      <c r="A2">
        <v>1743</v>
      </c>
      <c r="B2" t="s">
        <v>1744</v>
      </c>
      <c r="C2" t="s">
        <v>5853</v>
      </c>
      <c r="D2">
        <v>6000</v>
      </c>
      <c r="E2">
        <v>6025</v>
      </c>
      <c r="F2" t="s">
        <v>8219</v>
      </c>
      <c r="G2" t="s">
        <v>8224</v>
      </c>
      <c r="H2" t="s">
        <v>8246</v>
      </c>
      <c r="I2">
        <v>1472270340</v>
      </c>
      <c r="J2">
        <v>1470348775</v>
      </c>
      <c r="K2" t="b">
        <v>0</v>
      </c>
      <c r="L2">
        <v>67</v>
      </c>
      <c r="M2" t="b">
        <v>1</v>
      </c>
      <c r="N2" t="s">
        <v>8285</v>
      </c>
      <c r="O2">
        <v>1.0041666666666667</v>
      </c>
      <c r="P2">
        <v>89.925373134328353</v>
      </c>
      <c r="Q2" t="s">
        <v>8325</v>
      </c>
      <c r="R2" t="s">
        <v>8326</v>
      </c>
    </row>
    <row r="3" spans="1:18" x14ac:dyDescent="0.3">
      <c r="A3">
        <v>1529</v>
      </c>
      <c r="B3" t="s">
        <v>1530</v>
      </c>
      <c r="C3" t="s">
        <v>5639</v>
      </c>
      <c r="D3">
        <v>19000</v>
      </c>
      <c r="E3">
        <v>19129</v>
      </c>
      <c r="F3" t="s">
        <v>8219</v>
      </c>
      <c r="G3" t="s">
        <v>8224</v>
      </c>
      <c r="H3" t="s">
        <v>8246</v>
      </c>
      <c r="I3">
        <v>1426773920</v>
      </c>
      <c r="J3">
        <v>1424185520</v>
      </c>
      <c r="K3" t="b">
        <v>1</v>
      </c>
      <c r="L3">
        <v>141</v>
      </c>
      <c r="M3" t="b">
        <v>1</v>
      </c>
      <c r="N3" t="s">
        <v>8285</v>
      </c>
      <c r="O3">
        <v>1.0067894736842105</v>
      </c>
      <c r="P3">
        <v>135.66666666666666</v>
      </c>
      <c r="Q3" t="s">
        <v>8325</v>
      </c>
      <c r="R3" t="s">
        <v>8326</v>
      </c>
    </row>
    <row r="4" spans="1:18" x14ac:dyDescent="0.3">
      <c r="A4">
        <v>1205</v>
      </c>
      <c r="B4" t="s">
        <v>1206</v>
      </c>
      <c r="C4" t="s">
        <v>5315</v>
      </c>
      <c r="D4">
        <v>13000</v>
      </c>
      <c r="E4">
        <v>13112</v>
      </c>
      <c r="F4" t="s">
        <v>8219</v>
      </c>
      <c r="G4" t="s">
        <v>8236</v>
      </c>
      <c r="H4" t="s">
        <v>8249</v>
      </c>
      <c r="I4">
        <v>1434197351</v>
      </c>
      <c r="J4">
        <v>1431605351</v>
      </c>
      <c r="K4" t="b">
        <v>0</v>
      </c>
      <c r="L4">
        <v>62</v>
      </c>
      <c r="M4" t="b">
        <v>1</v>
      </c>
      <c r="N4" t="s">
        <v>8285</v>
      </c>
      <c r="O4">
        <v>1.0086153846153847</v>
      </c>
      <c r="P4">
        <v>211.48387096774192</v>
      </c>
      <c r="Q4" t="s">
        <v>8325</v>
      </c>
      <c r="R4" t="s">
        <v>8326</v>
      </c>
    </row>
    <row r="5" spans="1:18" x14ac:dyDescent="0.3">
      <c r="A5">
        <v>1510</v>
      </c>
      <c r="B5" t="s">
        <v>1511</v>
      </c>
      <c r="C5" t="s">
        <v>5620</v>
      </c>
      <c r="D5">
        <v>16000</v>
      </c>
      <c r="E5">
        <v>16165.6</v>
      </c>
      <c r="F5" t="s">
        <v>8219</v>
      </c>
      <c r="G5" t="s">
        <v>8225</v>
      </c>
      <c r="H5" t="s">
        <v>8247</v>
      </c>
      <c r="I5">
        <v>1405761278</v>
      </c>
      <c r="J5">
        <v>1403169278</v>
      </c>
      <c r="K5" t="b">
        <v>1</v>
      </c>
      <c r="L5">
        <v>405</v>
      </c>
      <c r="M5" t="b">
        <v>1</v>
      </c>
      <c r="N5" t="s">
        <v>8285</v>
      </c>
      <c r="O5">
        <v>1.0103500000000001</v>
      </c>
      <c r="P5">
        <v>39.91506172839506</v>
      </c>
      <c r="Q5" t="s">
        <v>8325</v>
      </c>
      <c r="R5" t="s">
        <v>8326</v>
      </c>
    </row>
    <row r="6" spans="1:18" x14ac:dyDescent="0.3">
      <c r="A6">
        <v>1211</v>
      </c>
      <c r="B6" t="s">
        <v>1212</v>
      </c>
      <c r="C6" t="s">
        <v>5321</v>
      </c>
      <c r="D6">
        <v>1000</v>
      </c>
      <c r="E6">
        <v>1011</v>
      </c>
      <c r="F6" t="s">
        <v>8219</v>
      </c>
      <c r="G6" t="s">
        <v>8229</v>
      </c>
      <c r="H6" t="s">
        <v>8251</v>
      </c>
      <c r="I6">
        <v>1465505261</v>
      </c>
      <c r="J6">
        <v>1464209261</v>
      </c>
      <c r="K6" t="b">
        <v>0</v>
      </c>
      <c r="L6">
        <v>6</v>
      </c>
      <c r="M6" t="b">
        <v>1</v>
      </c>
      <c r="N6" t="s">
        <v>8285</v>
      </c>
      <c r="O6">
        <v>1.0109999999999999</v>
      </c>
      <c r="P6">
        <v>168.5</v>
      </c>
      <c r="Q6" t="s">
        <v>8325</v>
      </c>
      <c r="R6" t="s">
        <v>8326</v>
      </c>
    </row>
    <row r="7" spans="1:18" x14ac:dyDescent="0.3">
      <c r="A7">
        <v>1199</v>
      </c>
      <c r="B7" t="s">
        <v>1200</v>
      </c>
      <c r="C7" t="s">
        <v>5309</v>
      </c>
      <c r="D7">
        <v>2658</v>
      </c>
      <c r="E7">
        <v>2693</v>
      </c>
      <c r="F7" t="s">
        <v>8219</v>
      </c>
      <c r="G7" t="s">
        <v>8225</v>
      </c>
      <c r="H7" t="s">
        <v>8247</v>
      </c>
      <c r="I7">
        <v>1436380200</v>
      </c>
      <c r="J7">
        <v>1433615400</v>
      </c>
      <c r="K7" t="b">
        <v>0</v>
      </c>
      <c r="L7">
        <v>9</v>
      </c>
      <c r="M7" t="b">
        <v>1</v>
      </c>
      <c r="N7" t="s">
        <v>8285</v>
      </c>
      <c r="O7">
        <v>1.0131677953348381</v>
      </c>
      <c r="P7">
        <v>299.22222222222223</v>
      </c>
      <c r="Q7" t="s">
        <v>8325</v>
      </c>
      <c r="R7" t="s">
        <v>8326</v>
      </c>
    </row>
    <row r="8" spans="1:18" x14ac:dyDescent="0.3">
      <c r="A8">
        <v>1502</v>
      </c>
      <c r="B8" t="s">
        <v>1503</v>
      </c>
      <c r="C8" t="s">
        <v>5612</v>
      </c>
      <c r="D8">
        <v>22000</v>
      </c>
      <c r="E8">
        <v>22318</v>
      </c>
      <c r="F8" t="s">
        <v>8219</v>
      </c>
      <c r="G8" t="s">
        <v>8225</v>
      </c>
      <c r="H8" t="s">
        <v>8247</v>
      </c>
      <c r="I8">
        <v>1458943200</v>
      </c>
      <c r="J8">
        <v>1456491680</v>
      </c>
      <c r="K8" t="b">
        <v>1</v>
      </c>
      <c r="L8">
        <v>329</v>
      </c>
      <c r="M8" t="b">
        <v>1</v>
      </c>
      <c r="N8" t="s">
        <v>8285</v>
      </c>
      <c r="O8">
        <v>1.0144545454545455</v>
      </c>
      <c r="P8">
        <v>67.835866261398181</v>
      </c>
      <c r="Q8" t="s">
        <v>8325</v>
      </c>
      <c r="R8" t="s">
        <v>8326</v>
      </c>
    </row>
    <row r="9" spans="1:18" x14ac:dyDescent="0.3">
      <c r="A9">
        <v>1763</v>
      </c>
      <c r="B9" t="s">
        <v>1764</v>
      </c>
      <c r="C9" t="s">
        <v>5873</v>
      </c>
      <c r="D9">
        <v>12000</v>
      </c>
      <c r="E9">
        <v>12229</v>
      </c>
      <c r="F9" t="s">
        <v>8219</v>
      </c>
      <c r="G9" t="s">
        <v>8224</v>
      </c>
      <c r="H9" t="s">
        <v>8246</v>
      </c>
      <c r="I9">
        <v>1477255840</v>
      </c>
      <c r="J9">
        <v>1474663840</v>
      </c>
      <c r="K9" t="b">
        <v>0</v>
      </c>
      <c r="L9">
        <v>118</v>
      </c>
      <c r="M9" t="b">
        <v>1</v>
      </c>
      <c r="N9" t="s">
        <v>8285</v>
      </c>
      <c r="O9">
        <v>1.0190833333333333</v>
      </c>
      <c r="P9">
        <v>103.63559322033899</v>
      </c>
      <c r="Q9" t="s">
        <v>8325</v>
      </c>
      <c r="R9" t="s">
        <v>8326</v>
      </c>
    </row>
    <row r="10" spans="1:18" x14ac:dyDescent="0.3">
      <c r="A10">
        <v>1213</v>
      </c>
      <c r="B10" t="s">
        <v>1214</v>
      </c>
      <c r="C10" t="s">
        <v>5323</v>
      </c>
      <c r="D10">
        <v>6500</v>
      </c>
      <c r="E10">
        <v>6645</v>
      </c>
      <c r="F10" t="s">
        <v>8219</v>
      </c>
      <c r="G10" t="s">
        <v>8225</v>
      </c>
      <c r="H10" t="s">
        <v>8247</v>
      </c>
      <c r="I10">
        <v>1485886100</v>
      </c>
      <c r="J10">
        <v>1482862100</v>
      </c>
      <c r="K10" t="b">
        <v>0</v>
      </c>
      <c r="L10">
        <v>108</v>
      </c>
      <c r="M10" t="b">
        <v>1</v>
      </c>
      <c r="N10" t="s">
        <v>8285</v>
      </c>
      <c r="O10">
        <v>1.0223076923076924</v>
      </c>
      <c r="P10">
        <v>61.527777777777779</v>
      </c>
      <c r="Q10" t="s">
        <v>8325</v>
      </c>
      <c r="R10" t="s">
        <v>8326</v>
      </c>
    </row>
    <row r="11" spans="1:18" x14ac:dyDescent="0.3">
      <c r="A11">
        <v>1201</v>
      </c>
      <c r="B11" t="s">
        <v>1202</v>
      </c>
      <c r="C11" t="s">
        <v>5311</v>
      </c>
      <c r="D11">
        <v>6000</v>
      </c>
      <c r="E11">
        <v>6146.27</v>
      </c>
      <c r="F11" t="s">
        <v>8219</v>
      </c>
      <c r="G11" t="s">
        <v>8225</v>
      </c>
      <c r="H11" t="s">
        <v>8247</v>
      </c>
      <c r="I11">
        <v>1468593246</v>
      </c>
      <c r="J11">
        <v>1466001246</v>
      </c>
      <c r="K11" t="b">
        <v>0</v>
      </c>
      <c r="L11">
        <v>111</v>
      </c>
      <c r="M11" t="b">
        <v>1</v>
      </c>
      <c r="N11" t="s">
        <v>8285</v>
      </c>
      <c r="O11">
        <v>1.0243783333333334</v>
      </c>
      <c r="P11">
        <v>55.371801801801809</v>
      </c>
      <c r="Q11" t="s">
        <v>8325</v>
      </c>
      <c r="R11" t="s">
        <v>8326</v>
      </c>
    </row>
    <row r="12" spans="1:18" x14ac:dyDescent="0.3">
      <c r="A12">
        <v>1203</v>
      </c>
      <c r="B12" t="s">
        <v>1204</v>
      </c>
      <c r="C12" t="s">
        <v>5313</v>
      </c>
      <c r="D12">
        <v>16300</v>
      </c>
      <c r="E12">
        <v>16700</v>
      </c>
      <c r="F12" t="s">
        <v>8219</v>
      </c>
      <c r="G12" t="s">
        <v>8224</v>
      </c>
      <c r="H12" t="s">
        <v>8246</v>
      </c>
      <c r="I12">
        <v>1433083527</v>
      </c>
      <c r="J12">
        <v>1430491527</v>
      </c>
      <c r="K12" t="b">
        <v>0</v>
      </c>
      <c r="L12">
        <v>101</v>
      </c>
      <c r="M12" t="b">
        <v>1</v>
      </c>
      <c r="N12" t="s">
        <v>8285</v>
      </c>
      <c r="O12">
        <v>1.0245398773006136</v>
      </c>
      <c r="P12">
        <v>165.34653465346534</v>
      </c>
      <c r="Q12" t="s">
        <v>8325</v>
      </c>
      <c r="R12" t="s">
        <v>8326</v>
      </c>
    </row>
    <row r="13" spans="1:18" x14ac:dyDescent="0.3">
      <c r="A13">
        <v>1217</v>
      </c>
      <c r="B13" t="s">
        <v>1218</v>
      </c>
      <c r="C13" t="s">
        <v>5327</v>
      </c>
      <c r="D13">
        <v>26500</v>
      </c>
      <c r="E13">
        <v>27189</v>
      </c>
      <c r="F13" t="s">
        <v>8219</v>
      </c>
      <c r="G13" t="s">
        <v>8224</v>
      </c>
      <c r="H13" t="s">
        <v>8246</v>
      </c>
      <c r="I13">
        <v>1468524340</v>
      </c>
      <c r="J13">
        <v>1465932340</v>
      </c>
      <c r="K13" t="b">
        <v>0</v>
      </c>
      <c r="L13">
        <v>183</v>
      </c>
      <c r="M13" t="b">
        <v>1</v>
      </c>
      <c r="N13" t="s">
        <v>8285</v>
      </c>
      <c r="O13">
        <v>1.026</v>
      </c>
      <c r="P13">
        <v>148.57377049180329</v>
      </c>
      <c r="Q13" t="s">
        <v>8325</v>
      </c>
      <c r="R13" t="s">
        <v>8326</v>
      </c>
    </row>
    <row r="14" spans="1:18" x14ac:dyDescent="0.3">
      <c r="A14">
        <v>1538</v>
      </c>
      <c r="B14" t="s">
        <v>1539</v>
      </c>
      <c r="C14" t="s">
        <v>5648</v>
      </c>
      <c r="D14">
        <v>7000</v>
      </c>
      <c r="E14">
        <v>7184</v>
      </c>
      <c r="F14" t="s">
        <v>8219</v>
      </c>
      <c r="G14" t="s">
        <v>8224</v>
      </c>
      <c r="H14" t="s">
        <v>8246</v>
      </c>
      <c r="I14">
        <v>1421952370</v>
      </c>
      <c r="J14">
        <v>1418064370</v>
      </c>
      <c r="K14" t="b">
        <v>1</v>
      </c>
      <c r="L14">
        <v>46</v>
      </c>
      <c r="M14" t="b">
        <v>1</v>
      </c>
      <c r="N14" t="s">
        <v>8285</v>
      </c>
      <c r="O14">
        <v>1.0262857142857142</v>
      </c>
      <c r="P14">
        <v>156.17391304347825</v>
      </c>
      <c r="Q14" t="s">
        <v>8325</v>
      </c>
      <c r="R14" t="s">
        <v>8326</v>
      </c>
    </row>
    <row r="15" spans="1:18" x14ac:dyDescent="0.3">
      <c r="A15">
        <v>1756</v>
      </c>
      <c r="B15" t="s">
        <v>1757</v>
      </c>
      <c r="C15" t="s">
        <v>5866</v>
      </c>
      <c r="D15">
        <v>5500</v>
      </c>
      <c r="E15">
        <v>5655.6</v>
      </c>
      <c r="F15" t="s">
        <v>8219</v>
      </c>
      <c r="G15" t="s">
        <v>8224</v>
      </c>
      <c r="H15" t="s">
        <v>8246</v>
      </c>
      <c r="I15">
        <v>1472443269</v>
      </c>
      <c r="J15">
        <v>1468987269</v>
      </c>
      <c r="K15" t="b">
        <v>0</v>
      </c>
      <c r="L15">
        <v>120</v>
      </c>
      <c r="M15" t="b">
        <v>1</v>
      </c>
      <c r="N15" t="s">
        <v>8285</v>
      </c>
      <c r="O15">
        <v>1.0282909090909091</v>
      </c>
      <c r="P15">
        <v>47.13</v>
      </c>
      <c r="Q15" t="s">
        <v>8325</v>
      </c>
      <c r="R15" t="s">
        <v>8326</v>
      </c>
    </row>
    <row r="16" spans="1:18" x14ac:dyDescent="0.3">
      <c r="A16">
        <v>1751</v>
      </c>
      <c r="B16" t="s">
        <v>1752</v>
      </c>
      <c r="C16" t="s">
        <v>5861</v>
      </c>
      <c r="D16">
        <v>10000</v>
      </c>
      <c r="E16">
        <v>10290</v>
      </c>
      <c r="F16" t="s">
        <v>8219</v>
      </c>
      <c r="G16" t="s">
        <v>8224</v>
      </c>
      <c r="H16" t="s">
        <v>8246</v>
      </c>
      <c r="I16">
        <v>1426787123</v>
      </c>
      <c r="J16">
        <v>1424198723</v>
      </c>
      <c r="K16" t="b">
        <v>0</v>
      </c>
      <c r="L16">
        <v>61</v>
      </c>
      <c r="M16" t="b">
        <v>1</v>
      </c>
      <c r="N16" t="s">
        <v>8285</v>
      </c>
      <c r="O16">
        <v>1.0289999999999999</v>
      </c>
      <c r="P16">
        <v>168.68852459016392</v>
      </c>
      <c r="Q16" t="s">
        <v>8325</v>
      </c>
      <c r="R16" t="s">
        <v>8326</v>
      </c>
    </row>
    <row r="17" spans="1:18" x14ac:dyDescent="0.3">
      <c r="A17">
        <v>1204</v>
      </c>
      <c r="B17" t="s">
        <v>1205</v>
      </c>
      <c r="C17" t="s">
        <v>5314</v>
      </c>
      <c r="D17">
        <v>13000</v>
      </c>
      <c r="E17">
        <v>13383</v>
      </c>
      <c r="F17" t="s">
        <v>8219</v>
      </c>
      <c r="G17" t="s">
        <v>8224</v>
      </c>
      <c r="H17" t="s">
        <v>8246</v>
      </c>
      <c r="I17">
        <v>1449205200</v>
      </c>
      <c r="J17">
        <v>1445363833</v>
      </c>
      <c r="K17" t="b">
        <v>0</v>
      </c>
      <c r="L17">
        <v>57</v>
      </c>
      <c r="M17" t="b">
        <v>1</v>
      </c>
      <c r="N17" t="s">
        <v>8285</v>
      </c>
      <c r="O17">
        <v>1.0294615384615384</v>
      </c>
      <c r="P17">
        <v>234.78947368421052</v>
      </c>
      <c r="Q17" t="s">
        <v>8325</v>
      </c>
      <c r="R17" t="s">
        <v>8326</v>
      </c>
    </row>
    <row r="18" spans="1:18" x14ac:dyDescent="0.3">
      <c r="A18">
        <v>1519</v>
      </c>
      <c r="B18" t="s">
        <v>1520</v>
      </c>
      <c r="C18" t="s">
        <v>5629</v>
      </c>
      <c r="D18">
        <v>9000</v>
      </c>
      <c r="E18">
        <v>9302.75</v>
      </c>
      <c r="F18" t="s">
        <v>8219</v>
      </c>
      <c r="G18" t="s">
        <v>8224</v>
      </c>
      <c r="H18" t="s">
        <v>8246</v>
      </c>
      <c r="I18">
        <v>1403301540</v>
      </c>
      <c r="J18">
        <v>1400867283</v>
      </c>
      <c r="K18" t="b">
        <v>1</v>
      </c>
      <c r="L18">
        <v>145</v>
      </c>
      <c r="M18" t="b">
        <v>1</v>
      </c>
      <c r="N18" t="s">
        <v>8285</v>
      </c>
      <c r="O18">
        <v>1.033638888888889</v>
      </c>
      <c r="P18">
        <v>64.156896551724131</v>
      </c>
      <c r="Q18" t="s">
        <v>8325</v>
      </c>
      <c r="R18" t="s">
        <v>8326</v>
      </c>
    </row>
    <row r="19" spans="1:18" x14ac:dyDescent="0.3">
      <c r="A19">
        <v>1520</v>
      </c>
      <c r="B19" t="s">
        <v>1521</v>
      </c>
      <c r="C19" t="s">
        <v>5630</v>
      </c>
      <c r="D19">
        <v>18000</v>
      </c>
      <c r="E19">
        <v>18625</v>
      </c>
      <c r="F19" t="s">
        <v>8219</v>
      </c>
      <c r="G19" t="s">
        <v>8224</v>
      </c>
      <c r="H19" t="s">
        <v>8246</v>
      </c>
      <c r="I19">
        <v>1418961600</v>
      </c>
      <c r="J19">
        <v>1415824513</v>
      </c>
      <c r="K19" t="b">
        <v>1</v>
      </c>
      <c r="L19">
        <v>167</v>
      </c>
      <c r="M19" t="b">
        <v>1</v>
      </c>
      <c r="N19" t="s">
        <v>8285</v>
      </c>
      <c r="O19">
        <v>1.0347222222222223</v>
      </c>
      <c r="P19">
        <v>111.52694610778443</v>
      </c>
      <c r="Q19" t="s">
        <v>8325</v>
      </c>
      <c r="R19" t="s">
        <v>8326</v>
      </c>
    </row>
    <row r="20" spans="1:18" x14ac:dyDescent="0.3">
      <c r="A20">
        <v>1505</v>
      </c>
      <c r="B20" t="s">
        <v>1506</v>
      </c>
      <c r="C20" t="s">
        <v>5615</v>
      </c>
      <c r="D20">
        <v>16000</v>
      </c>
      <c r="E20">
        <v>16573</v>
      </c>
      <c r="F20" t="s">
        <v>8219</v>
      </c>
      <c r="G20" t="s">
        <v>8236</v>
      </c>
      <c r="H20" t="s">
        <v>8249</v>
      </c>
      <c r="I20">
        <v>1458676860</v>
      </c>
      <c r="J20">
        <v>1455446303</v>
      </c>
      <c r="K20" t="b">
        <v>1</v>
      </c>
      <c r="L20">
        <v>345</v>
      </c>
      <c r="M20" t="b">
        <v>1</v>
      </c>
      <c r="N20" t="s">
        <v>8285</v>
      </c>
      <c r="O20">
        <v>1.0358125</v>
      </c>
      <c r="P20">
        <v>48.037681159420288</v>
      </c>
      <c r="Q20" t="s">
        <v>8325</v>
      </c>
      <c r="R20" t="s">
        <v>8326</v>
      </c>
    </row>
    <row r="21" spans="1:18" x14ac:dyDescent="0.3">
      <c r="A21">
        <v>1220</v>
      </c>
      <c r="B21" t="s">
        <v>1221</v>
      </c>
      <c r="C21" t="s">
        <v>5330</v>
      </c>
      <c r="D21">
        <v>15000</v>
      </c>
      <c r="E21">
        <v>15565</v>
      </c>
      <c r="F21" t="s">
        <v>8219</v>
      </c>
      <c r="G21" t="s">
        <v>8236</v>
      </c>
      <c r="H21" t="s">
        <v>8249</v>
      </c>
      <c r="I21">
        <v>1440515112</v>
      </c>
      <c r="J21">
        <v>1437923112</v>
      </c>
      <c r="K21" t="b">
        <v>0</v>
      </c>
      <c r="L21">
        <v>140</v>
      </c>
      <c r="M21" t="b">
        <v>1</v>
      </c>
      <c r="N21" t="s">
        <v>8285</v>
      </c>
      <c r="O21">
        <v>1.0376666666666667</v>
      </c>
      <c r="P21">
        <v>111.17857142857143</v>
      </c>
      <c r="Q21" t="s">
        <v>8325</v>
      </c>
      <c r="R21" t="s">
        <v>8326</v>
      </c>
    </row>
    <row r="22" spans="1:18" x14ac:dyDescent="0.3">
      <c r="A22">
        <v>1193</v>
      </c>
      <c r="B22" t="s">
        <v>1194</v>
      </c>
      <c r="C22" t="s">
        <v>5303</v>
      </c>
      <c r="D22">
        <v>21000</v>
      </c>
      <c r="E22">
        <v>21831</v>
      </c>
      <c r="F22" t="s">
        <v>8219</v>
      </c>
      <c r="G22" t="s">
        <v>8224</v>
      </c>
      <c r="H22" t="s">
        <v>8246</v>
      </c>
      <c r="I22">
        <v>1460223453</v>
      </c>
      <c r="J22">
        <v>1455043053</v>
      </c>
      <c r="K22" t="b">
        <v>0</v>
      </c>
      <c r="L22">
        <v>273</v>
      </c>
      <c r="M22" t="b">
        <v>1</v>
      </c>
      <c r="N22" t="s">
        <v>8285</v>
      </c>
      <c r="O22">
        <v>1.0395714285714286</v>
      </c>
      <c r="P22">
        <v>79.967032967032964</v>
      </c>
      <c r="Q22" t="s">
        <v>8325</v>
      </c>
      <c r="R22" t="s">
        <v>8326</v>
      </c>
    </row>
    <row r="23" spans="1:18" x14ac:dyDescent="0.3">
      <c r="A23">
        <v>1187</v>
      </c>
      <c r="B23" t="s">
        <v>1188</v>
      </c>
      <c r="C23" t="s">
        <v>5297</v>
      </c>
      <c r="D23">
        <v>8750</v>
      </c>
      <c r="E23">
        <v>9111</v>
      </c>
      <c r="F23" t="s">
        <v>8219</v>
      </c>
      <c r="G23" t="s">
        <v>8224</v>
      </c>
      <c r="H23" t="s">
        <v>8246</v>
      </c>
      <c r="I23">
        <v>1431885600</v>
      </c>
      <c r="J23">
        <v>1429133323</v>
      </c>
      <c r="K23" t="b">
        <v>0</v>
      </c>
      <c r="L23">
        <v>70</v>
      </c>
      <c r="M23" t="b">
        <v>1</v>
      </c>
      <c r="N23" t="s">
        <v>8285</v>
      </c>
      <c r="O23">
        <v>1.0412571428571429</v>
      </c>
      <c r="P23">
        <v>130.15714285714284</v>
      </c>
      <c r="Q23" t="s">
        <v>8325</v>
      </c>
      <c r="R23" t="s">
        <v>8326</v>
      </c>
    </row>
    <row r="24" spans="1:18" x14ac:dyDescent="0.3">
      <c r="A24">
        <v>1207</v>
      </c>
      <c r="B24" t="s">
        <v>1208</v>
      </c>
      <c r="C24" t="s">
        <v>5317</v>
      </c>
      <c r="D24">
        <v>16700</v>
      </c>
      <c r="E24">
        <v>17396</v>
      </c>
      <c r="F24" t="s">
        <v>8219</v>
      </c>
      <c r="G24" t="s">
        <v>8237</v>
      </c>
      <c r="H24" t="s">
        <v>8249</v>
      </c>
      <c r="I24">
        <v>1459418400</v>
      </c>
      <c r="J24">
        <v>1456827573</v>
      </c>
      <c r="K24" t="b">
        <v>0</v>
      </c>
      <c r="L24">
        <v>141</v>
      </c>
      <c r="M24" t="b">
        <v>1</v>
      </c>
      <c r="N24" t="s">
        <v>8285</v>
      </c>
      <c r="O24">
        <v>1.0416766467065868</v>
      </c>
      <c r="P24">
        <v>123.37588652482269</v>
      </c>
      <c r="Q24" t="s">
        <v>8325</v>
      </c>
      <c r="R24" t="s">
        <v>8326</v>
      </c>
    </row>
    <row r="25" spans="1:18" x14ac:dyDescent="0.3">
      <c r="A25">
        <v>1184</v>
      </c>
      <c r="B25" t="s">
        <v>1185</v>
      </c>
      <c r="C25" t="s">
        <v>5294</v>
      </c>
      <c r="D25">
        <v>22000</v>
      </c>
      <c r="E25">
        <v>23086</v>
      </c>
      <c r="F25" t="s">
        <v>8219</v>
      </c>
      <c r="G25" t="s">
        <v>8225</v>
      </c>
      <c r="H25" t="s">
        <v>8247</v>
      </c>
      <c r="I25">
        <v>1486391011</v>
      </c>
      <c r="J25">
        <v>1483712611</v>
      </c>
      <c r="K25" t="b">
        <v>0</v>
      </c>
      <c r="L25">
        <v>375</v>
      </c>
      <c r="M25" t="b">
        <v>1</v>
      </c>
      <c r="N25" t="s">
        <v>8285</v>
      </c>
      <c r="O25">
        <v>1.0493636363636363</v>
      </c>
      <c r="P25">
        <v>61.562666666666665</v>
      </c>
      <c r="Q25" t="s">
        <v>8325</v>
      </c>
      <c r="R25" t="s">
        <v>8326</v>
      </c>
    </row>
    <row r="26" spans="1:18" x14ac:dyDescent="0.3">
      <c r="A26">
        <v>1747</v>
      </c>
      <c r="B26" t="s">
        <v>1748</v>
      </c>
      <c r="C26" t="s">
        <v>5857</v>
      </c>
      <c r="D26">
        <v>9000</v>
      </c>
      <c r="E26">
        <v>9446</v>
      </c>
      <c r="F26" t="s">
        <v>8219</v>
      </c>
      <c r="G26" t="s">
        <v>8225</v>
      </c>
      <c r="H26" t="s">
        <v>8247</v>
      </c>
      <c r="I26">
        <v>1447426800</v>
      </c>
      <c r="J26">
        <v>1444904830</v>
      </c>
      <c r="K26" t="b">
        <v>0</v>
      </c>
      <c r="L26">
        <v>159</v>
      </c>
      <c r="M26" t="b">
        <v>1</v>
      </c>
      <c r="N26" t="s">
        <v>8285</v>
      </c>
      <c r="O26">
        <v>1.0495555555555556</v>
      </c>
      <c r="P26">
        <v>59.408805031446541</v>
      </c>
      <c r="Q26" t="s">
        <v>8325</v>
      </c>
      <c r="R26" t="s">
        <v>8326</v>
      </c>
    </row>
    <row r="27" spans="1:18" x14ac:dyDescent="0.3">
      <c r="A27">
        <v>1185</v>
      </c>
      <c r="B27" t="s">
        <v>1186</v>
      </c>
      <c r="C27" t="s">
        <v>5295</v>
      </c>
      <c r="D27">
        <v>12500</v>
      </c>
      <c r="E27">
        <v>13180</v>
      </c>
      <c r="F27" t="s">
        <v>8219</v>
      </c>
      <c r="G27" t="s">
        <v>8224</v>
      </c>
      <c r="H27" t="s">
        <v>8246</v>
      </c>
      <c r="I27">
        <v>1433736000</v>
      </c>
      <c r="J27">
        <v>1430945149</v>
      </c>
      <c r="K27" t="b">
        <v>0</v>
      </c>
      <c r="L27">
        <v>111</v>
      </c>
      <c r="M27" t="b">
        <v>1</v>
      </c>
      <c r="N27" t="s">
        <v>8285</v>
      </c>
      <c r="O27">
        <v>1.0544</v>
      </c>
      <c r="P27">
        <v>118.73873873873873</v>
      </c>
      <c r="Q27" t="s">
        <v>8325</v>
      </c>
      <c r="R27" t="s">
        <v>8326</v>
      </c>
    </row>
    <row r="28" spans="1:18" x14ac:dyDescent="0.3">
      <c r="A28">
        <v>1209</v>
      </c>
      <c r="B28" t="s">
        <v>1210</v>
      </c>
      <c r="C28" t="s">
        <v>5319</v>
      </c>
      <c r="D28">
        <v>6000</v>
      </c>
      <c r="E28">
        <v>6360</v>
      </c>
      <c r="F28" t="s">
        <v>8219</v>
      </c>
      <c r="G28" t="s">
        <v>8224</v>
      </c>
      <c r="H28" t="s">
        <v>8246</v>
      </c>
      <c r="I28">
        <v>1488053905</v>
      </c>
      <c r="J28">
        <v>1485461905</v>
      </c>
      <c r="K28" t="b">
        <v>0</v>
      </c>
      <c r="L28">
        <v>46</v>
      </c>
      <c r="M28" t="b">
        <v>1</v>
      </c>
      <c r="N28" t="s">
        <v>8285</v>
      </c>
      <c r="O28">
        <v>1.06</v>
      </c>
      <c r="P28">
        <v>138.2608695652174</v>
      </c>
      <c r="Q28" t="s">
        <v>8325</v>
      </c>
      <c r="R28" t="s">
        <v>8326</v>
      </c>
    </row>
    <row r="29" spans="1:18" x14ac:dyDescent="0.3">
      <c r="A29">
        <v>1514</v>
      </c>
      <c r="B29" t="s">
        <v>1515</v>
      </c>
      <c r="C29" t="s">
        <v>5624</v>
      </c>
      <c r="D29">
        <v>25000</v>
      </c>
      <c r="E29">
        <v>26619</v>
      </c>
      <c r="F29" t="s">
        <v>8219</v>
      </c>
      <c r="G29" t="s">
        <v>8224</v>
      </c>
      <c r="H29" t="s">
        <v>8246</v>
      </c>
      <c r="I29">
        <v>1443363640</v>
      </c>
      <c r="J29">
        <v>1439907640</v>
      </c>
      <c r="K29" t="b">
        <v>1</v>
      </c>
      <c r="L29">
        <v>176</v>
      </c>
      <c r="M29" t="b">
        <v>1</v>
      </c>
      <c r="N29" t="s">
        <v>8285</v>
      </c>
      <c r="O29">
        <v>1.0647599999999999</v>
      </c>
      <c r="P29">
        <v>151.24431818181819</v>
      </c>
      <c r="Q29" t="s">
        <v>8325</v>
      </c>
      <c r="R29" t="s">
        <v>8326</v>
      </c>
    </row>
    <row r="30" spans="1:18" x14ac:dyDescent="0.3">
      <c r="A30">
        <v>1759</v>
      </c>
      <c r="B30" t="s">
        <v>1760</v>
      </c>
      <c r="C30" t="s">
        <v>5869</v>
      </c>
      <c r="D30">
        <v>5000</v>
      </c>
      <c r="E30">
        <v>5330</v>
      </c>
      <c r="F30" t="s">
        <v>8219</v>
      </c>
      <c r="G30" t="s">
        <v>8224</v>
      </c>
      <c r="H30" t="s">
        <v>8246</v>
      </c>
      <c r="I30">
        <v>1427309629</v>
      </c>
      <c r="J30">
        <v>1425585229</v>
      </c>
      <c r="K30" t="b">
        <v>0</v>
      </c>
      <c r="L30">
        <v>49</v>
      </c>
      <c r="M30" t="b">
        <v>1</v>
      </c>
      <c r="N30" t="s">
        <v>8285</v>
      </c>
      <c r="O30">
        <v>1.0660000000000001</v>
      </c>
      <c r="P30">
        <v>108.77551020408163</v>
      </c>
      <c r="Q30" t="s">
        <v>8325</v>
      </c>
      <c r="R30" t="s">
        <v>8326</v>
      </c>
    </row>
    <row r="31" spans="1:18" x14ac:dyDescent="0.3">
      <c r="A31">
        <v>1186</v>
      </c>
      <c r="B31" t="s">
        <v>1187</v>
      </c>
      <c r="C31" t="s">
        <v>5296</v>
      </c>
      <c r="D31">
        <v>7500</v>
      </c>
      <c r="E31">
        <v>8005</v>
      </c>
      <c r="F31" t="s">
        <v>8219</v>
      </c>
      <c r="G31" t="s">
        <v>8225</v>
      </c>
      <c r="H31" t="s">
        <v>8247</v>
      </c>
      <c r="I31">
        <v>1433198520</v>
      </c>
      <c r="J31">
        <v>1430340195</v>
      </c>
      <c r="K31" t="b">
        <v>0</v>
      </c>
      <c r="L31">
        <v>123</v>
      </c>
      <c r="M31" t="b">
        <v>1</v>
      </c>
      <c r="N31" t="s">
        <v>8285</v>
      </c>
      <c r="O31">
        <v>1.0673333333333332</v>
      </c>
      <c r="P31">
        <v>65.081300813008127</v>
      </c>
      <c r="Q31" t="s">
        <v>8325</v>
      </c>
      <c r="R31" t="s">
        <v>8326</v>
      </c>
    </row>
    <row r="32" spans="1:18" x14ac:dyDescent="0.3">
      <c r="A32">
        <v>1521</v>
      </c>
      <c r="B32" t="s">
        <v>1522</v>
      </c>
      <c r="C32" t="s">
        <v>5631</v>
      </c>
      <c r="D32">
        <v>37500</v>
      </c>
      <c r="E32">
        <v>40055</v>
      </c>
      <c r="F32" t="s">
        <v>8219</v>
      </c>
      <c r="G32" t="s">
        <v>8224</v>
      </c>
      <c r="H32" t="s">
        <v>8246</v>
      </c>
      <c r="I32">
        <v>1465272091</v>
      </c>
      <c r="J32">
        <v>1462248091</v>
      </c>
      <c r="K32" t="b">
        <v>1</v>
      </c>
      <c r="L32">
        <v>235</v>
      </c>
      <c r="M32" t="b">
        <v>1</v>
      </c>
      <c r="N32" t="s">
        <v>8285</v>
      </c>
      <c r="O32">
        <v>1.0681333333333334</v>
      </c>
      <c r="P32">
        <v>170.44680851063831</v>
      </c>
      <c r="Q32" t="s">
        <v>8325</v>
      </c>
      <c r="R32" t="s">
        <v>8326</v>
      </c>
    </row>
    <row r="33" spans="1:18" x14ac:dyDescent="0.3">
      <c r="A33">
        <v>1189</v>
      </c>
      <c r="B33" t="s">
        <v>1190</v>
      </c>
      <c r="C33" t="s">
        <v>5299</v>
      </c>
      <c r="D33">
        <v>9000</v>
      </c>
      <c r="E33">
        <v>9700</v>
      </c>
      <c r="F33" t="s">
        <v>8219</v>
      </c>
      <c r="G33" t="s">
        <v>8224</v>
      </c>
      <c r="H33" t="s">
        <v>8246</v>
      </c>
      <c r="I33">
        <v>1467242995</v>
      </c>
      <c r="J33">
        <v>1465428595</v>
      </c>
      <c r="K33" t="b">
        <v>0</v>
      </c>
      <c r="L33">
        <v>86</v>
      </c>
      <c r="M33" t="b">
        <v>1</v>
      </c>
      <c r="N33" t="s">
        <v>8285</v>
      </c>
      <c r="O33">
        <v>1.0777777777777777</v>
      </c>
      <c r="P33">
        <v>112.79069767441861</v>
      </c>
      <c r="Q33" t="s">
        <v>8325</v>
      </c>
      <c r="R33" t="s">
        <v>8326</v>
      </c>
    </row>
    <row r="34" spans="1:18" x14ac:dyDescent="0.3">
      <c r="A34">
        <v>1503</v>
      </c>
      <c r="B34" t="s">
        <v>1504</v>
      </c>
      <c r="C34" t="s">
        <v>5613</v>
      </c>
      <c r="D34">
        <v>3750</v>
      </c>
      <c r="E34">
        <v>4045.93</v>
      </c>
      <c r="F34" t="s">
        <v>8219</v>
      </c>
      <c r="G34" t="s">
        <v>8242</v>
      </c>
      <c r="H34" t="s">
        <v>8249</v>
      </c>
      <c r="I34">
        <v>1477210801</v>
      </c>
      <c r="J34">
        <v>1472026801</v>
      </c>
      <c r="K34" t="b">
        <v>1</v>
      </c>
      <c r="L34">
        <v>71</v>
      </c>
      <c r="M34" t="b">
        <v>1</v>
      </c>
      <c r="N34" t="s">
        <v>8285</v>
      </c>
      <c r="O34">
        <v>1.0789146666666667</v>
      </c>
      <c r="P34">
        <v>56.98492957746479</v>
      </c>
      <c r="Q34" t="s">
        <v>8325</v>
      </c>
      <c r="R34" t="s">
        <v>8326</v>
      </c>
    </row>
    <row r="35" spans="1:18" x14ac:dyDescent="0.3">
      <c r="A35">
        <v>1753</v>
      </c>
      <c r="B35" t="s">
        <v>1754</v>
      </c>
      <c r="C35" t="s">
        <v>5863</v>
      </c>
      <c r="D35">
        <v>15000</v>
      </c>
      <c r="E35">
        <v>16200</v>
      </c>
      <c r="F35" t="s">
        <v>8219</v>
      </c>
      <c r="G35" t="s">
        <v>8232</v>
      </c>
      <c r="H35" t="s">
        <v>8253</v>
      </c>
      <c r="I35">
        <v>1458579568</v>
      </c>
      <c r="J35">
        <v>1455991168</v>
      </c>
      <c r="K35" t="b">
        <v>0</v>
      </c>
      <c r="L35">
        <v>35</v>
      </c>
      <c r="M35" t="b">
        <v>1</v>
      </c>
      <c r="N35" t="s">
        <v>8285</v>
      </c>
      <c r="O35">
        <v>1.08</v>
      </c>
      <c r="P35">
        <v>462.85714285714283</v>
      </c>
      <c r="Q35" t="s">
        <v>8325</v>
      </c>
      <c r="R35" t="s">
        <v>8326</v>
      </c>
    </row>
    <row r="36" spans="1:18" x14ac:dyDescent="0.3">
      <c r="A36">
        <v>1516</v>
      </c>
      <c r="B36" t="s">
        <v>1517</v>
      </c>
      <c r="C36" t="s">
        <v>5626</v>
      </c>
      <c r="D36">
        <v>17000</v>
      </c>
      <c r="E36">
        <v>18472</v>
      </c>
      <c r="F36" t="s">
        <v>8219</v>
      </c>
      <c r="G36" t="s">
        <v>8224</v>
      </c>
      <c r="H36" t="s">
        <v>8246</v>
      </c>
      <c r="I36">
        <v>1475762400</v>
      </c>
      <c r="J36">
        <v>1473160292</v>
      </c>
      <c r="K36" t="b">
        <v>1</v>
      </c>
      <c r="L36">
        <v>116</v>
      </c>
      <c r="M36" t="b">
        <v>1</v>
      </c>
      <c r="N36" t="s">
        <v>8285</v>
      </c>
      <c r="O36">
        <v>1.0865882352941176</v>
      </c>
      <c r="P36">
        <v>159.24137931034483</v>
      </c>
      <c r="Q36" t="s">
        <v>8325</v>
      </c>
      <c r="R36" t="s">
        <v>8326</v>
      </c>
    </row>
    <row r="37" spans="1:18" x14ac:dyDescent="0.3">
      <c r="A37">
        <v>1742</v>
      </c>
      <c r="B37" t="s">
        <v>1743</v>
      </c>
      <c r="C37" t="s">
        <v>5852</v>
      </c>
      <c r="D37">
        <v>2000</v>
      </c>
      <c r="E37">
        <v>2175</v>
      </c>
      <c r="F37" t="s">
        <v>8219</v>
      </c>
      <c r="G37" t="s">
        <v>8224</v>
      </c>
      <c r="H37" t="s">
        <v>8246</v>
      </c>
      <c r="I37">
        <v>1483822800</v>
      </c>
      <c r="J37">
        <v>1481058170</v>
      </c>
      <c r="K37" t="b">
        <v>0</v>
      </c>
      <c r="L37">
        <v>34</v>
      </c>
      <c r="M37" t="b">
        <v>1</v>
      </c>
      <c r="N37" t="s">
        <v>8285</v>
      </c>
      <c r="O37">
        <v>1.0874999999999999</v>
      </c>
      <c r="P37">
        <v>63.970588235294116</v>
      </c>
      <c r="Q37" t="s">
        <v>8325</v>
      </c>
      <c r="R37" t="s">
        <v>8326</v>
      </c>
    </row>
    <row r="38" spans="1:18" x14ac:dyDescent="0.3">
      <c r="A38">
        <v>1762</v>
      </c>
      <c r="B38" t="s">
        <v>1763</v>
      </c>
      <c r="C38" t="s">
        <v>5872</v>
      </c>
      <c r="D38">
        <v>100</v>
      </c>
      <c r="E38">
        <v>885</v>
      </c>
      <c r="F38" t="s">
        <v>8219</v>
      </c>
      <c r="G38" t="s">
        <v>8224</v>
      </c>
      <c r="H38" t="s">
        <v>8246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8285</v>
      </c>
      <c r="O38">
        <v>8.85</v>
      </c>
      <c r="P38">
        <v>35.4</v>
      </c>
      <c r="Q38" t="s">
        <v>8325</v>
      </c>
      <c r="R38" t="s">
        <v>8326</v>
      </c>
    </row>
    <row r="39" spans="1:18" x14ac:dyDescent="0.3">
      <c r="A39">
        <v>1191</v>
      </c>
      <c r="B39" t="s">
        <v>1192</v>
      </c>
      <c r="C39" t="s">
        <v>5301</v>
      </c>
      <c r="D39">
        <v>2700</v>
      </c>
      <c r="E39">
        <v>2945</v>
      </c>
      <c r="F39" t="s">
        <v>8219</v>
      </c>
      <c r="G39" t="s">
        <v>8224</v>
      </c>
      <c r="H39" t="s">
        <v>8246</v>
      </c>
      <c r="I39">
        <v>1458480560</v>
      </c>
      <c r="J39">
        <v>1455892160</v>
      </c>
      <c r="K39" t="b">
        <v>0</v>
      </c>
      <c r="L39">
        <v>33</v>
      </c>
      <c r="M39" t="b">
        <v>1</v>
      </c>
      <c r="N39" t="s">
        <v>8285</v>
      </c>
      <c r="O39">
        <v>1.0907407407407408</v>
      </c>
      <c r="P39">
        <v>89.242424242424249</v>
      </c>
      <c r="Q39" t="s">
        <v>8325</v>
      </c>
      <c r="R39" t="s">
        <v>8326</v>
      </c>
    </row>
    <row r="40" spans="1:18" x14ac:dyDescent="0.3">
      <c r="A40">
        <v>1527</v>
      </c>
      <c r="B40" t="s">
        <v>1528</v>
      </c>
      <c r="C40" t="s">
        <v>5637</v>
      </c>
      <c r="D40">
        <v>3500</v>
      </c>
      <c r="E40">
        <v>3865.55</v>
      </c>
      <c r="F40" t="s">
        <v>8219</v>
      </c>
      <c r="G40" t="s">
        <v>8224</v>
      </c>
      <c r="H40" t="s">
        <v>8246</v>
      </c>
      <c r="I40">
        <v>1489497886</v>
      </c>
      <c r="J40">
        <v>1487082286</v>
      </c>
      <c r="K40" t="b">
        <v>1</v>
      </c>
      <c r="L40">
        <v>70</v>
      </c>
      <c r="M40" t="b">
        <v>1</v>
      </c>
      <c r="N40" t="s">
        <v>8285</v>
      </c>
      <c r="O40">
        <v>1.1044428571428573</v>
      </c>
      <c r="P40">
        <v>55.222142857142863</v>
      </c>
      <c r="Q40" t="s">
        <v>8325</v>
      </c>
      <c r="R40" t="s">
        <v>8326</v>
      </c>
    </row>
    <row r="41" spans="1:18" x14ac:dyDescent="0.3">
      <c r="A41">
        <v>1754</v>
      </c>
      <c r="B41" t="s">
        <v>1755</v>
      </c>
      <c r="C41" t="s">
        <v>5864</v>
      </c>
      <c r="D41">
        <v>8500</v>
      </c>
      <c r="E41">
        <v>9395</v>
      </c>
      <c r="F41" t="s">
        <v>8219</v>
      </c>
      <c r="G41" t="s">
        <v>8229</v>
      </c>
      <c r="H41" t="s">
        <v>8251</v>
      </c>
      <c r="I41">
        <v>1428091353</v>
      </c>
      <c r="J41">
        <v>1425502953</v>
      </c>
      <c r="K41" t="b">
        <v>0</v>
      </c>
      <c r="L41">
        <v>90</v>
      </c>
      <c r="M41" t="b">
        <v>1</v>
      </c>
      <c r="N41" t="s">
        <v>8285</v>
      </c>
      <c r="O41">
        <v>1.1052941176470588</v>
      </c>
      <c r="P41">
        <v>104.38888888888889</v>
      </c>
      <c r="Q41" t="s">
        <v>8325</v>
      </c>
      <c r="R41" t="s">
        <v>8326</v>
      </c>
    </row>
    <row r="42" spans="1:18" x14ac:dyDescent="0.3">
      <c r="A42">
        <v>1508</v>
      </c>
      <c r="B42" t="s">
        <v>1509</v>
      </c>
      <c r="C42" t="s">
        <v>5618</v>
      </c>
      <c r="D42">
        <v>18500</v>
      </c>
      <c r="E42">
        <v>20491</v>
      </c>
      <c r="F42" t="s">
        <v>8219</v>
      </c>
      <c r="G42" t="s">
        <v>8224</v>
      </c>
      <c r="H42" t="s">
        <v>8246</v>
      </c>
      <c r="I42">
        <v>1403880281</v>
      </c>
      <c r="J42">
        <v>1401201881</v>
      </c>
      <c r="K42" t="b">
        <v>1</v>
      </c>
      <c r="L42">
        <v>211</v>
      </c>
      <c r="M42" t="b">
        <v>1</v>
      </c>
      <c r="N42" t="s">
        <v>8285</v>
      </c>
      <c r="O42">
        <v>1.1076216216216217</v>
      </c>
      <c r="P42">
        <v>97.113744075829388</v>
      </c>
      <c r="Q42" t="s">
        <v>8325</v>
      </c>
      <c r="R42" t="s">
        <v>8326</v>
      </c>
    </row>
    <row r="43" spans="1:18" x14ac:dyDescent="0.3">
      <c r="A43">
        <v>1741</v>
      </c>
      <c r="B43" t="s">
        <v>1742</v>
      </c>
      <c r="C43" t="s">
        <v>5851</v>
      </c>
      <c r="D43">
        <v>1200</v>
      </c>
      <c r="E43">
        <v>1330</v>
      </c>
      <c r="F43" t="s">
        <v>8219</v>
      </c>
      <c r="G43" t="s">
        <v>8225</v>
      </c>
      <c r="H43" t="s">
        <v>8247</v>
      </c>
      <c r="I43">
        <v>1433948671</v>
      </c>
      <c r="J43">
        <v>1430060671</v>
      </c>
      <c r="K43" t="b">
        <v>0</v>
      </c>
      <c r="L43">
        <v>52</v>
      </c>
      <c r="M43" t="b">
        <v>1</v>
      </c>
      <c r="N43" t="s">
        <v>8285</v>
      </c>
      <c r="O43">
        <v>1.1083333333333334</v>
      </c>
      <c r="P43">
        <v>25.576923076923077</v>
      </c>
      <c r="Q43" t="s">
        <v>8325</v>
      </c>
      <c r="R43" t="s">
        <v>8326</v>
      </c>
    </row>
    <row r="44" spans="1:18" x14ac:dyDescent="0.3">
      <c r="A44">
        <v>1506</v>
      </c>
      <c r="B44" t="s">
        <v>1507</v>
      </c>
      <c r="C44" t="s">
        <v>5616</v>
      </c>
      <c r="D44">
        <v>1500</v>
      </c>
      <c r="E44">
        <v>1671</v>
      </c>
      <c r="F44" t="s">
        <v>8219</v>
      </c>
      <c r="G44" t="s">
        <v>8225</v>
      </c>
      <c r="H44" t="s">
        <v>8247</v>
      </c>
      <c r="I44">
        <v>1406227904</v>
      </c>
      <c r="J44">
        <v>1403635904</v>
      </c>
      <c r="K44" t="b">
        <v>1</v>
      </c>
      <c r="L44">
        <v>43</v>
      </c>
      <c r="M44" t="b">
        <v>1</v>
      </c>
      <c r="N44" t="s">
        <v>8285</v>
      </c>
      <c r="O44">
        <v>1.1140000000000001</v>
      </c>
      <c r="P44">
        <v>38.860465116279073</v>
      </c>
      <c r="Q44" t="s">
        <v>8325</v>
      </c>
      <c r="R44" t="s">
        <v>8326</v>
      </c>
    </row>
    <row r="45" spans="1:18" x14ac:dyDescent="0.3">
      <c r="A45">
        <v>1215</v>
      </c>
      <c r="B45" t="s">
        <v>1216</v>
      </c>
      <c r="C45" t="s">
        <v>5325</v>
      </c>
      <c r="D45">
        <v>5000</v>
      </c>
      <c r="E45">
        <v>39304.01</v>
      </c>
      <c r="F45" t="s">
        <v>8219</v>
      </c>
      <c r="G45" t="s">
        <v>8224</v>
      </c>
      <c r="H45" t="s">
        <v>8246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8285</v>
      </c>
      <c r="O45">
        <v>7.8608020000000005</v>
      </c>
      <c r="P45">
        <v>71.592003642987251</v>
      </c>
      <c r="Q45" t="s">
        <v>8325</v>
      </c>
      <c r="R45" t="s">
        <v>8326</v>
      </c>
    </row>
    <row r="46" spans="1:18" x14ac:dyDescent="0.3">
      <c r="A46">
        <v>1221</v>
      </c>
      <c r="B46" t="s">
        <v>1222</v>
      </c>
      <c r="C46" t="s">
        <v>5331</v>
      </c>
      <c r="D46">
        <v>2200</v>
      </c>
      <c r="E46">
        <v>2451.0100000000002</v>
      </c>
      <c r="F46" t="s">
        <v>8219</v>
      </c>
      <c r="G46" t="s">
        <v>8225</v>
      </c>
      <c r="H46" t="s">
        <v>8247</v>
      </c>
      <c r="I46">
        <v>1480809600</v>
      </c>
      <c r="J46">
        <v>1478431488</v>
      </c>
      <c r="K46" t="b">
        <v>0</v>
      </c>
      <c r="L46">
        <v>103</v>
      </c>
      <c r="M46" t="b">
        <v>1</v>
      </c>
      <c r="N46" t="s">
        <v>8285</v>
      </c>
      <c r="O46">
        <v>1.1140954545454547</v>
      </c>
      <c r="P46">
        <v>23.796213592233013</v>
      </c>
      <c r="Q46" t="s">
        <v>8325</v>
      </c>
      <c r="R46" t="s">
        <v>8326</v>
      </c>
    </row>
    <row r="47" spans="1:18" x14ac:dyDescent="0.3">
      <c r="A47">
        <v>1511</v>
      </c>
      <c r="B47" t="s">
        <v>1512</v>
      </c>
      <c r="C47" t="s">
        <v>5621</v>
      </c>
      <c r="D47">
        <v>14000</v>
      </c>
      <c r="E47">
        <v>15651</v>
      </c>
      <c r="F47" t="s">
        <v>8219</v>
      </c>
      <c r="G47" t="s">
        <v>8224</v>
      </c>
      <c r="H47" t="s">
        <v>8246</v>
      </c>
      <c r="I47">
        <v>1447858804</v>
      </c>
      <c r="J47">
        <v>1445263204</v>
      </c>
      <c r="K47" t="b">
        <v>1</v>
      </c>
      <c r="L47">
        <v>206</v>
      </c>
      <c r="M47" t="b">
        <v>1</v>
      </c>
      <c r="N47" t="s">
        <v>8285</v>
      </c>
      <c r="O47">
        <v>1.1179285714285714</v>
      </c>
      <c r="P47">
        <v>75.975728155339809</v>
      </c>
      <c r="Q47" t="s">
        <v>8325</v>
      </c>
      <c r="R47" t="s">
        <v>8326</v>
      </c>
    </row>
    <row r="48" spans="1:18" x14ac:dyDescent="0.3">
      <c r="A48">
        <v>1223</v>
      </c>
      <c r="B48" t="s">
        <v>1224</v>
      </c>
      <c r="C48" t="s">
        <v>5333</v>
      </c>
      <c r="D48">
        <v>19800</v>
      </c>
      <c r="E48">
        <v>22197</v>
      </c>
      <c r="F48" t="s">
        <v>8219</v>
      </c>
      <c r="G48" t="s">
        <v>8224</v>
      </c>
      <c r="H48" t="s">
        <v>8246</v>
      </c>
      <c r="I48">
        <v>1478754909</v>
      </c>
      <c r="J48">
        <v>1476159309</v>
      </c>
      <c r="K48" t="b">
        <v>0</v>
      </c>
      <c r="L48">
        <v>191</v>
      </c>
      <c r="M48" t="b">
        <v>1</v>
      </c>
      <c r="N48" t="s">
        <v>8285</v>
      </c>
      <c r="O48">
        <v>1.1210606060606061</v>
      </c>
      <c r="P48">
        <v>116.21465968586388</v>
      </c>
      <c r="Q48" t="s">
        <v>8325</v>
      </c>
      <c r="R48" t="s">
        <v>8326</v>
      </c>
    </row>
    <row r="49" spans="1:18" x14ac:dyDescent="0.3">
      <c r="A49">
        <v>1745</v>
      </c>
      <c r="B49" t="s">
        <v>1746</v>
      </c>
      <c r="C49" t="s">
        <v>5855</v>
      </c>
      <c r="D49">
        <v>7000</v>
      </c>
      <c r="E49">
        <v>7981</v>
      </c>
      <c r="F49" t="s">
        <v>8219</v>
      </c>
      <c r="G49" t="s">
        <v>8224</v>
      </c>
      <c r="H49" t="s">
        <v>8246</v>
      </c>
      <c r="I49">
        <v>1482372000</v>
      </c>
      <c r="J49">
        <v>1479276838</v>
      </c>
      <c r="K49" t="b">
        <v>0</v>
      </c>
      <c r="L49">
        <v>89</v>
      </c>
      <c r="M49" t="b">
        <v>1</v>
      </c>
      <c r="N49" t="s">
        <v>8285</v>
      </c>
      <c r="O49">
        <v>1.1401428571428571</v>
      </c>
      <c r="P49">
        <v>89.674157303370791</v>
      </c>
      <c r="Q49" t="s">
        <v>8325</v>
      </c>
      <c r="R49" t="s">
        <v>8326</v>
      </c>
    </row>
    <row r="50" spans="1:18" x14ac:dyDescent="0.3">
      <c r="A50">
        <v>1758</v>
      </c>
      <c r="B50" t="s">
        <v>1759</v>
      </c>
      <c r="C50" t="s">
        <v>5868</v>
      </c>
      <c r="D50">
        <v>1000</v>
      </c>
      <c r="E50">
        <v>1147</v>
      </c>
      <c r="F50" t="s">
        <v>8219</v>
      </c>
      <c r="G50" t="s">
        <v>8224</v>
      </c>
      <c r="H50" t="s">
        <v>8246</v>
      </c>
      <c r="I50">
        <v>1468536992</v>
      </c>
      <c r="J50">
        <v>1463352992</v>
      </c>
      <c r="K50" t="b">
        <v>0</v>
      </c>
      <c r="L50">
        <v>27</v>
      </c>
      <c r="M50" t="b">
        <v>1</v>
      </c>
      <c r="N50" t="s">
        <v>8285</v>
      </c>
      <c r="O50">
        <v>1.147</v>
      </c>
      <c r="P50">
        <v>42.481481481481481</v>
      </c>
      <c r="Q50" t="s">
        <v>8325</v>
      </c>
      <c r="R50" t="s">
        <v>8326</v>
      </c>
    </row>
    <row r="51" spans="1:18" x14ac:dyDescent="0.3">
      <c r="A51">
        <v>1206</v>
      </c>
      <c r="B51" t="s">
        <v>1207</v>
      </c>
      <c r="C51" t="s">
        <v>5316</v>
      </c>
      <c r="D51">
        <v>900</v>
      </c>
      <c r="E51">
        <v>1035</v>
      </c>
      <c r="F51" t="s">
        <v>8219</v>
      </c>
      <c r="G51" t="s">
        <v>8239</v>
      </c>
      <c r="H51" t="s">
        <v>8249</v>
      </c>
      <c r="I51">
        <v>1489238940</v>
      </c>
      <c r="J51">
        <v>1486406253</v>
      </c>
      <c r="K51" t="b">
        <v>0</v>
      </c>
      <c r="L51">
        <v>32</v>
      </c>
      <c r="M51" t="b">
        <v>1</v>
      </c>
      <c r="N51" t="s">
        <v>8285</v>
      </c>
      <c r="O51">
        <v>1.1499999999999999</v>
      </c>
      <c r="P51">
        <v>32.34375</v>
      </c>
      <c r="Q51" t="s">
        <v>8325</v>
      </c>
      <c r="R51" t="s">
        <v>8326</v>
      </c>
    </row>
    <row r="52" spans="1:18" x14ac:dyDescent="0.3">
      <c r="A52">
        <v>1757</v>
      </c>
      <c r="B52" t="s">
        <v>1758</v>
      </c>
      <c r="C52" t="s">
        <v>5867</v>
      </c>
      <c r="D52">
        <v>5000</v>
      </c>
      <c r="E52">
        <v>5800</v>
      </c>
      <c r="F52" t="s">
        <v>8219</v>
      </c>
      <c r="G52" t="s">
        <v>8224</v>
      </c>
      <c r="H52" t="s">
        <v>8246</v>
      </c>
      <c r="I52">
        <v>1485631740</v>
      </c>
      <c r="J52">
        <v>1483041083</v>
      </c>
      <c r="K52" t="b">
        <v>0</v>
      </c>
      <c r="L52">
        <v>14</v>
      </c>
      <c r="M52" t="b">
        <v>1</v>
      </c>
      <c r="N52" t="s">
        <v>8285</v>
      </c>
      <c r="O52">
        <v>1.1599999999999999</v>
      </c>
      <c r="P52">
        <v>414.28571428571428</v>
      </c>
      <c r="Q52" t="s">
        <v>8325</v>
      </c>
      <c r="R52" t="s">
        <v>8326</v>
      </c>
    </row>
    <row r="53" spans="1:18" x14ac:dyDescent="0.3">
      <c r="A53">
        <v>1540</v>
      </c>
      <c r="B53" t="s">
        <v>1541</v>
      </c>
      <c r="C53" t="s">
        <v>5650</v>
      </c>
      <c r="D53">
        <v>15000</v>
      </c>
      <c r="E53">
        <v>17680</v>
      </c>
      <c r="F53" t="s">
        <v>8219</v>
      </c>
      <c r="G53" t="s">
        <v>8224</v>
      </c>
      <c r="H53" t="s">
        <v>8246</v>
      </c>
      <c r="I53">
        <v>1416964500</v>
      </c>
      <c r="J53">
        <v>1414368616</v>
      </c>
      <c r="K53" t="b">
        <v>1</v>
      </c>
      <c r="L53">
        <v>98</v>
      </c>
      <c r="M53" t="b">
        <v>1</v>
      </c>
      <c r="N53" t="s">
        <v>8285</v>
      </c>
      <c r="O53">
        <v>1.1786666666666668</v>
      </c>
      <c r="P53">
        <v>180.40816326530611</v>
      </c>
      <c r="Q53" t="s">
        <v>8325</v>
      </c>
      <c r="R53" t="s">
        <v>8326</v>
      </c>
    </row>
    <row r="54" spans="1:18" x14ac:dyDescent="0.3">
      <c r="A54">
        <v>1744</v>
      </c>
      <c r="B54" t="s">
        <v>1745</v>
      </c>
      <c r="C54" t="s">
        <v>5854</v>
      </c>
      <c r="D54">
        <v>5500</v>
      </c>
      <c r="E54">
        <v>6515</v>
      </c>
      <c r="F54" t="s">
        <v>8219</v>
      </c>
      <c r="G54" t="s">
        <v>8225</v>
      </c>
      <c r="H54" t="s">
        <v>8247</v>
      </c>
      <c r="I54">
        <v>1425821477</v>
      </c>
      <c r="J54">
        <v>1421937077</v>
      </c>
      <c r="K54" t="b">
        <v>0</v>
      </c>
      <c r="L54">
        <v>70</v>
      </c>
      <c r="M54" t="b">
        <v>1</v>
      </c>
      <c r="N54" t="s">
        <v>8285</v>
      </c>
      <c r="O54">
        <v>1.1845454545454546</v>
      </c>
      <c r="P54">
        <v>93.071428571428569</v>
      </c>
      <c r="Q54" t="s">
        <v>8325</v>
      </c>
      <c r="R54" t="s">
        <v>8326</v>
      </c>
    </row>
    <row r="55" spans="1:18" x14ac:dyDescent="0.3">
      <c r="A55">
        <v>1755</v>
      </c>
      <c r="B55" t="s">
        <v>1756</v>
      </c>
      <c r="C55" t="s">
        <v>5865</v>
      </c>
      <c r="D55">
        <v>25</v>
      </c>
      <c r="E55">
        <v>30</v>
      </c>
      <c r="F55" t="s">
        <v>8219</v>
      </c>
      <c r="G55" t="s">
        <v>8224</v>
      </c>
      <c r="H55" t="s">
        <v>8246</v>
      </c>
      <c r="I55">
        <v>1444071361</v>
      </c>
      <c r="J55">
        <v>1441479361</v>
      </c>
      <c r="K55" t="b">
        <v>0</v>
      </c>
      <c r="L55">
        <v>4</v>
      </c>
      <c r="M55" t="b">
        <v>1</v>
      </c>
      <c r="N55" t="s">
        <v>8285</v>
      </c>
      <c r="O55">
        <v>1.2</v>
      </c>
      <c r="P55">
        <v>7.5</v>
      </c>
      <c r="Q55" t="s">
        <v>8325</v>
      </c>
      <c r="R55" t="s">
        <v>8326</v>
      </c>
    </row>
    <row r="56" spans="1:18" x14ac:dyDescent="0.3">
      <c r="A56">
        <v>1526</v>
      </c>
      <c r="B56" t="s">
        <v>1527</v>
      </c>
      <c r="C56" t="s">
        <v>5636</v>
      </c>
      <c r="D56">
        <v>23000</v>
      </c>
      <c r="E56">
        <v>27675</v>
      </c>
      <c r="F56" t="s">
        <v>8219</v>
      </c>
      <c r="G56" t="s">
        <v>8224</v>
      </c>
      <c r="H56" t="s">
        <v>8246</v>
      </c>
      <c r="I56">
        <v>1453185447</v>
      </c>
      <c r="J56">
        <v>1448951847</v>
      </c>
      <c r="K56" t="b">
        <v>1</v>
      </c>
      <c r="L56">
        <v>280</v>
      </c>
      <c r="M56" t="b">
        <v>1</v>
      </c>
      <c r="N56" t="s">
        <v>8285</v>
      </c>
      <c r="O56">
        <v>1.2032608695652174</v>
      </c>
      <c r="P56">
        <v>98.839285714285708</v>
      </c>
      <c r="Q56" t="s">
        <v>8325</v>
      </c>
      <c r="R56" t="s">
        <v>8326</v>
      </c>
    </row>
    <row r="57" spans="1:18" x14ac:dyDescent="0.3">
      <c r="A57">
        <v>1512</v>
      </c>
      <c r="B57" t="s">
        <v>1513</v>
      </c>
      <c r="C57" t="s">
        <v>5622</v>
      </c>
      <c r="D57">
        <v>3500</v>
      </c>
      <c r="E57">
        <v>19557</v>
      </c>
      <c r="F57" t="s">
        <v>8219</v>
      </c>
      <c r="G57" t="s">
        <v>8224</v>
      </c>
      <c r="H57" t="s">
        <v>8246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8285</v>
      </c>
      <c r="O57">
        <v>5.5877142857142861</v>
      </c>
      <c r="P57">
        <v>58.379104477611939</v>
      </c>
      <c r="Q57" t="s">
        <v>8325</v>
      </c>
      <c r="R57" t="s">
        <v>8326</v>
      </c>
    </row>
    <row r="58" spans="1:18" x14ac:dyDescent="0.3">
      <c r="A58">
        <v>1749</v>
      </c>
      <c r="B58" t="s">
        <v>1750</v>
      </c>
      <c r="C58" t="s">
        <v>5859</v>
      </c>
      <c r="D58">
        <v>10050</v>
      </c>
      <c r="E58">
        <v>12410.5</v>
      </c>
      <c r="F58" t="s">
        <v>8219</v>
      </c>
      <c r="G58" t="s">
        <v>8243</v>
      </c>
      <c r="H58" t="s">
        <v>8249</v>
      </c>
      <c r="I58">
        <v>1488394800</v>
      </c>
      <c r="J58">
        <v>1485213921</v>
      </c>
      <c r="K58" t="b">
        <v>0</v>
      </c>
      <c r="L58">
        <v>131</v>
      </c>
      <c r="M58" t="b">
        <v>1</v>
      </c>
      <c r="N58" t="s">
        <v>8285</v>
      </c>
      <c r="O58">
        <v>1.2348756218905472</v>
      </c>
      <c r="P58">
        <v>94.736641221374043</v>
      </c>
      <c r="Q58" t="s">
        <v>8325</v>
      </c>
      <c r="R58" t="s">
        <v>8326</v>
      </c>
    </row>
    <row r="59" spans="1:18" x14ac:dyDescent="0.3">
      <c r="A59">
        <v>1509</v>
      </c>
      <c r="B59" t="s">
        <v>1510</v>
      </c>
      <c r="C59" t="s">
        <v>5619</v>
      </c>
      <c r="D59">
        <v>17500</v>
      </c>
      <c r="E59">
        <v>21637.22</v>
      </c>
      <c r="F59" t="s">
        <v>8219</v>
      </c>
      <c r="G59" t="s">
        <v>8236</v>
      </c>
      <c r="H59" t="s">
        <v>8249</v>
      </c>
      <c r="I59">
        <v>1487113140</v>
      </c>
      <c r="J59">
        <v>1484570885</v>
      </c>
      <c r="K59" t="b">
        <v>1</v>
      </c>
      <c r="L59">
        <v>196</v>
      </c>
      <c r="M59" t="b">
        <v>1</v>
      </c>
      <c r="N59" t="s">
        <v>8285</v>
      </c>
      <c r="O59">
        <v>1.2364125714285714</v>
      </c>
      <c r="P59">
        <v>110.39397959183674</v>
      </c>
      <c r="Q59" t="s">
        <v>8325</v>
      </c>
      <c r="R59" t="s">
        <v>8326</v>
      </c>
    </row>
    <row r="60" spans="1:18" x14ac:dyDescent="0.3">
      <c r="A60">
        <v>1523</v>
      </c>
      <c r="B60" t="s">
        <v>1524</v>
      </c>
      <c r="C60" t="s">
        <v>5633</v>
      </c>
      <c r="D60">
        <v>18500</v>
      </c>
      <c r="E60">
        <v>23096</v>
      </c>
      <c r="F60" t="s">
        <v>8219</v>
      </c>
      <c r="G60" t="s">
        <v>8224</v>
      </c>
      <c r="H60" t="s">
        <v>8246</v>
      </c>
      <c r="I60">
        <v>1419292800</v>
      </c>
      <c r="J60">
        <v>1416592916</v>
      </c>
      <c r="K60" t="b">
        <v>1</v>
      </c>
      <c r="L60">
        <v>241</v>
      </c>
      <c r="M60" t="b">
        <v>1</v>
      </c>
      <c r="N60" t="s">
        <v>8285</v>
      </c>
      <c r="O60">
        <v>1.2484324324324325</v>
      </c>
      <c r="P60">
        <v>95.834024896265561</v>
      </c>
      <c r="Q60" t="s">
        <v>8325</v>
      </c>
      <c r="R60" t="s">
        <v>8326</v>
      </c>
    </row>
    <row r="61" spans="1:18" x14ac:dyDescent="0.3">
      <c r="A61">
        <v>1200</v>
      </c>
      <c r="B61" t="s">
        <v>1201</v>
      </c>
      <c r="C61" t="s">
        <v>5310</v>
      </c>
      <c r="D61">
        <v>4800</v>
      </c>
      <c r="E61">
        <v>6029</v>
      </c>
      <c r="F61" t="s">
        <v>8219</v>
      </c>
      <c r="G61" t="s">
        <v>8224</v>
      </c>
      <c r="H61" t="s">
        <v>8246</v>
      </c>
      <c r="I61">
        <v>1429183656</v>
      </c>
      <c r="J61">
        <v>1427369256</v>
      </c>
      <c r="K61" t="b">
        <v>0</v>
      </c>
      <c r="L61">
        <v>103</v>
      </c>
      <c r="M61" t="b">
        <v>1</v>
      </c>
      <c r="N61" t="s">
        <v>8285</v>
      </c>
      <c r="O61">
        <v>1.2560416666666667</v>
      </c>
      <c r="P61">
        <v>58.533980582524272</v>
      </c>
      <c r="Q61" t="s">
        <v>8325</v>
      </c>
      <c r="R61" t="s">
        <v>8326</v>
      </c>
    </row>
    <row r="62" spans="1:18" x14ac:dyDescent="0.3">
      <c r="A62">
        <v>1212</v>
      </c>
      <c r="B62" t="s">
        <v>1213</v>
      </c>
      <c r="C62" t="s">
        <v>5322</v>
      </c>
      <c r="D62">
        <v>2500</v>
      </c>
      <c r="E62">
        <v>3226</v>
      </c>
      <c r="F62" t="s">
        <v>8219</v>
      </c>
      <c r="G62" t="s">
        <v>8224</v>
      </c>
      <c r="H62" t="s">
        <v>8246</v>
      </c>
      <c r="I62">
        <v>1448586000</v>
      </c>
      <c r="J62">
        <v>1447195695</v>
      </c>
      <c r="K62" t="b">
        <v>0</v>
      </c>
      <c r="L62">
        <v>83</v>
      </c>
      <c r="M62" t="b">
        <v>1</v>
      </c>
      <c r="N62" t="s">
        <v>8285</v>
      </c>
      <c r="O62">
        <v>1.2904</v>
      </c>
      <c r="P62">
        <v>38.867469879518069</v>
      </c>
      <c r="Q62" t="s">
        <v>8325</v>
      </c>
      <c r="R62" t="s">
        <v>8326</v>
      </c>
    </row>
    <row r="63" spans="1:18" x14ac:dyDescent="0.3">
      <c r="A63">
        <v>1748</v>
      </c>
      <c r="B63" t="s">
        <v>1749</v>
      </c>
      <c r="C63" t="s">
        <v>5858</v>
      </c>
      <c r="D63">
        <v>50000</v>
      </c>
      <c r="E63">
        <v>64974</v>
      </c>
      <c r="F63" t="s">
        <v>8219</v>
      </c>
      <c r="G63" t="s">
        <v>8229</v>
      </c>
      <c r="H63" t="s">
        <v>8251</v>
      </c>
      <c r="I63">
        <v>1441234143</v>
      </c>
      <c r="J63">
        <v>1438642143</v>
      </c>
      <c r="K63" t="b">
        <v>0</v>
      </c>
      <c r="L63">
        <v>181</v>
      </c>
      <c r="M63" t="b">
        <v>1</v>
      </c>
      <c r="N63" t="s">
        <v>8285</v>
      </c>
      <c r="O63">
        <v>1.29948</v>
      </c>
      <c r="P63">
        <v>358.97237569060775</v>
      </c>
      <c r="Q63" t="s">
        <v>8325</v>
      </c>
      <c r="R63" t="s">
        <v>8326</v>
      </c>
    </row>
    <row r="64" spans="1:18" x14ac:dyDescent="0.3">
      <c r="A64">
        <v>1214</v>
      </c>
      <c r="B64" t="s">
        <v>1215</v>
      </c>
      <c r="C64" t="s">
        <v>5324</v>
      </c>
      <c r="D64">
        <v>2000</v>
      </c>
      <c r="E64">
        <v>2636</v>
      </c>
      <c r="F64" t="s">
        <v>8219</v>
      </c>
      <c r="G64" t="s">
        <v>8224</v>
      </c>
      <c r="H64" t="s">
        <v>8246</v>
      </c>
      <c r="I64">
        <v>1433880605</v>
      </c>
      <c r="J64">
        <v>1428696605</v>
      </c>
      <c r="K64" t="b">
        <v>0</v>
      </c>
      <c r="L64">
        <v>25</v>
      </c>
      <c r="M64" t="b">
        <v>1</v>
      </c>
      <c r="N64" t="s">
        <v>8285</v>
      </c>
      <c r="O64">
        <v>1.3180000000000001</v>
      </c>
      <c r="P64">
        <v>105.44</v>
      </c>
      <c r="Q64" t="s">
        <v>8325</v>
      </c>
      <c r="R64" t="s">
        <v>8326</v>
      </c>
    </row>
    <row r="65" spans="1:18" x14ac:dyDescent="0.3">
      <c r="A65">
        <v>1535</v>
      </c>
      <c r="B65" t="s">
        <v>1536</v>
      </c>
      <c r="C65" t="s">
        <v>5645</v>
      </c>
      <c r="D65">
        <v>4000</v>
      </c>
      <c r="E65">
        <v>5297</v>
      </c>
      <c r="F65" t="s">
        <v>8219</v>
      </c>
      <c r="G65" t="s">
        <v>8224</v>
      </c>
      <c r="H65" t="s">
        <v>8246</v>
      </c>
      <c r="I65">
        <v>1464040800</v>
      </c>
      <c r="J65">
        <v>1461527631</v>
      </c>
      <c r="K65" t="b">
        <v>1</v>
      </c>
      <c r="L65">
        <v>110</v>
      </c>
      <c r="M65" t="b">
        <v>1</v>
      </c>
      <c r="N65" t="s">
        <v>8285</v>
      </c>
      <c r="O65">
        <v>1.3242499999999999</v>
      </c>
      <c r="P65">
        <v>48.154545454545456</v>
      </c>
      <c r="Q65" t="s">
        <v>8325</v>
      </c>
      <c r="R65" t="s">
        <v>8326</v>
      </c>
    </row>
    <row r="66" spans="1:18" x14ac:dyDescent="0.3">
      <c r="A66">
        <v>1530</v>
      </c>
      <c r="B66" t="s">
        <v>1531</v>
      </c>
      <c r="C66" t="s">
        <v>5640</v>
      </c>
      <c r="D66">
        <v>35000</v>
      </c>
      <c r="E66">
        <v>47189</v>
      </c>
      <c r="F66" t="s">
        <v>8219</v>
      </c>
      <c r="G66" t="s">
        <v>8224</v>
      </c>
      <c r="H66" t="s">
        <v>8246</v>
      </c>
      <c r="I66">
        <v>1445624695</v>
      </c>
      <c r="J66">
        <v>1443464695</v>
      </c>
      <c r="K66" t="b">
        <v>1</v>
      </c>
      <c r="L66">
        <v>874</v>
      </c>
      <c r="M66" t="b">
        <v>1</v>
      </c>
      <c r="N66" t="s">
        <v>8285</v>
      </c>
      <c r="O66">
        <v>1.3482571428571428</v>
      </c>
      <c r="P66">
        <v>53.991990846681922</v>
      </c>
      <c r="Q66" t="s">
        <v>8325</v>
      </c>
      <c r="R66" t="s">
        <v>8326</v>
      </c>
    </row>
    <row r="67" spans="1:18" ht="28.8" x14ac:dyDescent="0.3">
      <c r="A67">
        <v>1195</v>
      </c>
      <c r="B67" t="s">
        <v>1196</v>
      </c>
      <c r="C67" s="3" t="s">
        <v>5305</v>
      </c>
      <c r="D67">
        <v>10000</v>
      </c>
      <c r="E67">
        <v>13500</v>
      </c>
      <c r="F67" t="s">
        <v>8219</v>
      </c>
      <c r="G67" t="s">
        <v>8237</v>
      </c>
      <c r="H67" t="s">
        <v>8249</v>
      </c>
      <c r="I67">
        <v>1450602000</v>
      </c>
      <c r="J67">
        <v>1445415653</v>
      </c>
      <c r="K67" t="b">
        <v>0</v>
      </c>
      <c r="L67">
        <v>170</v>
      </c>
      <c r="M67" t="b">
        <v>1</v>
      </c>
      <c r="N67" t="s">
        <v>8285</v>
      </c>
      <c r="O67">
        <v>1.35</v>
      </c>
      <c r="P67">
        <v>79.411764705882348</v>
      </c>
      <c r="Q67" t="s">
        <v>8325</v>
      </c>
      <c r="R67" t="s">
        <v>8326</v>
      </c>
    </row>
    <row r="68" spans="1:18" x14ac:dyDescent="0.3">
      <c r="A68">
        <v>1190</v>
      </c>
      <c r="B68" t="s">
        <v>1191</v>
      </c>
      <c r="C68" t="s">
        <v>5300</v>
      </c>
      <c r="D68">
        <v>500</v>
      </c>
      <c r="E68">
        <v>675</v>
      </c>
      <c r="F68" t="s">
        <v>8219</v>
      </c>
      <c r="G68" t="s">
        <v>8224</v>
      </c>
      <c r="H68" t="s">
        <v>8246</v>
      </c>
      <c r="I68">
        <v>1409500725</v>
      </c>
      <c r="J68">
        <v>1406908725</v>
      </c>
      <c r="K68" t="b">
        <v>0</v>
      </c>
      <c r="L68">
        <v>13</v>
      </c>
      <c r="M68" t="b">
        <v>1</v>
      </c>
      <c r="N68" t="s">
        <v>8285</v>
      </c>
      <c r="O68">
        <v>1.35</v>
      </c>
      <c r="P68">
        <v>51.92307692307692</v>
      </c>
      <c r="Q68" t="s">
        <v>8325</v>
      </c>
      <c r="R68" t="s">
        <v>8326</v>
      </c>
    </row>
    <row r="69" spans="1:18" x14ac:dyDescent="0.3">
      <c r="A69">
        <v>1539</v>
      </c>
      <c r="B69" t="s">
        <v>1540</v>
      </c>
      <c r="C69" t="s">
        <v>5649</v>
      </c>
      <c r="D69">
        <v>20000</v>
      </c>
      <c r="E69">
        <v>27197.22</v>
      </c>
      <c r="F69" t="s">
        <v>8219</v>
      </c>
      <c r="G69" t="s">
        <v>8224</v>
      </c>
      <c r="H69" t="s">
        <v>8246</v>
      </c>
      <c r="I69">
        <v>1483481019</v>
      </c>
      <c r="J69">
        <v>1480629819</v>
      </c>
      <c r="K69" t="b">
        <v>0</v>
      </c>
      <c r="L69">
        <v>284</v>
      </c>
      <c r="M69" t="b">
        <v>1</v>
      </c>
      <c r="N69" t="s">
        <v>8285</v>
      </c>
      <c r="O69">
        <v>1.359861</v>
      </c>
      <c r="P69">
        <v>95.764859154929582</v>
      </c>
      <c r="Q69" t="s">
        <v>8325</v>
      </c>
      <c r="R69" t="s">
        <v>8326</v>
      </c>
    </row>
    <row r="70" spans="1:18" x14ac:dyDescent="0.3">
      <c r="A70">
        <v>1522</v>
      </c>
      <c r="B70" t="s">
        <v>1523</v>
      </c>
      <c r="C70" t="s">
        <v>5632</v>
      </c>
      <c r="D70">
        <v>43500</v>
      </c>
      <c r="E70">
        <v>60450.1</v>
      </c>
      <c r="F70" t="s">
        <v>8219</v>
      </c>
      <c r="G70" t="s">
        <v>8224</v>
      </c>
      <c r="H70" t="s">
        <v>8246</v>
      </c>
      <c r="I70">
        <v>1413575739</v>
      </c>
      <c r="J70">
        <v>1410983739</v>
      </c>
      <c r="K70" t="b">
        <v>1</v>
      </c>
      <c r="L70">
        <v>452</v>
      </c>
      <c r="M70" t="b">
        <v>1</v>
      </c>
      <c r="N70" t="s">
        <v>8285</v>
      </c>
      <c r="O70">
        <v>1.3896574712643677</v>
      </c>
      <c r="P70">
        <v>133.7391592920354</v>
      </c>
      <c r="Q70" t="s">
        <v>8325</v>
      </c>
      <c r="R70" t="s">
        <v>8326</v>
      </c>
    </row>
    <row r="71" spans="1:18" x14ac:dyDescent="0.3">
      <c r="A71">
        <v>1533</v>
      </c>
      <c r="B71" t="s">
        <v>1534</v>
      </c>
      <c r="C71" t="s">
        <v>5643</v>
      </c>
      <c r="D71">
        <v>45000</v>
      </c>
      <c r="E71">
        <v>65313</v>
      </c>
      <c r="F71" t="s">
        <v>8219</v>
      </c>
      <c r="G71" t="s">
        <v>8224</v>
      </c>
      <c r="H71" t="s">
        <v>8246</v>
      </c>
      <c r="I71">
        <v>1462161540</v>
      </c>
      <c r="J71">
        <v>1457913777</v>
      </c>
      <c r="K71" t="b">
        <v>1</v>
      </c>
      <c r="L71">
        <v>740</v>
      </c>
      <c r="M71" t="b">
        <v>1</v>
      </c>
      <c r="N71" t="s">
        <v>8285</v>
      </c>
      <c r="O71">
        <v>1.4514</v>
      </c>
      <c r="P71">
        <v>88.26081081081081</v>
      </c>
      <c r="Q71" t="s">
        <v>8325</v>
      </c>
      <c r="R71" t="s">
        <v>8326</v>
      </c>
    </row>
    <row r="72" spans="1:18" x14ac:dyDescent="0.3">
      <c r="A72">
        <v>1216</v>
      </c>
      <c r="B72" t="s">
        <v>1217</v>
      </c>
      <c r="C72" t="s">
        <v>5326</v>
      </c>
      <c r="D72">
        <v>14000</v>
      </c>
      <c r="E72">
        <v>20398</v>
      </c>
      <c r="F72" t="s">
        <v>8219</v>
      </c>
      <c r="G72" t="s">
        <v>8224</v>
      </c>
      <c r="H72" t="s">
        <v>8246</v>
      </c>
      <c r="I72">
        <v>1443826980</v>
      </c>
      <c r="J72">
        <v>1441032457</v>
      </c>
      <c r="K72" t="b">
        <v>0</v>
      </c>
      <c r="L72">
        <v>222</v>
      </c>
      <c r="M72" t="b">
        <v>1</v>
      </c>
      <c r="N72" t="s">
        <v>8285</v>
      </c>
      <c r="O72">
        <v>1.4570000000000001</v>
      </c>
      <c r="P72">
        <v>91.882882882882882</v>
      </c>
      <c r="Q72" t="s">
        <v>8325</v>
      </c>
      <c r="R72" t="s">
        <v>8326</v>
      </c>
    </row>
    <row r="73" spans="1:18" x14ac:dyDescent="0.3">
      <c r="A73">
        <v>1746</v>
      </c>
      <c r="B73" t="s">
        <v>1747</v>
      </c>
      <c r="C73" t="s">
        <v>5856</v>
      </c>
      <c r="D73">
        <v>15000</v>
      </c>
      <c r="E73">
        <v>22215</v>
      </c>
      <c r="F73" t="s">
        <v>8219</v>
      </c>
      <c r="G73" t="s">
        <v>8224</v>
      </c>
      <c r="H73" t="s">
        <v>8246</v>
      </c>
      <c r="I73">
        <v>1479952800</v>
      </c>
      <c r="J73">
        <v>1477368867</v>
      </c>
      <c r="K73" t="b">
        <v>0</v>
      </c>
      <c r="L73">
        <v>107</v>
      </c>
      <c r="M73" t="b">
        <v>1</v>
      </c>
      <c r="N73" t="s">
        <v>8285</v>
      </c>
      <c r="O73">
        <v>1.4810000000000001</v>
      </c>
      <c r="P73">
        <v>207.61682242990653</v>
      </c>
      <c r="Q73" t="s">
        <v>8325</v>
      </c>
      <c r="R73" t="s">
        <v>8326</v>
      </c>
    </row>
    <row r="74" spans="1:18" x14ac:dyDescent="0.3">
      <c r="A74">
        <v>1532</v>
      </c>
      <c r="B74" t="s">
        <v>1533</v>
      </c>
      <c r="C74" t="s">
        <v>5642</v>
      </c>
      <c r="D74">
        <v>5000</v>
      </c>
      <c r="E74">
        <v>24201</v>
      </c>
      <c r="F74" t="s">
        <v>8219</v>
      </c>
      <c r="G74" t="s">
        <v>8226</v>
      </c>
      <c r="H74" t="s">
        <v>8248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8285</v>
      </c>
      <c r="O74">
        <v>4.8402000000000003</v>
      </c>
      <c r="P74">
        <v>82.316326530612244</v>
      </c>
      <c r="Q74" t="s">
        <v>8325</v>
      </c>
      <c r="R74" t="s">
        <v>8326</v>
      </c>
    </row>
    <row r="75" spans="1:18" x14ac:dyDescent="0.3">
      <c r="A75">
        <v>1513</v>
      </c>
      <c r="B75" t="s">
        <v>1514</v>
      </c>
      <c r="C75" t="s">
        <v>5623</v>
      </c>
      <c r="D75">
        <v>8000</v>
      </c>
      <c r="E75">
        <v>12001.5</v>
      </c>
      <c r="F75" t="s">
        <v>8219</v>
      </c>
      <c r="G75" t="s">
        <v>8225</v>
      </c>
      <c r="H75" t="s">
        <v>8247</v>
      </c>
      <c r="I75">
        <v>1405523866</v>
      </c>
      <c r="J75">
        <v>1402931866</v>
      </c>
      <c r="K75" t="b">
        <v>1</v>
      </c>
      <c r="L75">
        <v>215</v>
      </c>
      <c r="M75" t="b">
        <v>1</v>
      </c>
      <c r="N75" t="s">
        <v>8285</v>
      </c>
      <c r="O75">
        <v>1.5001875</v>
      </c>
      <c r="P75">
        <v>55.82093023255814</v>
      </c>
      <c r="Q75" t="s">
        <v>8325</v>
      </c>
      <c r="R75" t="s">
        <v>8326</v>
      </c>
    </row>
    <row r="76" spans="1:18" x14ac:dyDescent="0.3">
      <c r="A76">
        <v>1761</v>
      </c>
      <c r="B76" t="s">
        <v>1762</v>
      </c>
      <c r="C76" t="s">
        <v>5871</v>
      </c>
      <c r="D76">
        <v>100</v>
      </c>
      <c r="E76">
        <v>155</v>
      </c>
      <c r="F76" t="s">
        <v>8219</v>
      </c>
      <c r="G76" t="s">
        <v>8225</v>
      </c>
      <c r="H76" t="s">
        <v>8247</v>
      </c>
      <c r="I76">
        <v>1442065060</v>
      </c>
      <c r="J76">
        <v>1437745060</v>
      </c>
      <c r="K76" t="b">
        <v>0</v>
      </c>
      <c r="L76">
        <v>3</v>
      </c>
      <c r="M76" t="b">
        <v>1</v>
      </c>
      <c r="N76" t="s">
        <v>8285</v>
      </c>
      <c r="O76">
        <v>1.55</v>
      </c>
      <c r="P76">
        <v>51.666666666666664</v>
      </c>
      <c r="Q76" t="s">
        <v>8325</v>
      </c>
      <c r="R76" t="s">
        <v>8326</v>
      </c>
    </row>
    <row r="77" spans="1:18" x14ac:dyDescent="0.3">
      <c r="A77">
        <v>1208</v>
      </c>
      <c r="B77" t="s">
        <v>1209</v>
      </c>
      <c r="C77" t="s">
        <v>5318</v>
      </c>
      <c r="D77">
        <v>10000</v>
      </c>
      <c r="E77">
        <v>15530</v>
      </c>
      <c r="F77" t="s">
        <v>8219</v>
      </c>
      <c r="G77" t="s">
        <v>8224</v>
      </c>
      <c r="H77" t="s">
        <v>8246</v>
      </c>
      <c r="I77">
        <v>1458835264</v>
      </c>
      <c r="J77">
        <v>1456246864</v>
      </c>
      <c r="K77" t="b">
        <v>0</v>
      </c>
      <c r="L77">
        <v>75</v>
      </c>
      <c r="M77" t="b">
        <v>1</v>
      </c>
      <c r="N77" t="s">
        <v>8285</v>
      </c>
      <c r="O77">
        <v>1.5529999999999999</v>
      </c>
      <c r="P77">
        <v>207.06666666666666</v>
      </c>
      <c r="Q77" t="s">
        <v>8325</v>
      </c>
      <c r="R77" t="s">
        <v>8326</v>
      </c>
    </row>
    <row r="78" spans="1:18" x14ac:dyDescent="0.3">
      <c r="A78">
        <v>1515</v>
      </c>
      <c r="B78" t="s">
        <v>1516</v>
      </c>
      <c r="C78" t="s">
        <v>5625</v>
      </c>
      <c r="D78">
        <v>300000</v>
      </c>
      <c r="E78">
        <v>471567</v>
      </c>
      <c r="F78" t="s">
        <v>8219</v>
      </c>
      <c r="G78" t="s">
        <v>8234</v>
      </c>
      <c r="H78" t="s">
        <v>8254</v>
      </c>
      <c r="I78">
        <v>1458104697</v>
      </c>
      <c r="J78">
        <v>1455516297</v>
      </c>
      <c r="K78" t="b">
        <v>1</v>
      </c>
      <c r="L78">
        <v>555</v>
      </c>
      <c r="M78" t="b">
        <v>1</v>
      </c>
      <c r="N78" t="s">
        <v>8285</v>
      </c>
      <c r="O78">
        <v>1.57189</v>
      </c>
      <c r="P78">
        <v>849.67027027027029</v>
      </c>
      <c r="Q78" t="s">
        <v>8325</v>
      </c>
      <c r="R78" t="s">
        <v>8326</v>
      </c>
    </row>
    <row r="79" spans="1:18" x14ac:dyDescent="0.3">
      <c r="A79">
        <v>1219</v>
      </c>
      <c r="B79" t="s">
        <v>1220</v>
      </c>
      <c r="C79" t="s">
        <v>5329</v>
      </c>
      <c r="D79">
        <v>16350</v>
      </c>
      <c r="E79">
        <v>26024</v>
      </c>
      <c r="F79" t="s">
        <v>8219</v>
      </c>
      <c r="G79" t="s">
        <v>8224</v>
      </c>
      <c r="H79" t="s">
        <v>8246</v>
      </c>
      <c r="I79">
        <v>1476961513</v>
      </c>
      <c r="J79">
        <v>1474369513</v>
      </c>
      <c r="K79" t="b">
        <v>0</v>
      </c>
      <c r="L79">
        <v>253</v>
      </c>
      <c r="M79" t="b">
        <v>1</v>
      </c>
      <c r="N79" t="s">
        <v>8285</v>
      </c>
      <c r="O79">
        <v>1.5916819571865444</v>
      </c>
      <c r="P79">
        <v>102.86166007905139</v>
      </c>
      <c r="Q79" t="s">
        <v>8325</v>
      </c>
      <c r="R79" t="s">
        <v>8326</v>
      </c>
    </row>
    <row r="80" spans="1:18" x14ac:dyDescent="0.3">
      <c r="A80">
        <v>1188</v>
      </c>
      <c r="B80" t="s">
        <v>1189</v>
      </c>
      <c r="C80" t="s">
        <v>5298</v>
      </c>
      <c r="D80">
        <v>2000</v>
      </c>
      <c r="E80">
        <v>3211</v>
      </c>
      <c r="F80" t="s">
        <v>8219</v>
      </c>
      <c r="G80" t="s">
        <v>8229</v>
      </c>
      <c r="H80" t="s">
        <v>8251</v>
      </c>
      <c r="I80">
        <v>1482943740</v>
      </c>
      <c r="J80">
        <v>1481129340</v>
      </c>
      <c r="K80" t="b">
        <v>0</v>
      </c>
      <c r="L80">
        <v>85</v>
      </c>
      <c r="M80" t="b">
        <v>1</v>
      </c>
      <c r="N80" t="s">
        <v>8285</v>
      </c>
      <c r="O80">
        <v>1.6054999999999999</v>
      </c>
      <c r="P80">
        <v>37.776470588235291</v>
      </c>
      <c r="Q80" t="s">
        <v>8325</v>
      </c>
      <c r="R80" t="s">
        <v>8326</v>
      </c>
    </row>
    <row r="81" spans="1:18" x14ac:dyDescent="0.3">
      <c r="A81">
        <v>1517</v>
      </c>
      <c r="B81" t="s">
        <v>1518</v>
      </c>
      <c r="C81" t="s">
        <v>5627</v>
      </c>
      <c r="D81">
        <v>15000</v>
      </c>
      <c r="E81">
        <v>24297</v>
      </c>
      <c r="F81" t="s">
        <v>8219</v>
      </c>
      <c r="G81" t="s">
        <v>8224</v>
      </c>
      <c r="H81" t="s">
        <v>8246</v>
      </c>
      <c r="I81">
        <v>1417845600</v>
      </c>
      <c r="J81">
        <v>1415194553</v>
      </c>
      <c r="K81" t="b">
        <v>1</v>
      </c>
      <c r="L81">
        <v>615</v>
      </c>
      <c r="M81" t="b">
        <v>1</v>
      </c>
      <c r="N81" t="s">
        <v>8285</v>
      </c>
      <c r="O81">
        <v>1.6197999999999999</v>
      </c>
      <c r="P81">
        <v>39.507317073170732</v>
      </c>
      <c r="Q81" t="s">
        <v>8325</v>
      </c>
      <c r="R81" t="s">
        <v>8326</v>
      </c>
    </row>
    <row r="82" spans="1:18" x14ac:dyDescent="0.3">
      <c r="A82">
        <v>1760</v>
      </c>
      <c r="B82" t="s">
        <v>1761</v>
      </c>
      <c r="C82" t="s">
        <v>5870</v>
      </c>
      <c r="D82">
        <v>5000</v>
      </c>
      <c r="E82">
        <v>8272</v>
      </c>
      <c r="F82" t="s">
        <v>8219</v>
      </c>
      <c r="G82" t="s">
        <v>8224</v>
      </c>
      <c r="H82" t="s">
        <v>8246</v>
      </c>
      <c r="I82">
        <v>1456416513</v>
      </c>
      <c r="J82">
        <v>1454688513</v>
      </c>
      <c r="K82" t="b">
        <v>0</v>
      </c>
      <c r="L82">
        <v>102</v>
      </c>
      <c r="M82" t="b">
        <v>1</v>
      </c>
      <c r="N82" t="s">
        <v>8285</v>
      </c>
      <c r="O82">
        <v>1.6544000000000001</v>
      </c>
      <c r="P82">
        <v>81.098039215686271</v>
      </c>
      <c r="Q82" t="s">
        <v>8325</v>
      </c>
      <c r="R82" t="s">
        <v>8326</v>
      </c>
    </row>
    <row r="83" spans="1:18" x14ac:dyDescent="0.3">
      <c r="A83">
        <v>1501</v>
      </c>
      <c r="B83" t="s">
        <v>1502</v>
      </c>
      <c r="C83" t="s">
        <v>5611</v>
      </c>
      <c r="D83">
        <v>52000</v>
      </c>
      <c r="E83">
        <v>86492</v>
      </c>
      <c r="F83" t="s">
        <v>8219</v>
      </c>
      <c r="G83" t="s">
        <v>8229</v>
      </c>
      <c r="H83" t="s">
        <v>8251</v>
      </c>
      <c r="I83">
        <v>1436364023</v>
      </c>
      <c r="J83">
        <v>1433772023</v>
      </c>
      <c r="K83" t="b">
        <v>1</v>
      </c>
      <c r="L83">
        <v>885</v>
      </c>
      <c r="M83" t="b">
        <v>1</v>
      </c>
      <c r="N83" t="s">
        <v>8285</v>
      </c>
      <c r="O83">
        <v>1.6633076923076924</v>
      </c>
      <c r="P83">
        <v>97.731073446327684</v>
      </c>
      <c r="Q83" t="s">
        <v>8325</v>
      </c>
      <c r="R83" t="s">
        <v>8326</v>
      </c>
    </row>
    <row r="84" spans="1:18" x14ac:dyDescent="0.3">
      <c r="A84">
        <v>1534</v>
      </c>
      <c r="B84" t="s">
        <v>1535</v>
      </c>
      <c r="C84" t="s">
        <v>5644</v>
      </c>
      <c r="D84">
        <v>7500</v>
      </c>
      <c r="E84">
        <v>31330</v>
      </c>
      <c r="F84" t="s">
        <v>8219</v>
      </c>
      <c r="G84" t="s">
        <v>8224</v>
      </c>
      <c r="H84" t="s">
        <v>8246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8285</v>
      </c>
      <c r="O84">
        <v>4.1773333333333333</v>
      </c>
      <c r="P84">
        <v>84.905149051490511</v>
      </c>
      <c r="Q84" t="s">
        <v>8325</v>
      </c>
      <c r="R84" t="s">
        <v>8326</v>
      </c>
    </row>
    <row r="85" spans="1:18" x14ac:dyDescent="0.3">
      <c r="A85">
        <v>1218</v>
      </c>
      <c r="B85" t="s">
        <v>1219</v>
      </c>
      <c r="C85" t="s">
        <v>5328</v>
      </c>
      <c r="D85">
        <v>9000</v>
      </c>
      <c r="E85">
        <v>15505</v>
      </c>
      <c r="F85" t="s">
        <v>8219</v>
      </c>
      <c r="G85" t="s">
        <v>8224</v>
      </c>
      <c r="H85" t="s">
        <v>8246</v>
      </c>
      <c r="I85">
        <v>1446346800</v>
      </c>
      <c r="J85">
        <v>1443714800</v>
      </c>
      <c r="K85" t="b">
        <v>0</v>
      </c>
      <c r="L85">
        <v>89</v>
      </c>
      <c r="M85" t="b">
        <v>1</v>
      </c>
      <c r="N85" t="s">
        <v>8285</v>
      </c>
      <c r="O85">
        <v>1.7227777777777777</v>
      </c>
      <c r="P85">
        <v>174.2134831460674</v>
      </c>
      <c r="Q85" t="s">
        <v>8325</v>
      </c>
      <c r="R85" t="s">
        <v>8326</v>
      </c>
    </row>
    <row r="86" spans="1:18" x14ac:dyDescent="0.3">
      <c r="A86">
        <v>1525</v>
      </c>
      <c r="B86" t="s">
        <v>1526</v>
      </c>
      <c r="C86" t="s">
        <v>5635</v>
      </c>
      <c r="D86">
        <v>2600</v>
      </c>
      <c r="E86">
        <v>4524.1499999999996</v>
      </c>
      <c r="F86" t="s">
        <v>8219</v>
      </c>
      <c r="G86" t="s">
        <v>8224</v>
      </c>
      <c r="H86" t="s">
        <v>8246</v>
      </c>
      <c r="I86">
        <v>1471539138</v>
      </c>
      <c r="J86">
        <v>1468947138</v>
      </c>
      <c r="K86" t="b">
        <v>1</v>
      </c>
      <c r="L86">
        <v>140</v>
      </c>
      <c r="M86" t="b">
        <v>1</v>
      </c>
      <c r="N86" t="s">
        <v>8285</v>
      </c>
      <c r="O86">
        <v>1.7400576923076922</v>
      </c>
      <c r="P86">
        <v>32.315357142857138</v>
      </c>
      <c r="Q86" t="s">
        <v>8325</v>
      </c>
      <c r="R86" t="s">
        <v>8326</v>
      </c>
    </row>
    <row r="87" spans="1:18" x14ac:dyDescent="0.3">
      <c r="A87">
        <v>1531</v>
      </c>
      <c r="B87" t="s">
        <v>1532</v>
      </c>
      <c r="C87" t="s">
        <v>5641</v>
      </c>
      <c r="D87">
        <v>2350</v>
      </c>
      <c r="E87">
        <v>4135</v>
      </c>
      <c r="F87" t="s">
        <v>8219</v>
      </c>
      <c r="G87" t="s">
        <v>8224</v>
      </c>
      <c r="H87" t="s">
        <v>8246</v>
      </c>
      <c r="I87">
        <v>1417402800</v>
      </c>
      <c r="J87">
        <v>1414610126</v>
      </c>
      <c r="K87" t="b">
        <v>1</v>
      </c>
      <c r="L87">
        <v>73</v>
      </c>
      <c r="M87" t="b">
        <v>1</v>
      </c>
      <c r="N87" t="s">
        <v>8285</v>
      </c>
      <c r="O87">
        <v>1.7595744680851064</v>
      </c>
      <c r="P87">
        <v>56.643835616438359</v>
      </c>
      <c r="Q87" t="s">
        <v>8325</v>
      </c>
      <c r="R87" t="s">
        <v>8326</v>
      </c>
    </row>
    <row r="88" spans="1:18" x14ac:dyDescent="0.3">
      <c r="A88">
        <v>1537</v>
      </c>
      <c r="B88" t="s">
        <v>1538</v>
      </c>
      <c r="C88" t="s">
        <v>5647</v>
      </c>
      <c r="D88">
        <v>12000</v>
      </c>
      <c r="E88">
        <v>21588</v>
      </c>
      <c r="F88" t="s">
        <v>8219</v>
      </c>
      <c r="G88" t="s">
        <v>8236</v>
      </c>
      <c r="H88" t="s">
        <v>8249</v>
      </c>
      <c r="I88">
        <v>1470506400</v>
      </c>
      <c r="J88">
        <v>1467358427</v>
      </c>
      <c r="K88" t="b">
        <v>1</v>
      </c>
      <c r="L88">
        <v>224</v>
      </c>
      <c r="M88" t="b">
        <v>1</v>
      </c>
      <c r="N88" t="s">
        <v>8285</v>
      </c>
      <c r="O88">
        <v>1.7989999999999999</v>
      </c>
      <c r="P88">
        <v>96.375</v>
      </c>
      <c r="Q88" t="s">
        <v>8325</v>
      </c>
      <c r="R88" t="s">
        <v>8326</v>
      </c>
    </row>
    <row r="89" spans="1:18" x14ac:dyDescent="0.3">
      <c r="A89">
        <v>1202</v>
      </c>
      <c r="B89" t="s">
        <v>1203</v>
      </c>
      <c r="C89" t="s">
        <v>5312</v>
      </c>
      <c r="D89">
        <v>25000</v>
      </c>
      <c r="E89">
        <v>49811</v>
      </c>
      <c r="F89" t="s">
        <v>8219</v>
      </c>
      <c r="G89" t="s">
        <v>8226</v>
      </c>
      <c r="H89" t="s">
        <v>8248</v>
      </c>
      <c r="I89">
        <v>1435388154</v>
      </c>
      <c r="J89">
        <v>1432796154</v>
      </c>
      <c r="K89" t="b">
        <v>0</v>
      </c>
      <c r="L89">
        <v>271</v>
      </c>
      <c r="M89" t="b">
        <v>1</v>
      </c>
      <c r="N89" t="s">
        <v>8285</v>
      </c>
      <c r="O89">
        <v>1.99244</v>
      </c>
      <c r="P89">
        <v>183.80442804428046</v>
      </c>
      <c r="Q89" t="s">
        <v>8325</v>
      </c>
      <c r="R89" t="s">
        <v>8326</v>
      </c>
    </row>
    <row r="90" spans="1:18" x14ac:dyDescent="0.3">
      <c r="A90">
        <v>1750</v>
      </c>
      <c r="B90" t="s">
        <v>1751</v>
      </c>
      <c r="C90" t="s">
        <v>5860</v>
      </c>
      <c r="D90">
        <v>5000</v>
      </c>
      <c r="E90">
        <v>10081</v>
      </c>
      <c r="F90" t="s">
        <v>8219</v>
      </c>
      <c r="G90" t="s">
        <v>8224</v>
      </c>
      <c r="H90" t="s">
        <v>8246</v>
      </c>
      <c r="I90">
        <v>1461096304</v>
      </c>
      <c r="J90">
        <v>1458936304</v>
      </c>
      <c r="K90" t="b">
        <v>0</v>
      </c>
      <c r="L90">
        <v>125</v>
      </c>
      <c r="M90" t="b">
        <v>1</v>
      </c>
      <c r="N90" t="s">
        <v>8285</v>
      </c>
      <c r="O90">
        <v>2.0162</v>
      </c>
      <c r="P90">
        <v>80.647999999999996</v>
      </c>
      <c r="Q90" t="s">
        <v>8325</v>
      </c>
      <c r="R90" t="s">
        <v>8326</v>
      </c>
    </row>
    <row r="91" spans="1:18" x14ac:dyDescent="0.3">
      <c r="A91">
        <v>1518</v>
      </c>
      <c r="B91" t="s">
        <v>1519</v>
      </c>
      <c r="C91" t="s">
        <v>5628</v>
      </c>
      <c r="D91">
        <v>15000</v>
      </c>
      <c r="E91">
        <v>30805</v>
      </c>
      <c r="F91" t="s">
        <v>8219</v>
      </c>
      <c r="G91" t="s">
        <v>8224</v>
      </c>
      <c r="H91" t="s">
        <v>8246</v>
      </c>
      <c r="I91">
        <v>1401565252</v>
      </c>
      <c r="J91">
        <v>1398973252</v>
      </c>
      <c r="K91" t="b">
        <v>1</v>
      </c>
      <c r="L91">
        <v>236</v>
      </c>
      <c r="M91" t="b">
        <v>1</v>
      </c>
      <c r="N91" t="s">
        <v>8285</v>
      </c>
      <c r="O91">
        <v>2.0536666666666665</v>
      </c>
      <c r="P91">
        <v>130.52966101694915</v>
      </c>
      <c r="Q91" t="s">
        <v>8325</v>
      </c>
      <c r="R91" t="s">
        <v>8326</v>
      </c>
    </row>
    <row r="92" spans="1:18" x14ac:dyDescent="0.3">
      <c r="A92">
        <v>1524</v>
      </c>
      <c r="B92" t="s">
        <v>1525</v>
      </c>
      <c r="C92" t="s">
        <v>5634</v>
      </c>
      <c r="D92">
        <v>3000</v>
      </c>
      <c r="E92">
        <v>6210</v>
      </c>
      <c r="F92" t="s">
        <v>8219</v>
      </c>
      <c r="G92" t="s">
        <v>8235</v>
      </c>
      <c r="H92" t="s">
        <v>8255</v>
      </c>
      <c r="I92">
        <v>1487592090</v>
      </c>
      <c r="J92">
        <v>1485000090</v>
      </c>
      <c r="K92" t="b">
        <v>1</v>
      </c>
      <c r="L92">
        <v>28</v>
      </c>
      <c r="M92" t="b">
        <v>1</v>
      </c>
      <c r="N92" t="s">
        <v>8285</v>
      </c>
      <c r="O92">
        <v>2.0699999999999998</v>
      </c>
      <c r="P92">
        <v>221.78571428571428</v>
      </c>
      <c r="Q92" t="s">
        <v>8325</v>
      </c>
      <c r="R92" t="s">
        <v>8326</v>
      </c>
    </row>
    <row r="93" spans="1:18" x14ac:dyDescent="0.3">
      <c r="A93">
        <v>1507</v>
      </c>
      <c r="B93" t="s">
        <v>1508</v>
      </c>
      <c r="C93" t="s">
        <v>5617</v>
      </c>
      <c r="D93">
        <v>1200</v>
      </c>
      <c r="E93">
        <v>2580</v>
      </c>
      <c r="F93" t="s">
        <v>8219</v>
      </c>
      <c r="G93" t="s">
        <v>8224</v>
      </c>
      <c r="H93" t="s">
        <v>8246</v>
      </c>
      <c r="I93">
        <v>1273911000</v>
      </c>
      <c r="J93">
        <v>1268822909</v>
      </c>
      <c r="K93" t="b">
        <v>1</v>
      </c>
      <c r="L93">
        <v>33</v>
      </c>
      <c r="M93" t="b">
        <v>1</v>
      </c>
      <c r="N93" t="s">
        <v>8285</v>
      </c>
      <c r="O93">
        <v>2.15</v>
      </c>
      <c r="P93">
        <v>78.181818181818187</v>
      </c>
      <c r="Q93" t="s">
        <v>8325</v>
      </c>
      <c r="R93" t="s">
        <v>8326</v>
      </c>
    </row>
    <row r="94" spans="1:18" x14ac:dyDescent="0.3">
      <c r="A94">
        <v>1536</v>
      </c>
      <c r="B94" t="s">
        <v>1537</v>
      </c>
      <c r="C94" t="s">
        <v>5646</v>
      </c>
      <c r="D94">
        <v>12000</v>
      </c>
      <c r="E94">
        <v>30037.01</v>
      </c>
      <c r="F94" t="s">
        <v>8219</v>
      </c>
      <c r="G94" t="s">
        <v>8224</v>
      </c>
      <c r="H94" t="s">
        <v>8246</v>
      </c>
      <c r="I94">
        <v>1440702910</v>
      </c>
      <c r="J94">
        <v>1438110910</v>
      </c>
      <c r="K94" t="b">
        <v>1</v>
      </c>
      <c r="L94">
        <v>455</v>
      </c>
      <c r="M94" t="b">
        <v>1</v>
      </c>
      <c r="N94" t="s">
        <v>8285</v>
      </c>
      <c r="O94">
        <v>2.5030841666666666</v>
      </c>
      <c r="P94">
        <v>66.015406593406595</v>
      </c>
      <c r="Q94" t="s">
        <v>8325</v>
      </c>
      <c r="R94" t="s">
        <v>8326</v>
      </c>
    </row>
    <row r="95" spans="1:18" x14ac:dyDescent="0.3">
      <c r="A95">
        <v>1197</v>
      </c>
      <c r="B95" t="s">
        <v>1198</v>
      </c>
      <c r="C95" t="s">
        <v>5307</v>
      </c>
      <c r="D95">
        <v>15000</v>
      </c>
      <c r="E95">
        <v>37994</v>
      </c>
      <c r="F95" t="s">
        <v>8219</v>
      </c>
      <c r="G95" t="s">
        <v>8224</v>
      </c>
      <c r="H95" t="s">
        <v>8246</v>
      </c>
      <c r="I95">
        <v>1465797540</v>
      </c>
      <c r="J95">
        <v>1463155034</v>
      </c>
      <c r="K95" t="b">
        <v>0</v>
      </c>
      <c r="L95">
        <v>314</v>
      </c>
      <c r="M95" t="b">
        <v>1</v>
      </c>
      <c r="N95" t="s">
        <v>8285</v>
      </c>
      <c r="O95">
        <v>2.5329333333333333</v>
      </c>
      <c r="P95">
        <v>121</v>
      </c>
      <c r="Q95" t="s">
        <v>8325</v>
      </c>
      <c r="R95" t="s">
        <v>8326</v>
      </c>
    </row>
    <row r="96" spans="1:18" x14ac:dyDescent="0.3">
      <c r="A96">
        <v>1210</v>
      </c>
      <c r="B96" t="s">
        <v>1211</v>
      </c>
      <c r="C96" t="s">
        <v>5320</v>
      </c>
      <c r="D96">
        <v>20000</v>
      </c>
      <c r="E96">
        <v>50863</v>
      </c>
      <c r="F96" t="s">
        <v>8219</v>
      </c>
      <c r="G96" t="s">
        <v>8235</v>
      </c>
      <c r="H96" t="s">
        <v>8255</v>
      </c>
      <c r="I96">
        <v>1433106000</v>
      </c>
      <c r="J96">
        <v>1431124572</v>
      </c>
      <c r="K96" t="b">
        <v>0</v>
      </c>
      <c r="L96">
        <v>103</v>
      </c>
      <c r="M96" t="b">
        <v>1</v>
      </c>
      <c r="N96" t="s">
        <v>8285</v>
      </c>
      <c r="O96">
        <v>2.5431499999999998</v>
      </c>
      <c r="P96">
        <v>493.81553398058253</v>
      </c>
      <c r="Q96" t="s">
        <v>8325</v>
      </c>
      <c r="R96" t="s">
        <v>8326</v>
      </c>
    </row>
    <row r="97" spans="1:18" x14ac:dyDescent="0.3">
      <c r="A97">
        <v>1752</v>
      </c>
      <c r="B97" t="s">
        <v>1753</v>
      </c>
      <c r="C97" t="s">
        <v>5862</v>
      </c>
      <c r="D97">
        <v>1200</v>
      </c>
      <c r="E97">
        <v>3122</v>
      </c>
      <c r="F97" t="s">
        <v>8219</v>
      </c>
      <c r="G97" t="s">
        <v>8225</v>
      </c>
      <c r="H97" t="s">
        <v>8247</v>
      </c>
      <c r="I97">
        <v>1476425082</v>
      </c>
      <c r="J97">
        <v>1473833082</v>
      </c>
      <c r="K97" t="b">
        <v>0</v>
      </c>
      <c r="L97">
        <v>90</v>
      </c>
      <c r="M97" t="b">
        <v>1</v>
      </c>
      <c r="N97" t="s">
        <v>8285</v>
      </c>
      <c r="O97">
        <v>2.6016666666666666</v>
      </c>
      <c r="P97">
        <v>34.68888888888889</v>
      </c>
      <c r="Q97" t="s">
        <v>8325</v>
      </c>
      <c r="R97" t="s">
        <v>8326</v>
      </c>
    </row>
    <row r="98" spans="1:18" x14ac:dyDescent="0.3">
      <c r="A98">
        <v>1198</v>
      </c>
      <c r="B98" t="s">
        <v>1199</v>
      </c>
      <c r="C98" t="s">
        <v>5308</v>
      </c>
      <c r="D98">
        <v>3500</v>
      </c>
      <c r="E98">
        <v>9121</v>
      </c>
      <c r="F98" t="s">
        <v>8219</v>
      </c>
      <c r="G98" t="s">
        <v>8224</v>
      </c>
      <c r="H98" t="s">
        <v>8246</v>
      </c>
      <c r="I98">
        <v>1451530800</v>
      </c>
      <c r="J98">
        <v>1448463086</v>
      </c>
      <c r="K98" t="b">
        <v>0</v>
      </c>
      <c r="L98">
        <v>167</v>
      </c>
      <c r="M98" t="b">
        <v>1</v>
      </c>
      <c r="N98" t="s">
        <v>8285</v>
      </c>
      <c r="O98">
        <v>2.6059999999999999</v>
      </c>
      <c r="P98">
        <v>54.616766467065865</v>
      </c>
      <c r="Q98" t="s">
        <v>8325</v>
      </c>
      <c r="R98" t="s">
        <v>8326</v>
      </c>
    </row>
    <row r="99" spans="1:18" x14ac:dyDescent="0.3">
      <c r="A99">
        <v>1196</v>
      </c>
      <c r="B99" t="s">
        <v>1197</v>
      </c>
      <c r="C99" t="s">
        <v>5306</v>
      </c>
      <c r="D99">
        <v>14500</v>
      </c>
      <c r="E99">
        <v>39137</v>
      </c>
      <c r="F99" t="s">
        <v>8219</v>
      </c>
      <c r="G99" t="s">
        <v>8225</v>
      </c>
      <c r="H99" t="s">
        <v>8247</v>
      </c>
      <c r="I99">
        <v>1450467539</v>
      </c>
      <c r="J99">
        <v>1447875539</v>
      </c>
      <c r="K99" t="b">
        <v>0</v>
      </c>
      <c r="L99">
        <v>512</v>
      </c>
      <c r="M99" t="b">
        <v>1</v>
      </c>
      <c r="N99" t="s">
        <v>8285</v>
      </c>
      <c r="O99">
        <v>2.6991034482758622</v>
      </c>
      <c r="P99">
        <v>76.439453125</v>
      </c>
      <c r="Q99" t="s">
        <v>8325</v>
      </c>
      <c r="R99" t="s">
        <v>8326</v>
      </c>
    </row>
    <row r="100" spans="1:18" x14ac:dyDescent="0.3">
      <c r="A100">
        <v>1504</v>
      </c>
      <c r="B100" t="s">
        <v>1505</v>
      </c>
      <c r="C100" t="s">
        <v>5614</v>
      </c>
      <c r="D100">
        <v>6500</v>
      </c>
      <c r="E100">
        <v>18066</v>
      </c>
      <c r="F100" t="s">
        <v>8219</v>
      </c>
      <c r="G100" t="s">
        <v>8225</v>
      </c>
      <c r="H100" t="s">
        <v>8247</v>
      </c>
      <c r="I100">
        <v>1402389180</v>
      </c>
      <c r="J100">
        <v>1399996024</v>
      </c>
      <c r="K100" t="b">
        <v>1</v>
      </c>
      <c r="L100">
        <v>269</v>
      </c>
      <c r="M100" t="b">
        <v>1</v>
      </c>
      <c r="N100" t="s">
        <v>8285</v>
      </c>
      <c r="O100">
        <v>2.7793846153846156</v>
      </c>
      <c r="P100">
        <v>67.159851301115239</v>
      </c>
      <c r="Q100" t="s">
        <v>8325</v>
      </c>
      <c r="R100" t="s">
        <v>8326</v>
      </c>
    </row>
    <row r="101" spans="1:18" x14ac:dyDescent="0.3">
      <c r="A101">
        <v>1222</v>
      </c>
      <c r="B101" t="s">
        <v>1223</v>
      </c>
      <c r="C101" t="s">
        <v>5332</v>
      </c>
      <c r="D101">
        <v>4000</v>
      </c>
      <c r="E101">
        <v>11215</v>
      </c>
      <c r="F101" t="s">
        <v>8219</v>
      </c>
      <c r="G101" t="s">
        <v>8229</v>
      </c>
      <c r="H101" t="s">
        <v>8251</v>
      </c>
      <c r="I101">
        <v>1459483200</v>
      </c>
      <c r="J101">
        <v>1456852647</v>
      </c>
      <c r="K101" t="b">
        <v>0</v>
      </c>
      <c r="L101">
        <v>138</v>
      </c>
      <c r="M101" t="b">
        <v>1</v>
      </c>
      <c r="N101" t="s">
        <v>8285</v>
      </c>
      <c r="O101">
        <v>2.80375</v>
      </c>
      <c r="P101">
        <v>81.268115942028984</v>
      </c>
      <c r="Q101" t="s">
        <v>8325</v>
      </c>
      <c r="R101" t="s">
        <v>8326</v>
      </c>
    </row>
    <row r="102" spans="1:18" x14ac:dyDescent="0.3">
      <c r="A102">
        <v>1528</v>
      </c>
      <c r="B102" t="s">
        <v>1529</v>
      </c>
      <c r="C102" t="s">
        <v>5638</v>
      </c>
      <c r="D102">
        <v>3000</v>
      </c>
      <c r="E102">
        <v>8447</v>
      </c>
      <c r="F102" t="s">
        <v>8219</v>
      </c>
      <c r="G102" t="s">
        <v>8224</v>
      </c>
      <c r="H102" t="s">
        <v>8246</v>
      </c>
      <c r="I102">
        <v>1485907200</v>
      </c>
      <c r="J102">
        <v>1483292122</v>
      </c>
      <c r="K102" t="b">
        <v>1</v>
      </c>
      <c r="L102">
        <v>160</v>
      </c>
      <c r="M102" t="b">
        <v>1</v>
      </c>
      <c r="N102" t="s">
        <v>8285</v>
      </c>
      <c r="O102">
        <v>2.8156666666666665</v>
      </c>
      <c r="P102">
        <v>52.793750000000003</v>
      </c>
      <c r="Q102" t="s">
        <v>8325</v>
      </c>
      <c r="R102" t="s">
        <v>8326</v>
      </c>
    </row>
    <row r="103" spans="1:18" x14ac:dyDescent="0.3">
      <c r="A103">
        <v>1192</v>
      </c>
      <c r="B103" t="s">
        <v>1193</v>
      </c>
      <c r="C103" t="s">
        <v>5302</v>
      </c>
      <c r="D103">
        <v>100</v>
      </c>
      <c r="E103">
        <v>290</v>
      </c>
      <c r="F103" t="s">
        <v>8219</v>
      </c>
      <c r="G103" t="s">
        <v>8225</v>
      </c>
      <c r="H103" t="s">
        <v>8247</v>
      </c>
      <c r="I103">
        <v>1486814978</v>
      </c>
      <c r="J103">
        <v>1484222978</v>
      </c>
      <c r="K103" t="b">
        <v>0</v>
      </c>
      <c r="L103">
        <v>15</v>
      </c>
      <c r="M103" t="b">
        <v>1</v>
      </c>
      <c r="N103" t="s">
        <v>8285</v>
      </c>
      <c r="O103">
        <v>2.9</v>
      </c>
      <c r="P103">
        <v>19.333333333333332</v>
      </c>
      <c r="Q103" t="s">
        <v>8325</v>
      </c>
      <c r="R103" t="s">
        <v>8326</v>
      </c>
    </row>
    <row r="104" spans="1:18" x14ac:dyDescent="0.3">
      <c r="A104">
        <v>1194</v>
      </c>
      <c r="B104" t="s">
        <v>1195</v>
      </c>
      <c r="C104" t="s">
        <v>5304</v>
      </c>
      <c r="D104">
        <v>12500</v>
      </c>
      <c r="E104">
        <v>40280</v>
      </c>
      <c r="F104" t="s">
        <v>8219</v>
      </c>
      <c r="G104" t="s">
        <v>8241</v>
      </c>
      <c r="H104" t="s">
        <v>8249</v>
      </c>
      <c r="I104">
        <v>1428493379</v>
      </c>
      <c r="J104">
        <v>1425901379</v>
      </c>
      <c r="K104" t="b">
        <v>0</v>
      </c>
      <c r="L104">
        <v>714</v>
      </c>
      <c r="M104" t="b">
        <v>1</v>
      </c>
      <c r="N104" t="s">
        <v>8285</v>
      </c>
      <c r="O104">
        <v>3.2223999999999999</v>
      </c>
      <c r="P104">
        <v>56.414565826330531</v>
      </c>
      <c r="Q104" t="s">
        <v>8325</v>
      </c>
      <c r="R104" t="s">
        <v>8326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5"/>
  <sheetViews>
    <sheetView tabSelected="1" zoomScale="50" zoomScaleNormal="50" workbookViewId="0">
      <pane ySplit="1" topLeftCell="A2" activePane="bottomLeft" state="frozen"/>
      <selection pane="bottomLeft" activeCell="AA6" sqref="AA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16.5546875" bestFit="1" customWidth="1"/>
    <col min="7" max="7" width="15.21875" customWidth="1"/>
    <col min="8" max="8" width="15.44140625" customWidth="1"/>
    <col min="9" max="9" width="15.5546875" customWidth="1"/>
    <col min="10" max="10" width="18.88671875" customWidth="1"/>
    <col min="11" max="11" width="17.77734375" customWidth="1"/>
    <col min="12" max="12" width="22.33203125" customWidth="1"/>
    <col min="13" max="13" width="20.77734375" bestFit="1" customWidth="1"/>
    <col min="14" max="14" width="34.88671875" customWidth="1"/>
    <col min="15" max="15" width="24.77734375" style="7" customWidth="1"/>
    <col min="16" max="16" width="24.5546875" customWidth="1"/>
    <col min="17" max="17" width="15.77734375" customWidth="1"/>
    <col min="18" max="18" width="20.109375" customWidth="1"/>
    <col min="19" max="19" width="32.33203125" customWidth="1"/>
    <col min="20" max="20" width="3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3" t="s">
        <v>8366</v>
      </c>
      <c r="T1" s="13" t="s">
        <v>8367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>
        <f>E2/L2</f>
        <v>63.917582417582416</v>
      </c>
      <c r="Q2" t="s">
        <v>8320</v>
      </c>
      <c r="R2" t="s">
        <v>8334</v>
      </c>
      <c r="S2" s="12" t="str">
        <f>TEXT((J2/86400)+25569+(-5/24),"mm/dd/yy")</f>
        <v>06/21/15</v>
      </c>
      <c r="T2" s="12" t="str">
        <f>TEXT((I2/86400)+25569+(-5/24),"mm/dd/yy")</f>
        <v>07/22/15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E3/D3</f>
        <v>1.4260827250608272</v>
      </c>
      <c r="P3">
        <f>E3/L3</f>
        <v>185.48101265822785</v>
      </c>
      <c r="Q3" t="s">
        <v>8320</v>
      </c>
      <c r="R3" t="s">
        <v>8334</v>
      </c>
      <c r="S3" s="12" t="str">
        <f>TEXT((J3/86400)+25569+(-5/24),"mm/dd/yy")</f>
        <v>01/31/17</v>
      </c>
      <c r="T3" s="12" t="str">
        <f>TEXT((I3/86400)+25569+(-5/24),"mm/dd/yy")</f>
        <v>03/02/17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>E4/D4</f>
        <v>1.05</v>
      </c>
      <c r="P4">
        <f>E4/L4</f>
        <v>15</v>
      </c>
      <c r="Q4" t="s">
        <v>8320</v>
      </c>
      <c r="R4" t="s">
        <v>8334</v>
      </c>
      <c r="S4" s="12" t="str">
        <f>TEXT((J4/86400)+25569+(-5/24),"mm/dd/yy")</f>
        <v>02/05/16</v>
      </c>
      <c r="T4" s="12" t="str">
        <f>TEXT((I4/86400)+25569+(-5/24),"mm/dd/yy")</f>
        <v>02/15/16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>E5/D5</f>
        <v>1.0389999999999999</v>
      </c>
      <c r="P5">
        <f>E5/L5</f>
        <v>69.266666666666666</v>
      </c>
      <c r="Q5" t="s">
        <v>8320</v>
      </c>
      <c r="R5" t="s">
        <v>8334</v>
      </c>
      <c r="S5" s="12" t="str">
        <f>TEXT((J5/86400)+25569+(-5/24),"mm/dd/yy")</f>
        <v>07/08/14</v>
      </c>
      <c r="T5" s="12" t="str">
        <f>TEXT((I5/86400)+25569+(-5/24),"mm/dd/yy")</f>
        <v>08/07/14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>E6/D6</f>
        <v>1.2299154545454545</v>
      </c>
      <c r="P6">
        <f>E6/L6</f>
        <v>190.55028169014085</v>
      </c>
      <c r="Q6" t="s">
        <v>8320</v>
      </c>
      <c r="R6" t="s">
        <v>8334</v>
      </c>
      <c r="S6" s="12" t="str">
        <f>TEXT((J6/86400)+25569+(-5/24),"mm/dd/yy")</f>
        <v>11/19/15</v>
      </c>
      <c r="T6" s="12" t="str">
        <f>TEXT((I6/86400)+25569+(-5/24),"mm/dd/yy")</f>
        <v>12/19/15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>E7/D7</f>
        <v>1.0977744436109027</v>
      </c>
      <c r="P7">
        <f>E7/L7</f>
        <v>93.40425531914893</v>
      </c>
      <c r="Q7" t="s">
        <v>8320</v>
      </c>
      <c r="R7" t="s">
        <v>8334</v>
      </c>
      <c r="S7" s="12" t="str">
        <f>TEXT((J7/86400)+25569+(-5/24),"mm/dd/yy")</f>
        <v>07/12/16</v>
      </c>
      <c r="T7" s="12" t="str">
        <f>TEXT((I7/86400)+25569+(-5/24),"mm/dd/yy")</f>
        <v>07/29/16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>E8/D8</f>
        <v>1.064875</v>
      </c>
      <c r="P8">
        <f>E8/L8</f>
        <v>146.87931034482759</v>
      </c>
      <c r="Q8" t="s">
        <v>8320</v>
      </c>
      <c r="R8" t="s">
        <v>8334</v>
      </c>
      <c r="S8" s="12" t="str">
        <f>TEXT((J8/86400)+25569+(-5/24),"mm/dd/yy")</f>
        <v>06/03/14</v>
      </c>
      <c r="T8" s="12" t="str">
        <f>TEXT((I8/86400)+25569+(-5/24),"mm/dd/yy")</f>
        <v>06/13/14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>E9/D9</f>
        <v>1.0122222222222221</v>
      </c>
      <c r="P9">
        <f>E9/L9</f>
        <v>159.82456140350877</v>
      </c>
      <c r="Q9" t="s">
        <v>8320</v>
      </c>
      <c r="R9" t="s">
        <v>8334</v>
      </c>
      <c r="S9" s="12" t="str">
        <f>TEXT((J9/86400)+25569+(-5/24),"mm/dd/yy")</f>
        <v>05/25/16</v>
      </c>
      <c r="T9" s="12" t="str">
        <f>TEXT((I9/86400)+25569+(-5/24),"mm/dd/yy")</f>
        <v>07/04/16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>E10/D10</f>
        <v>1.0004342857142856</v>
      </c>
      <c r="P10">
        <f>E10/L10</f>
        <v>291.79333333333335</v>
      </c>
      <c r="Q10" t="s">
        <v>8320</v>
      </c>
      <c r="R10" t="s">
        <v>8334</v>
      </c>
      <c r="S10" s="12" t="str">
        <f>TEXT((J10/86400)+25569+(-5/24),"mm/dd/yy")</f>
        <v>04/08/16</v>
      </c>
      <c r="T10" s="12" t="str">
        <f>TEXT((I10/86400)+25569+(-5/24),"mm/dd/yy")</f>
        <v>04/15/16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>E11/D11</f>
        <v>1.2599800000000001</v>
      </c>
      <c r="P11">
        <f>E11/L11</f>
        <v>31.499500000000001</v>
      </c>
      <c r="Q11" t="s">
        <v>8320</v>
      </c>
      <c r="R11" t="s">
        <v>8334</v>
      </c>
      <c r="S11" s="12" t="str">
        <f>TEXT((J11/86400)+25569+(-5/24),"mm/dd/yy")</f>
        <v>03/17/16</v>
      </c>
      <c r="T11" s="12" t="str">
        <f>TEXT((I11/86400)+25569+(-5/24),"mm/dd/yy")</f>
        <v>04/16/16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>E12/D12</f>
        <v>1.0049999999999999</v>
      </c>
      <c r="P12">
        <f>E12/L12</f>
        <v>158.68421052631578</v>
      </c>
      <c r="Q12" t="s">
        <v>8320</v>
      </c>
      <c r="R12" t="s">
        <v>8334</v>
      </c>
      <c r="S12" s="12" t="str">
        <f>TEXT((J12/86400)+25569+(-5/24),"mm/dd/yy")</f>
        <v>05/20/14</v>
      </c>
      <c r="T12" s="12" t="str">
        <f>TEXT((I12/86400)+25569+(-5/24),"mm/dd/yy")</f>
        <v>06/24/14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>E13/D13</f>
        <v>1.2050000000000001</v>
      </c>
      <c r="P13">
        <f>E13/L13</f>
        <v>80.333333333333329</v>
      </c>
      <c r="Q13" t="s">
        <v>8320</v>
      </c>
      <c r="R13" t="s">
        <v>8334</v>
      </c>
      <c r="S13" s="12" t="str">
        <f>TEXT((J13/86400)+25569+(-5/24),"mm/dd/yy")</f>
        <v>07/21/16</v>
      </c>
      <c r="T13" s="12" t="str">
        <f>TEXT((I13/86400)+25569+(-5/24),"mm/dd/yy")</f>
        <v>08/21/16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>E14/D14</f>
        <v>1.6529333333333334</v>
      </c>
      <c r="P14">
        <f>E14/L14</f>
        <v>59.961305925030231</v>
      </c>
      <c r="Q14" t="s">
        <v>8320</v>
      </c>
      <c r="R14" t="s">
        <v>8334</v>
      </c>
      <c r="S14" s="12" t="str">
        <f>TEXT((J14/86400)+25569+(-5/24),"mm/dd/yy")</f>
        <v>06/01/14</v>
      </c>
      <c r="T14" s="12" t="str">
        <f>TEXT((I14/86400)+25569+(-5/24),"mm/dd/yy")</f>
        <v>07/15/14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>E15/D15</f>
        <v>1.5997142857142856</v>
      </c>
      <c r="P15">
        <f>E15/L15</f>
        <v>109.78431372549019</v>
      </c>
      <c r="Q15" t="s">
        <v>8320</v>
      </c>
      <c r="R15" t="s">
        <v>8334</v>
      </c>
      <c r="S15" s="12" t="str">
        <f>TEXT((J15/86400)+25569+(-5/24),"mm/dd/yy")</f>
        <v>05/18/16</v>
      </c>
      <c r="T15" s="12" t="str">
        <f>TEXT((I15/86400)+25569+(-5/24),"mm/dd/yy")</f>
        <v>06/23/16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>E16/D16</f>
        <v>1.0093333333333334</v>
      </c>
      <c r="P16">
        <f>E16/L16</f>
        <v>147.70731707317074</v>
      </c>
      <c r="Q16" t="s">
        <v>8320</v>
      </c>
      <c r="R16" t="s">
        <v>8334</v>
      </c>
      <c r="S16" s="12" t="str">
        <f>TEXT((J16/86400)+25569+(-5/24),"mm/dd/yy")</f>
        <v>06/17/14</v>
      </c>
      <c r="T16" s="12" t="str">
        <f>TEXT((I16/86400)+25569+(-5/24),"mm/dd/yy")</f>
        <v>07/13/14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>E17/D17</f>
        <v>1.0660000000000001</v>
      </c>
      <c r="P17">
        <f>E17/L17</f>
        <v>21.755102040816325</v>
      </c>
      <c r="Q17" t="s">
        <v>8320</v>
      </c>
      <c r="R17" t="s">
        <v>8334</v>
      </c>
      <c r="S17" s="12" t="str">
        <f>TEXT((J17/86400)+25569+(-5/24),"mm/dd/yy")</f>
        <v>09/09/15</v>
      </c>
      <c r="T17" s="12" t="str">
        <f>TEXT((I17/86400)+25569+(-5/24),"mm/dd/yy")</f>
        <v>09/27/15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>E18/D18</f>
        <v>1.0024166666666667</v>
      </c>
      <c r="P18">
        <f>E18/L18</f>
        <v>171.84285714285716</v>
      </c>
      <c r="Q18" t="s">
        <v>8320</v>
      </c>
      <c r="R18" t="s">
        <v>8334</v>
      </c>
      <c r="S18" s="12" t="str">
        <f>TEXT((J18/86400)+25569+(-5/24),"mm/dd/yy")</f>
        <v>05/01/14</v>
      </c>
      <c r="T18" s="12" t="str">
        <f>TEXT((I18/86400)+25569+(-5/24),"mm/dd/yy")</f>
        <v>06/16/14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>E19/D19</f>
        <v>1.0066666666666666</v>
      </c>
      <c r="P19">
        <f>E19/L19</f>
        <v>41.944444444444443</v>
      </c>
      <c r="Q19" t="s">
        <v>8320</v>
      </c>
      <c r="R19" t="s">
        <v>8334</v>
      </c>
      <c r="S19" s="12" t="str">
        <f>TEXT((J19/86400)+25569+(-5/24),"mm/dd/yy")</f>
        <v>10/05/14</v>
      </c>
      <c r="T19" s="12" t="str">
        <f>TEXT((I19/86400)+25569+(-5/24),"mm/dd/yy")</f>
        <v>11/04/14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>E20/D20</f>
        <v>1.0632110000000001</v>
      </c>
      <c r="P20">
        <f>E20/L20</f>
        <v>93.264122807017543</v>
      </c>
      <c r="Q20" t="s">
        <v>8320</v>
      </c>
      <c r="R20" t="s">
        <v>8334</v>
      </c>
      <c r="S20" s="12" t="str">
        <f>TEXT((J20/86400)+25569+(-5/24),"mm/dd/yy")</f>
        <v>08/18/14</v>
      </c>
      <c r="T20" s="12" t="str">
        <f>TEXT((I20/86400)+25569+(-5/24),"mm/dd/yy")</f>
        <v>09/17/14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>E21/D21</f>
        <v>1.4529411764705882</v>
      </c>
      <c r="P21">
        <f>E21/L21</f>
        <v>56.136363636363633</v>
      </c>
      <c r="Q21" t="s">
        <v>8320</v>
      </c>
      <c r="R21" t="s">
        <v>8334</v>
      </c>
      <c r="S21" s="12" t="str">
        <f>TEXT((J21/86400)+25569+(-5/24),"mm/dd/yy")</f>
        <v>06/20/15</v>
      </c>
      <c r="T21" s="12" t="str">
        <f>TEXT((I21/86400)+25569+(-5/24),"mm/dd/yy")</f>
        <v>07/20/15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>E22/D22</f>
        <v>1.002</v>
      </c>
      <c r="P22">
        <f>E22/L22</f>
        <v>80.16</v>
      </c>
      <c r="Q22" t="s">
        <v>8320</v>
      </c>
      <c r="R22" t="s">
        <v>8334</v>
      </c>
      <c r="S22" s="12" t="str">
        <f>TEXT((J22/86400)+25569+(-5/24),"mm/dd/yy")</f>
        <v>07/15/15</v>
      </c>
      <c r="T22" s="12" t="str">
        <f>TEXT((I22/86400)+25569+(-5/24),"mm/dd/yy")</f>
        <v>09/13/15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>E23/D23</f>
        <v>1.0913513513513513</v>
      </c>
      <c r="P23">
        <f>E23/L23</f>
        <v>199.9009900990099</v>
      </c>
      <c r="Q23" t="s">
        <v>8320</v>
      </c>
      <c r="R23" t="s">
        <v>8334</v>
      </c>
      <c r="S23" s="12" t="str">
        <f>TEXT((J23/86400)+25569+(-5/24),"mm/dd/yy")</f>
        <v>08/27/14</v>
      </c>
      <c r="T23" s="12" t="str">
        <f>TEXT((I23/86400)+25569+(-5/24),"mm/dd/yy")</f>
        <v>09/26/14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>E24/D24</f>
        <v>1.1714285714285715</v>
      </c>
      <c r="P24">
        <f>E24/L24</f>
        <v>51.25</v>
      </c>
      <c r="Q24" t="s">
        <v>8320</v>
      </c>
      <c r="R24" t="s">
        <v>8334</v>
      </c>
      <c r="S24" s="12" t="str">
        <f>TEXT((J24/86400)+25569+(-5/24),"mm/dd/yy")</f>
        <v>12/16/14</v>
      </c>
      <c r="T24" s="12" t="str">
        <f>TEXT((I24/86400)+25569+(-5/24),"mm/dd/yy")</f>
        <v>01/01/15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>E25/D25</f>
        <v>1.1850000000000001</v>
      </c>
      <c r="P25">
        <f>E25/L25</f>
        <v>103.04347826086956</v>
      </c>
      <c r="Q25" t="s">
        <v>8320</v>
      </c>
      <c r="R25" t="s">
        <v>8334</v>
      </c>
      <c r="S25" s="12" t="str">
        <f>TEXT((J25/86400)+25569+(-5/24),"mm/dd/yy")</f>
        <v>04/03/15</v>
      </c>
      <c r="T25" s="12" t="str">
        <f>TEXT((I25/86400)+25569+(-5/24),"mm/dd/yy")</f>
        <v>04/30/15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>E26/D26</f>
        <v>1.0880768571428572</v>
      </c>
      <c r="P26">
        <f>E26/L26</f>
        <v>66.346149825783982</v>
      </c>
      <c r="Q26" t="s">
        <v>8320</v>
      </c>
      <c r="R26" t="s">
        <v>8334</v>
      </c>
      <c r="S26" s="12" t="str">
        <f>TEXT((J26/86400)+25569+(-5/24),"mm/dd/yy")</f>
        <v>08/13/15</v>
      </c>
      <c r="T26" s="12" t="str">
        <f>TEXT((I26/86400)+25569+(-5/24),"mm/dd/yy")</f>
        <v>09/15/15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>E27/D27</f>
        <v>1.3333333333333333</v>
      </c>
      <c r="P27">
        <f>E27/L27</f>
        <v>57.142857142857146</v>
      </c>
      <c r="Q27" t="s">
        <v>8320</v>
      </c>
      <c r="R27" t="s">
        <v>8334</v>
      </c>
      <c r="S27" s="12" t="str">
        <f>TEXT((J27/86400)+25569+(-5/24),"mm/dd/yy")</f>
        <v>11/09/15</v>
      </c>
      <c r="T27" s="12" t="str">
        <f>TEXT((I27/86400)+25569+(-5/24),"mm/dd/yy")</f>
        <v>01/08/16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>E28/D28</f>
        <v>1.552</v>
      </c>
      <c r="P28">
        <f>E28/L28</f>
        <v>102.10526315789474</v>
      </c>
      <c r="Q28" t="s">
        <v>8320</v>
      </c>
      <c r="R28" t="s">
        <v>8334</v>
      </c>
      <c r="S28" s="12" t="str">
        <f>TEXT((J28/86400)+25569+(-5/24),"mm/dd/yy")</f>
        <v>07/08/14</v>
      </c>
      <c r="T28" s="12" t="str">
        <f>TEXT((I28/86400)+25569+(-5/24),"mm/dd/yy")</f>
        <v>08/17/14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>E29/D29</f>
        <v>1.1172500000000001</v>
      </c>
      <c r="P29">
        <f>E29/L29</f>
        <v>148.96666666666667</v>
      </c>
      <c r="Q29" t="s">
        <v>8320</v>
      </c>
      <c r="R29" t="s">
        <v>8334</v>
      </c>
      <c r="S29" s="12" t="str">
        <f>TEXT((J29/86400)+25569+(-5/24),"mm/dd/yy")</f>
        <v>10/16/14</v>
      </c>
      <c r="T29" s="12" t="str">
        <f>TEXT((I29/86400)+25569+(-5/24),"mm/dd/yy")</f>
        <v>11/15/14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>E30/D30</f>
        <v>1.0035000000000001</v>
      </c>
      <c r="P30">
        <f>E30/L30</f>
        <v>169.6056338028169</v>
      </c>
      <c r="Q30" t="s">
        <v>8320</v>
      </c>
      <c r="R30" t="s">
        <v>8334</v>
      </c>
      <c r="S30" s="12" t="str">
        <f>TEXT((J30/86400)+25569+(-5/24),"mm/dd/yy")</f>
        <v>11/16/15</v>
      </c>
      <c r="T30" s="12" t="str">
        <f>TEXT((I30/86400)+25569+(-5/24),"mm/dd/yy")</f>
        <v>12/16/15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>E31/D31</f>
        <v>1.2333333333333334</v>
      </c>
      <c r="P31">
        <f>E31/L31</f>
        <v>31.623931623931625</v>
      </c>
      <c r="Q31" t="s">
        <v>8320</v>
      </c>
      <c r="R31" t="s">
        <v>8334</v>
      </c>
      <c r="S31" s="12" t="str">
        <f>TEXT((J31/86400)+25569+(-5/24),"mm/dd/yy")</f>
        <v>06/22/14</v>
      </c>
      <c r="T31" s="12" t="str">
        <f>TEXT((I31/86400)+25569+(-5/24),"mm/dd/yy")</f>
        <v>07/22/14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>E32/D32</f>
        <v>1.0129975</v>
      </c>
      <c r="P32">
        <f>E32/L32</f>
        <v>76.45264150943396</v>
      </c>
      <c r="Q32" t="s">
        <v>8320</v>
      </c>
      <c r="R32" t="s">
        <v>8334</v>
      </c>
      <c r="S32" s="12" t="str">
        <f>TEXT((J32/86400)+25569+(-5/24),"mm/dd/yy")</f>
        <v>07/22/14</v>
      </c>
      <c r="T32" s="12" t="str">
        <f>TEXT((I32/86400)+25569+(-5/24),"mm/dd/yy")</f>
        <v>08/21/14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>E33/D33</f>
        <v>1</v>
      </c>
      <c r="P33">
        <f>E33/L33</f>
        <v>13</v>
      </c>
      <c r="Q33" t="s">
        <v>8320</v>
      </c>
      <c r="R33" t="s">
        <v>8334</v>
      </c>
      <c r="S33" s="12" t="str">
        <f>TEXT((J33/86400)+25569+(-5/24),"mm/dd/yy")</f>
        <v>01/07/16</v>
      </c>
      <c r="T33" s="12" t="str">
        <f>TEXT((I33/86400)+25569+(-5/24),"mm/dd/yy")</f>
        <v>01/25/16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>E34/D34</f>
        <v>1.0024604569420035</v>
      </c>
      <c r="P34">
        <f>E34/L34</f>
        <v>320.44943820224717</v>
      </c>
      <c r="Q34" t="s">
        <v>8320</v>
      </c>
      <c r="R34" t="s">
        <v>8334</v>
      </c>
      <c r="S34" s="12" t="str">
        <f>TEXT((J34/86400)+25569+(-5/24),"mm/dd/yy")</f>
        <v>04/01/16</v>
      </c>
      <c r="T34" s="12" t="str">
        <f>TEXT((I34/86400)+25569+(-5/24),"mm/dd/yy")</f>
        <v>05/12/16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>E35/D35</f>
        <v>1.0209523809523811</v>
      </c>
      <c r="P35">
        <f>E35/L35</f>
        <v>83.75</v>
      </c>
      <c r="Q35" t="s">
        <v>8320</v>
      </c>
      <c r="R35" t="s">
        <v>8334</v>
      </c>
      <c r="S35" s="12" t="str">
        <f>TEXT((J35/86400)+25569+(-5/24),"mm/dd/yy")</f>
        <v>10/09/15</v>
      </c>
      <c r="T35" s="12" t="str">
        <f>TEXT((I35/86400)+25569+(-5/24),"mm/dd/yy")</f>
        <v>11/08/15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>E36/D36</f>
        <v>1.3046153846153845</v>
      </c>
      <c r="P36">
        <f>E36/L36</f>
        <v>49.882352941176471</v>
      </c>
      <c r="Q36" t="s">
        <v>8320</v>
      </c>
      <c r="R36" t="s">
        <v>8334</v>
      </c>
      <c r="S36" s="12" t="str">
        <f>TEXT((J36/86400)+25569+(-5/24),"mm/dd/yy")</f>
        <v>07/21/14</v>
      </c>
      <c r="T36" s="12" t="str">
        <f>TEXT((I36/86400)+25569+(-5/24),"mm/dd/yy")</f>
        <v>08/05/14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>E37/D37</f>
        <v>1.665</v>
      </c>
      <c r="P37">
        <f>E37/L37</f>
        <v>59.464285714285715</v>
      </c>
      <c r="Q37" t="s">
        <v>8320</v>
      </c>
      <c r="R37" t="s">
        <v>8334</v>
      </c>
      <c r="S37" s="12" t="str">
        <f>TEXT((J37/86400)+25569+(-5/24),"mm/dd/yy")</f>
        <v>04/04/15</v>
      </c>
      <c r="T37" s="12" t="str">
        <f>TEXT((I37/86400)+25569+(-5/24),"mm/dd/yy")</f>
        <v>04/27/15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>E38/D38</f>
        <v>1.4215</v>
      </c>
      <c r="P38">
        <f>E38/L38</f>
        <v>193.84090909090909</v>
      </c>
      <c r="Q38" t="s">
        <v>8320</v>
      </c>
      <c r="R38" t="s">
        <v>8334</v>
      </c>
      <c r="S38" s="12" t="str">
        <f>TEXT((J38/86400)+25569+(-5/24),"mm/dd/yy")</f>
        <v>03/05/15</v>
      </c>
      <c r="T38" s="12" t="str">
        <f>TEXT((I38/86400)+25569+(-5/24),"mm/dd/yy")</f>
        <v>04/04/15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>E39/D39</f>
        <v>1.8344090909090909</v>
      </c>
      <c r="P39">
        <f>E39/L39</f>
        <v>159.51383399209487</v>
      </c>
      <c r="Q39" t="s">
        <v>8320</v>
      </c>
      <c r="R39" t="s">
        <v>8334</v>
      </c>
      <c r="S39" s="12" t="str">
        <f>TEXT((J39/86400)+25569+(-5/24),"mm/dd/yy")</f>
        <v>01/28/15</v>
      </c>
      <c r="T39" s="12" t="str">
        <f>TEXT((I39/86400)+25569+(-5/24),"mm/dd/yy")</f>
        <v>02/27/15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>E40/D40</f>
        <v>1.1004</v>
      </c>
      <c r="P40">
        <f>E40/L40</f>
        <v>41.68181818181818</v>
      </c>
      <c r="Q40" t="s">
        <v>8320</v>
      </c>
      <c r="R40" t="s">
        <v>8334</v>
      </c>
      <c r="S40" s="12" t="str">
        <f>TEXT((J40/86400)+25569+(-5/24),"mm/dd/yy")</f>
        <v>04/10/13</v>
      </c>
      <c r="T40" s="12" t="str">
        <f>TEXT((I40/86400)+25569+(-5/24),"mm/dd/yy")</f>
        <v>05/10/13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>E41/D41</f>
        <v>1.3098000000000001</v>
      </c>
      <c r="P41">
        <f>E41/L41</f>
        <v>150.89861751152074</v>
      </c>
      <c r="Q41" t="s">
        <v>8320</v>
      </c>
      <c r="R41" t="s">
        <v>8334</v>
      </c>
      <c r="S41" s="12" t="str">
        <f>TEXT((J41/86400)+25569+(-5/24),"mm/dd/yy")</f>
        <v>04/24/14</v>
      </c>
      <c r="T41" s="12" t="str">
        <f>TEXT((I41/86400)+25569+(-5/24),"mm/dd/yy")</f>
        <v>05/25/14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>E42/D42</f>
        <v>1.0135000000000001</v>
      </c>
      <c r="P42">
        <f>E42/L42</f>
        <v>126.6875</v>
      </c>
      <c r="Q42" t="s">
        <v>8320</v>
      </c>
      <c r="R42" t="s">
        <v>8334</v>
      </c>
      <c r="S42" s="12" t="str">
        <f>TEXT((J42/86400)+25569+(-5/24),"mm/dd/yy")</f>
        <v>05/30/14</v>
      </c>
      <c r="T42" s="12" t="str">
        <f>TEXT((I42/86400)+25569+(-5/24),"mm/dd/yy")</f>
        <v>06/18/14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>E43/D43</f>
        <v>1</v>
      </c>
      <c r="P43">
        <f>E43/L43</f>
        <v>105.26315789473684</v>
      </c>
      <c r="Q43" t="s">
        <v>8320</v>
      </c>
      <c r="R43" t="s">
        <v>8334</v>
      </c>
      <c r="S43" s="12" t="str">
        <f>TEXT((J43/86400)+25569+(-5/24),"mm/dd/yy")</f>
        <v>09/05/14</v>
      </c>
      <c r="T43" s="12" t="str">
        <f>TEXT((I43/86400)+25569+(-5/24),"mm/dd/yy")</f>
        <v>10/05/14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>E44/D44</f>
        <v>1.4185714285714286</v>
      </c>
      <c r="P44">
        <f>E44/L44</f>
        <v>117.51479289940828</v>
      </c>
      <c r="Q44" t="s">
        <v>8320</v>
      </c>
      <c r="R44" t="s">
        <v>8334</v>
      </c>
      <c r="S44" s="12" t="str">
        <f>TEXT((J44/86400)+25569+(-5/24),"mm/dd/yy")</f>
        <v>11/28/14</v>
      </c>
      <c r="T44" s="12" t="str">
        <f>TEXT((I44/86400)+25569+(-5/24),"mm/dd/yy")</f>
        <v>12/28/14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>E45/D45</f>
        <v>3.0865999999999998</v>
      </c>
      <c r="P45">
        <f>E45/L45</f>
        <v>117.36121673003802</v>
      </c>
      <c r="Q45" t="s">
        <v>8320</v>
      </c>
      <c r="R45" t="s">
        <v>8334</v>
      </c>
      <c r="S45" s="12" t="str">
        <f>TEXT((J45/86400)+25569+(-5/24),"mm/dd/yy")</f>
        <v>06/12/14</v>
      </c>
      <c r="T45" s="12" t="str">
        <f>TEXT((I45/86400)+25569+(-5/24),"mm/dd/yy")</f>
        <v>07/12/14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>E46/D46</f>
        <v>1</v>
      </c>
      <c r="P46">
        <f>E46/L46</f>
        <v>133.33333333333334</v>
      </c>
      <c r="Q46" t="s">
        <v>8320</v>
      </c>
      <c r="R46" t="s">
        <v>8334</v>
      </c>
      <c r="S46" s="12" t="str">
        <f>TEXT((J46/86400)+25569+(-5/24),"mm/dd/yy")</f>
        <v>08/22/14</v>
      </c>
      <c r="T46" s="12" t="str">
        <f>TEXT((I46/86400)+25569+(-5/24),"mm/dd/yy")</f>
        <v>10/06/14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>E47/D47</f>
        <v>1.2</v>
      </c>
      <c r="P47">
        <f>E47/L47</f>
        <v>98.360655737704917</v>
      </c>
      <c r="Q47" t="s">
        <v>8320</v>
      </c>
      <c r="R47" t="s">
        <v>8334</v>
      </c>
      <c r="S47" s="12" t="str">
        <f>TEXT((J47/86400)+25569+(-5/24),"mm/dd/yy")</f>
        <v>03/28/16</v>
      </c>
      <c r="T47" s="12" t="str">
        <f>TEXT((I47/86400)+25569+(-5/24),"mm/dd/yy")</f>
        <v>04/27/16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>E48/D48</f>
        <v>1.0416666666666667</v>
      </c>
      <c r="P48">
        <f>E48/L48</f>
        <v>194.44444444444446</v>
      </c>
      <c r="Q48" t="s">
        <v>8320</v>
      </c>
      <c r="R48" t="s">
        <v>8334</v>
      </c>
      <c r="S48" s="12" t="str">
        <f>TEXT((J48/86400)+25569+(-5/24),"mm/dd/yy")</f>
        <v>11/15/15</v>
      </c>
      <c r="T48" s="12" t="str">
        <f>TEXT((I48/86400)+25569+(-5/24),"mm/dd/yy")</f>
        <v>12/15/15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>E49/D49</f>
        <v>1.0761100000000001</v>
      </c>
      <c r="P49">
        <f>E49/L49</f>
        <v>76.865000000000009</v>
      </c>
      <c r="Q49" t="s">
        <v>8320</v>
      </c>
      <c r="R49" t="s">
        <v>8334</v>
      </c>
      <c r="S49" s="12" t="str">
        <f>TEXT((J49/86400)+25569+(-5/24),"mm/dd/yy")</f>
        <v>10/20/14</v>
      </c>
      <c r="T49" s="12" t="str">
        <f>TEXT((I49/86400)+25569+(-5/24),"mm/dd/yy")</f>
        <v>12/19/14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>E50/D50</f>
        <v>1.0794999999999999</v>
      </c>
      <c r="P50">
        <f>E50/L50</f>
        <v>56.815789473684212</v>
      </c>
      <c r="Q50" t="s">
        <v>8320</v>
      </c>
      <c r="R50" t="s">
        <v>8334</v>
      </c>
      <c r="S50" s="12" t="str">
        <f>TEXT((J50/86400)+25569+(-5/24),"mm/dd/yy")</f>
        <v>01/29/15</v>
      </c>
      <c r="T50" s="12" t="str">
        <f>TEXT((I50/86400)+25569+(-5/24),"mm/dd/yy")</f>
        <v>03/01/15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>E51/D51</f>
        <v>1</v>
      </c>
      <c r="P51">
        <f>E51/L51</f>
        <v>137.93103448275863</v>
      </c>
      <c r="Q51" t="s">
        <v>8320</v>
      </c>
      <c r="R51" t="s">
        <v>8334</v>
      </c>
      <c r="S51" s="12" t="str">
        <f>TEXT((J51/86400)+25569+(-5/24),"mm/dd/yy")</f>
        <v>09/23/15</v>
      </c>
      <c r="T51" s="12" t="str">
        <f>TEXT((I51/86400)+25569+(-5/24),"mm/dd/yy")</f>
        <v>10/23/15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>E52/D52</f>
        <v>1</v>
      </c>
      <c r="P52">
        <f>E52/L52</f>
        <v>27.272727272727273</v>
      </c>
      <c r="Q52" t="s">
        <v>8320</v>
      </c>
      <c r="R52" t="s">
        <v>8334</v>
      </c>
      <c r="S52" s="12" t="str">
        <f>TEXT((J52/86400)+25569+(-5/24),"mm/dd/yy")</f>
        <v>12/22/14</v>
      </c>
      <c r="T52" s="12" t="str">
        <f>TEXT((I52/86400)+25569+(-5/24),"mm/dd/yy")</f>
        <v>01/30/15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>E53/D53</f>
        <v>1.2801818181818181</v>
      </c>
      <c r="P53">
        <f>E53/L53</f>
        <v>118.33613445378151</v>
      </c>
      <c r="Q53" t="s">
        <v>8320</v>
      </c>
      <c r="R53" t="s">
        <v>8334</v>
      </c>
      <c r="S53" s="12" t="str">
        <f>TEXT((J53/86400)+25569+(-5/24),"mm/dd/yy")</f>
        <v>07/11/15</v>
      </c>
      <c r="T53" s="12" t="str">
        <f>TEXT((I53/86400)+25569+(-5/24),"mm/dd/yy")</f>
        <v>08/10/15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>E54/D54</f>
        <v>1.1620999999999999</v>
      </c>
      <c r="P54">
        <f>E54/L54</f>
        <v>223.48076923076923</v>
      </c>
      <c r="Q54" t="s">
        <v>8320</v>
      </c>
      <c r="R54" t="s">
        <v>8334</v>
      </c>
      <c r="S54" s="12" t="str">
        <f>TEXT((J54/86400)+25569+(-5/24),"mm/dd/yy")</f>
        <v>06/17/14</v>
      </c>
      <c r="T54" s="12" t="str">
        <f>TEXT((I54/86400)+25569+(-5/24),"mm/dd/yy")</f>
        <v>07/17/14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>E55/D55</f>
        <v>1.0963333333333334</v>
      </c>
      <c r="P55">
        <f>E55/L55</f>
        <v>28.111111111111111</v>
      </c>
      <c r="Q55" t="s">
        <v>8320</v>
      </c>
      <c r="R55" t="s">
        <v>8334</v>
      </c>
      <c r="S55" s="12" t="str">
        <f>TEXT((J55/86400)+25569+(-5/24),"mm/dd/yy")</f>
        <v>03/21/14</v>
      </c>
      <c r="T55" s="12" t="str">
        <f>TEXT((I55/86400)+25569+(-5/24),"mm/dd/yy")</f>
        <v>04/04/14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>E56/D56</f>
        <v>1.01</v>
      </c>
      <c r="P56">
        <f>E56/L56</f>
        <v>194.23076923076923</v>
      </c>
      <c r="Q56" t="s">
        <v>8320</v>
      </c>
      <c r="R56" t="s">
        <v>8334</v>
      </c>
      <c r="S56" s="12" t="str">
        <f>TEXT((J56/86400)+25569+(-5/24),"mm/dd/yy")</f>
        <v>11/25/15</v>
      </c>
      <c r="T56" s="12" t="str">
        <f>TEXT((I56/86400)+25569+(-5/24),"mm/dd/yy")</f>
        <v>12/25/15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>E57/D57</f>
        <v>1.2895348837209302</v>
      </c>
      <c r="P57">
        <f>E57/L57</f>
        <v>128.95348837209303</v>
      </c>
      <c r="Q57" t="s">
        <v>8320</v>
      </c>
      <c r="R57" t="s">
        <v>8334</v>
      </c>
      <c r="S57" s="12" t="str">
        <f>TEXT((J57/86400)+25569+(-5/24),"mm/dd/yy")</f>
        <v>05/06/16</v>
      </c>
      <c r="T57" s="12" t="str">
        <f>TEXT((I57/86400)+25569+(-5/24),"mm/dd/yy")</f>
        <v>05/27/16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>E58/D58</f>
        <v>1.0726249999999999</v>
      </c>
      <c r="P58">
        <f>E58/L58</f>
        <v>49.316091954022987</v>
      </c>
      <c r="Q58" t="s">
        <v>8320</v>
      </c>
      <c r="R58" t="s">
        <v>8334</v>
      </c>
      <c r="S58" s="12" t="str">
        <f>TEXT((J58/86400)+25569+(-5/24),"mm/dd/yy")</f>
        <v>05/25/15</v>
      </c>
      <c r="T58" s="12" t="str">
        <f>TEXT((I58/86400)+25569+(-5/24),"mm/dd/yy")</f>
        <v>06/08/15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>E59/D59</f>
        <v>1.0189999999999999</v>
      </c>
      <c r="P59">
        <f>E59/L59</f>
        <v>221.52173913043478</v>
      </c>
      <c r="Q59" t="s">
        <v>8320</v>
      </c>
      <c r="R59" t="s">
        <v>8334</v>
      </c>
      <c r="S59" s="12" t="str">
        <f>TEXT((J59/86400)+25569+(-5/24),"mm/dd/yy")</f>
        <v>03/26/15</v>
      </c>
      <c r="T59" s="12" t="str">
        <f>TEXT((I59/86400)+25569+(-5/24),"mm/dd/yy")</f>
        <v>04/25/15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>E60/D60</f>
        <v>1.0290999999999999</v>
      </c>
      <c r="P60">
        <f>E60/L60</f>
        <v>137.21333333333334</v>
      </c>
      <c r="Q60" t="s">
        <v>8320</v>
      </c>
      <c r="R60" t="s">
        <v>8334</v>
      </c>
      <c r="S60" s="12" t="str">
        <f>TEXT((J60/86400)+25569+(-5/24),"mm/dd/yy")</f>
        <v>10/20/14</v>
      </c>
      <c r="T60" s="12" t="str">
        <f>TEXT((I60/86400)+25569+(-5/24),"mm/dd/yy")</f>
        <v>11/19/14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>E61/D61</f>
        <v>1.0012570000000001</v>
      </c>
      <c r="P61">
        <f>E61/L61</f>
        <v>606.82242424242418</v>
      </c>
      <c r="Q61" t="s">
        <v>8320</v>
      </c>
      <c r="R61" t="s">
        <v>8334</v>
      </c>
      <c r="S61" s="12" t="str">
        <f>TEXT((J61/86400)+25569+(-5/24),"mm/dd/yy")</f>
        <v>08/14/15</v>
      </c>
      <c r="T61" s="12" t="str">
        <f>TEXT((I61/86400)+25569+(-5/24),"mm/dd/yy")</f>
        <v>09/14/15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>E62/D62</f>
        <v>1.0329622222222221</v>
      </c>
      <c r="P62">
        <f>E62/L62</f>
        <v>43.040092592592593</v>
      </c>
      <c r="Q62" t="s">
        <v>8320</v>
      </c>
      <c r="R62" t="s">
        <v>8321</v>
      </c>
      <c r="S62" s="12" t="str">
        <f>TEXT((J62/86400)+25569+(-5/24),"mm/dd/yy")</f>
        <v>03/03/14</v>
      </c>
      <c r="T62" s="12" t="str">
        <f>TEXT((I62/86400)+25569+(-5/24),"mm/dd/yy")</f>
        <v>03/22/14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>E63/D63</f>
        <v>1.4830000000000001</v>
      </c>
      <c r="P63">
        <f>E63/L63</f>
        <v>322.39130434782606</v>
      </c>
      <c r="Q63" t="s">
        <v>8320</v>
      </c>
      <c r="R63" t="s">
        <v>8321</v>
      </c>
      <c r="S63" s="12" t="str">
        <f>TEXT((J63/86400)+25569+(-5/24),"mm/dd/yy")</f>
        <v>05/15/13</v>
      </c>
      <c r="T63" s="12" t="str">
        <f>TEXT((I63/86400)+25569+(-5/24),"mm/dd/yy")</f>
        <v>06/06/13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>E64/D64</f>
        <v>1.5473333333333332</v>
      </c>
      <c r="P64">
        <f>E64/L64</f>
        <v>96.708333333333329</v>
      </c>
      <c r="Q64" t="s">
        <v>8320</v>
      </c>
      <c r="R64" t="s">
        <v>8321</v>
      </c>
      <c r="S64" s="12" t="str">
        <f>TEXT((J64/86400)+25569+(-5/24),"mm/dd/yy")</f>
        <v>02/06/13</v>
      </c>
      <c r="T64" s="12" t="str">
        <f>TEXT((I64/86400)+25569+(-5/24),"mm/dd/yy")</f>
        <v>03/03/13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>E65/D65</f>
        <v>1.1351849999999999</v>
      </c>
      <c r="P65">
        <f>E65/L65</f>
        <v>35.474531249999998</v>
      </c>
      <c r="Q65" t="s">
        <v>8320</v>
      </c>
      <c r="R65" t="s">
        <v>8321</v>
      </c>
      <c r="S65" s="12" t="str">
        <f>TEXT((J65/86400)+25569+(-5/24),"mm/dd/yy")</f>
        <v>12/04/13</v>
      </c>
      <c r="T65" s="12" t="str">
        <f>TEXT((I65/86400)+25569+(-5/24),"mm/dd/yy")</f>
        <v>12/27/13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>E66/D66</f>
        <v>1.7333333333333334</v>
      </c>
      <c r="P66">
        <f>E66/L66</f>
        <v>86.666666666666671</v>
      </c>
      <c r="Q66" t="s">
        <v>8320</v>
      </c>
      <c r="R66" t="s">
        <v>8321</v>
      </c>
      <c r="S66" s="12" t="str">
        <f>TEXT((J66/86400)+25569+(-5/24),"mm/dd/yy")</f>
        <v>06/07/13</v>
      </c>
      <c r="T66" s="12" t="str">
        <f>TEXT((I66/86400)+25569+(-5/24),"mm/dd/yy")</f>
        <v>07/07/13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>E67/D67</f>
        <v>1.0752857142857142</v>
      </c>
      <c r="P67">
        <f>E67/L67</f>
        <v>132.05263157894737</v>
      </c>
      <c r="Q67" t="s">
        <v>8320</v>
      </c>
      <c r="R67" t="s">
        <v>8321</v>
      </c>
      <c r="S67" s="12" t="str">
        <f>TEXT((J67/86400)+25569+(-5/24),"mm/dd/yy")</f>
        <v>07/15/14</v>
      </c>
      <c r="T67" s="12" t="str">
        <f>TEXT((I67/86400)+25569+(-5/24),"mm/dd/yy")</f>
        <v>08/11/14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>E68/D68</f>
        <v>1.1859999999999999</v>
      </c>
      <c r="P68">
        <f>E68/L68</f>
        <v>91.230769230769226</v>
      </c>
      <c r="Q68" t="s">
        <v>8320</v>
      </c>
      <c r="R68" t="s">
        <v>8321</v>
      </c>
      <c r="S68" s="12" t="str">
        <f>TEXT((J68/86400)+25569+(-5/24),"mm/dd/yy")</f>
        <v>06/18/16</v>
      </c>
      <c r="T68" s="12" t="str">
        <f>TEXT((I68/86400)+25569+(-5/24),"mm/dd/yy")</f>
        <v>07/18/16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>E69/D69</f>
        <v>1.1625000000000001</v>
      </c>
      <c r="P69">
        <f>E69/L69</f>
        <v>116.25</v>
      </c>
      <c r="Q69" t="s">
        <v>8320</v>
      </c>
      <c r="R69" t="s">
        <v>8321</v>
      </c>
      <c r="S69" s="12" t="str">
        <f>TEXT((J69/86400)+25569+(-5/24),"mm/dd/yy")</f>
        <v>06/15/12</v>
      </c>
      <c r="T69" s="12" t="str">
        <f>TEXT((I69/86400)+25569+(-5/24),"mm/dd/yy")</f>
        <v>07/15/12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>E70/D70</f>
        <v>1.2716666666666667</v>
      </c>
      <c r="P70">
        <f>E70/L70</f>
        <v>21.194444444444443</v>
      </c>
      <c r="Q70" t="s">
        <v>8320</v>
      </c>
      <c r="R70" t="s">
        <v>8321</v>
      </c>
      <c r="S70" s="12" t="str">
        <f>TEXT((J70/86400)+25569+(-5/24),"mm/dd/yy")</f>
        <v>01/24/14</v>
      </c>
      <c r="T70" s="12" t="str">
        <f>TEXT((I70/86400)+25569+(-5/24),"mm/dd/yy")</f>
        <v>02/23/14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>E71/D71</f>
        <v>1.109423</v>
      </c>
      <c r="P71">
        <f>E71/L71</f>
        <v>62.327134831460668</v>
      </c>
      <c r="Q71" t="s">
        <v>8320</v>
      </c>
      <c r="R71" t="s">
        <v>8321</v>
      </c>
      <c r="S71" s="12" t="str">
        <f>TEXT((J71/86400)+25569+(-5/24),"mm/dd/yy")</f>
        <v>08/30/11</v>
      </c>
      <c r="T71" s="12" t="str">
        <f>TEXT((I71/86400)+25569+(-5/24),"mm/dd/yy")</f>
        <v>10/02/11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>E72/D72</f>
        <v>1.272</v>
      </c>
      <c r="P72">
        <f>E72/L72</f>
        <v>37.411764705882355</v>
      </c>
      <c r="Q72" t="s">
        <v>8320</v>
      </c>
      <c r="R72" t="s">
        <v>8321</v>
      </c>
      <c r="S72" s="12" t="str">
        <f>TEXT((J72/86400)+25569+(-5/24),"mm/dd/yy")</f>
        <v>07/06/11</v>
      </c>
      <c r="T72" s="12" t="str">
        <f>TEXT((I72/86400)+25569+(-5/24),"mm/dd/yy")</f>
        <v>09/04/11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>E73/D73</f>
        <v>1.2394444444444443</v>
      </c>
      <c r="P73">
        <f>E73/L73</f>
        <v>69.71875</v>
      </c>
      <c r="Q73" t="s">
        <v>8320</v>
      </c>
      <c r="R73" t="s">
        <v>8321</v>
      </c>
      <c r="S73" s="12" t="str">
        <f>TEXT((J73/86400)+25569+(-5/24),"mm/dd/yy")</f>
        <v>03/29/12</v>
      </c>
      <c r="T73" s="12" t="str">
        <f>TEXT((I73/86400)+25569+(-5/24),"mm/dd/yy")</f>
        <v>05/28/12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>E74/D74</f>
        <v>1.084090909090909</v>
      </c>
      <c r="P74">
        <f>E74/L74</f>
        <v>58.170731707317074</v>
      </c>
      <c r="Q74" t="s">
        <v>8320</v>
      </c>
      <c r="R74" t="s">
        <v>8321</v>
      </c>
      <c r="S74" s="12" t="str">
        <f>TEXT((J74/86400)+25569+(-5/24),"mm/dd/yy")</f>
        <v>10/25/12</v>
      </c>
      <c r="T74" s="12" t="str">
        <f>TEXT((I74/86400)+25569+(-5/24),"mm/dd/yy")</f>
        <v>11/14/12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>E75/D75</f>
        <v>1</v>
      </c>
      <c r="P75">
        <f>E75/L75</f>
        <v>50</v>
      </c>
      <c r="Q75" t="s">
        <v>8320</v>
      </c>
      <c r="R75" t="s">
        <v>8321</v>
      </c>
      <c r="S75" s="12" t="str">
        <f>TEXT((J75/86400)+25569+(-5/24),"mm/dd/yy")</f>
        <v>02/13/11</v>
      </c>
      <c r="T75" s="12" t="str">
        <f>TEXT((I75/86400)+25569+(-5/24),"mm/dd/yy")</f>
        <v>05/02/11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>E76/D76</f>
        <v>1.1293199999999999</v>
      </c>
      <c r="P76">
        <f>E76/L76</f>
        <v>19.471034482758618</v>
      </c>
      <c r="Q76" t="s">
        <v>8320</v>
      </c>
      <c r="R76" t="s">
        <v>8321</v>
      </c>
      <c r="S76" s="12" t="str">
        <f>TEXT((J76/86400)+25569+(-5/24),"mm/dd/yy")</f>
        <v>12/22/15</v>
      </c>
      <c r="T76" s="12" t="str">
        <f>TEXT((I76/86400)+25569+(-5/24),"mm/dd/yy")</f>
        <v>01/21/16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>E77/D77</f>
        <v>1.1542857142857144</v>
      </c>
      <c r="P77">
        <f>E77/L77</f>
        <v>85.957446808510639</v>
      </c>
      <c r="Q77" t="s">
        <v>8320</v>
      </c>
      <c r="R77" t="s">
        <v>8321</v>
      </c>
      <c r="S77" s="12" t="str">
        <f>TEXT((J77/86400)+25569+(-5/24),"mm/dd/yy")</f>
        <v>03/24/13</v>
      </c>
      <c r="T77" s="12" t="str">
        <f>TEXT((I77/86400)+25569+(-5/24),"mm/dd/yy")</f>
        <v>04/23/13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>E78/D78</f>
        <v>1.5333333333333334</v>
      </c>
      <c r="P78">
        <f>E78/L78</f>
        <v>30.666666666666668</v>
      </c>
      <c r="Q78" t="s">
        <v>8320</v>
      </c>
      <c r="R78" t="s">
        <v>8321</v>
      </c>
      <c r="S78" s="12" t="str">
        <f>TEXT((J78/86400)+25569+(-5/24),"mm/dd/yy")</f>
        <v>10/28/11</v>
      </c>
      <c r="T78" s="12" t="str">
        <f>TEXT((I78/86400)+25569+(-5/24),"mm/dd/yy")</f>
        <v>12/27/11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>E79/D79</f>
        <v>3.9249999999999998</v>
      </c>
      <c r="P79">
        <f>E79/L79</f>
        <v>60.384615384615387</v>
      </c>
      <c r="Q79" t="s">
        <v>8320</v>
      </c>
      <c r="R79" t="s">
        <v>8321</v>
      </c>
      <c r="S79" s="12" t="str">
        <f>TEXT((J79/86400)+25569+(-5/24),"mm/dd/yy")</f>
        <v>03/28/12</v>
      </c>
      <c r="T79" s="12" t="str">
        <f>TEXT((I79/86400)+25569+(-5/24),"mm/dd/yy")</f>
        <v>05/20/12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>E80/D80</f>
        <v>27.02</v>
      </c>
      <c r="P80">
        <f>E80/L80</f>
        <v>38.6</v>
      </c>
      <c r="Q80" t="s">
        <v>8320</v>
      </c>
      <c r="R80" t="s">
        <v>8321</v>
      </c>
      <c r="S80" s="12" t="str">
        <f>TEXT((J80/86400)+25569+(-5/24),"mm/dd/yy")</f>
        <v>08/22/16</v>
      </c>
      <c r="T80" s="12" t="str">
        <f>TEXT((I80/86400)+25569+(-5/24),"mm/dd/yy")</f>
        <v>09/01/16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>E81/D81</f>
        <v>1.27</v>
      </c>
      <c r="P81">
        <f>E81/L81</f>
        <v>40.268292682926827</v>
      </c>
      <c r="Q81" t="s">
        <v>8320</v>
      </c>
      <c r="R81" t="s">
        <v>8321</v>
      </c>
      <c r="S81" s="12" t="str">
        <f>TEXT((J81/86400)+25569+(-5/24),"mm/dd/yy")</f>
        <v>03/26/14</v>
      </c>
      <c r="T81" s="12" t="str">
        <f>TEXT((I81/86400)+25569+(-5/24),"mm/dd/yy")</f>
        <v>04/25/14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>E82/D82</f>
        <v>1.0725</v>
      </c>
      <c r="P82">
        <f>E82/L82</f>
        <v>273.82978723404256</v>
      </c>
      <c r="Q82" t="s">
        <v>8320</v>
      </c>
      <c r="R82" t="s">
        <v>8321</v>
      </c>
      <c r="S82" s="12" t="str">
        <f>TEXT((J82/86400)+25569+(-5/24),"mm/dd/yy")</f>
        <v>11/04/13</v>
      </c>
      <c r="T82" s="12" t="str">
        <f>TEXT((I82/86400)+25569+(-5/24),"mm/dd/yy")</f>
        <v>12/09/13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>E83/D83</f>
        <v>1.98</v>
      </c>
      <c r="P83">
        <f>E83/L83</f>
        <v>53.035714285714285</v>
      </c>
      <c r="Q83" t="s">
        <v>8320</v>
      </c>
      <c r="R83" t="s">
        <v>8321</v>
      </c>
      <c r="S83" s="12" t="str">
        <f>TEXT((J83/86400)+25569+(-5/24),"mm/dd/yy")</f>
        <v>07/09/12</v>
      </c>
      <c r="T83" s="12" t="str">
        <f>TEXT((I83/86400)+25569+(-5/24),"mm/dd/yy")</f>
        <v>07/13/12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>E84/D84</f>
        <v>1.0001249999999999</v>
      </c>
      <c r="P84">
        <f>E84/L84</f>
        <v>40.005000000000003</v>
      </c>
      <c r="Q84" t="s">
        <v>8320</v>
      </c>
      <c r="R84" t="s">
        <v>8321</v>
      </c>
      <c r="S84" s="12" t="str">
        <f>TEXT((J84/86400)+25569+(-5/24),"mm/dd/yy")</f>
        <v>09/09/11</v>
      </c>
      <c r="T84" s="12" t="str">
        <f>TEXT((I84/86400)+25569+(-5/24),"mm/dd/yy")</f>
        <v>10/09/11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>E85/D85</f>
        <v>1.0249999999999999</v>
      </c>
      <c r="P85">
        <f>E85/L85</f>
        <v>15.76923076923077</v>
      </c>
      <c r="Q85" t="s">
        <v>8320</v>
      </c>
      <c r="R85" t="s">
        <v>8321</v>
      </c>
      <c r="S85" s="12" t="str">
        <f>TEXT((J85/86400)+25569+(-5/24),"mm/dd/yy")</f>
        <v>02/07/15</v>
      </c>
      <c r="T85" s="12" t="str">
        <f>TEXT((I85/86400)+25569+(-5/24),"mm/dd/yy")</f>
        <v>02/22/15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>E86/D86</f>
        <v>1</v>
      </c>
      <c r="P86">
        <f>E86/L86</f>
        <v>71.428571428571431</v>
      </c>
      <c r="Q86" t="s">
        <v>8320</v>
      </c>
      <c r="R86" t="s">
        <v>8321</v>
      </c>
      <c r="S86" s="12" t="str">
        <f>TEXT((J86/86400)+25569+(-5/24),"mm/dd/yy")</f>
        <v>04/15/11</v>
      </c>
      <c r="T86" s="12" t="str">
        <f>TEXT((I86/86400)+25569+(-5/24),"mm/dd/yy")</f>
        <v>05/15/11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>E87/D87</f>
        <v>1.2549999999999999</v>
      </c>
      <c r="P87">
        <f>E87/L87</f>
        <v>71.714285714285708</v>
      </c>
      <c r="Q87" t="s">
        <v>8320</v>
      </c>
      <c r="R87" t="s">
        <v>8321</v>
      </c>
      <c r="S87" s="12" t="str">
        <f>TEXT((J87/86400)+25569+(-5/24),"mm/dd/yy")</f>
        <v>08/23/11</v>
      </c>
      <c r="T87" s="12" t="str">
        <f>TEXT((I87/86400)+25569+(-5/24),"mm/dd/yy")</f>
        <v>09/22/11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>E88/D88</f>
        <v>1.0646666666666667</v>
      </c>
      <c r="P88">
        <f>E88/L88</f>
        <v>375.76470588235293</v>
      </c>
      <c r="Q88" t="s">
        <v>8320</v>
      </c>
      <c r="R88" t="s">
        <v>8321</v>
      </c>
      <c r="S88" s="12" t="str">
        <f>TEXT((J88/86400)+25569+(-5/24),"mm/dd/yy")</f>
        <v>10/14/15</v>
      </c>
      <c r="T88" s="12" t="str">
        <f>TEXT((I88/86400)+25569+(-5/24),"mm/dd/yy")</f>
        <v>12/27/15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>E89/D89</f>
        <v>1.046</v>
      </c>
      <c r="P89">
        <f>E89/L89</f>
        <v>104.6</v>
      </c>
      <c r="Q89" t="s">
        <v>8320</v>
      </c>
      <c r="R89" t="s">
        <v>8321</v>
      </c>
      <c r="S89" s="12" t="str">
        <f>TEXT((J89/86400)+25569+(-5/24),"mm/dd/yy")</f>
        <v>05/24/10</v>
      </c>
      <c r="T89" s="12" t="str">
        <f>TEXT((I89/86400)+25569+(-5/24),"mm/dd/yy")</f>
        <v>06/02/10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>E90/D90</f>
        <v>1.0285714285714285</v>
      </c>
      <c r="P90">
        <f>E90/L90</f>
        <v>60</v>
      </c>
      <c r="Q90" t="s">
        <v>8320</v>
      </c>
      <c r="R90" t="s">
        <v>8321</v>
      </c>
      <c r="S90" s="12" t="str">
        <f>TEXT((J90/86400)+25569+(-5/24),"mm/dd/yy")</f>
        <v>05/27/14</v>
      </c>
      <c r="T90" s="12" t="str">
        <f>TEXT((I90/86400)+25569+(-5/24),"mm/dd/yy")</f>
        <v>06/22/14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>E91/D91</f>
        <v>1.1506666666666667</v>
      </c>
      <c r="P91">
        <f>E91/L91</f>
        <v>123.28571428571429</v>
      </c>
      <c r="Q91" t="s">
        <v>8320</v>
      </c>
      <c r="R91" t="s">
        <v>8321</v>
      </c>
      <c r="S91" s="12" t="str">
        <f>TEXT((J91/86400)+25569+(-5/24),"mm/dd/yy")</f>
        <v>05/08/13</v>
      </c>
      <c r="T91" s="12" t="str">
        <f>TEXT((I91/86400)+25569+(-5/24),"mm/dd/yy")</f>
        <v>06/02/13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>E92/D92</f>
        <v>1.004</v>
      </c>
      <c r="P92">
        <f>E92/L92</f>
        <v>31.375</v>
      </c>
      <c r="Q92" t="s">
        <v>8320</v>
      </c>
      <c r="R92" t="s">
        <v>8321</v>
      </c>
      <c r="S92" s="12" t="str">
        <f>TEXT((J92/86400)+25569+(-5/24),"mm/dd/yy")</f>
        <v>06/12/11</v>
      </c>
      <c r="T92" s="12" t="str">
        <f>TEXT((I92/86400)+25569+(-5/24),"mm/dd/yy")</f>
        <v>07/12/11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>E93/D93</f>
        <v>1.2</v>
      </c>
      <c r="P93">
        <f>E93/L93</f>
        <v>78.260869565217391</v>
      </c>
      <c r="Q93" t="s">
        <v>8320</v>
      </c>
      <c r="R93" t="s">
        <v>8321</v>
      </c>
      <c r="S93" s="12" t="str">
        <f>TEXT((J93/86400)+25569+(-5/24),"mm/dd/yy")</f>
        <v>03/17/11</v>
      </c>
      <c r="T93" s="12" t="str">
        <f>TEXT((I93/86400)+25569+(-5/24),"mm/dd/yy")</f>
        <v>05/17/11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>E94/D94</f>
        <v>1.052</v>
      </c>
      <c r="P94">
        <f>E94/L94</f>
        <v>122.32558139534883</v>
      </c>
      <c r="Q94" t="s">
        <v>8320</v>
      </c>
      <c r="R94" t="s">
        <v>8321</v>
      </c>
      <c r="S94" s="12" t="str">
        <f>TEXT((J94/86400)+25569+(-5/24),"mm/dd/yy")</f>
        <v>12/16/16</v>
      </c>
      <c r="T94" s="12" t="str">
        <f>TEXT((I94/86400)+25569+(-5/24),"mm/dd/yy")</f>
        <v>02/01/17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>E95/D95</f>
        <v>1.1060000000000001</v>
      </c>
      <c r="P95">
        <f>E95/L95</f>
        <v>73.733333333333334</v>
      </c>
      <c r="Q95" t="s">
        <v>8320</v>
      </c>
      <c r="R95" t="s">
        <v>8321</v>
      </c>
      <c r="S95" s="12" t="str">
        <f>TEXT((J95/86400)+25569+(-5/24),"mm/dd/yy")</f>
        <v>06/05/12</v>
      </c>
      <c r="T95" s="12" t="str">
        <f>TEXT((I95/86400)+25569+(-5/24),"mm/dd/yy")</f>
        <v>07/03/12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>E96/D96</f>
        <v>1.04</v>
      </c>
      <c r="P96">
        <f>E96/L96</f>
        <v>21.666666666666668</v>
      </c>
      <c r="Q96" t="s">
        <v>8320</v>
      </c>
      <c r="R96" t="s">
        <v>8321</v>
      </c>
      <c r="S96" s="12" t="str">
        <f>TEXT((J96/86400)+25569+(-5/24),"mm/dd/yy")</f>
        <v>03/18/14</v>
      </c>
      <c r="T96" s="12" t="str">
        <f>TEXT((I96/86400)+25569+(-5/24),"mm/dd/yy")</f>
        <v>04/07/14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>E97/D97</f>
        <v>1.3142857142857143</v>
      </c>
      <c r="P97">
        <f>E97/L97</f>
        <v>21.904761904761905</v>
      </c>
      <c r="Q97" t="s">
        <v>8320</v>
      </c>
      <c r="R97" t="s">
        <v>8321</v>
      </c>
      <c r="S97" s="12" t="str">
        <f>TEXT((J97/86400)+25569+(-5/24),"mm/dd/yy")</f>
        <v>01/26/12</v>
      </c>
      <c r="T97" s="12" t="str">
        <f>TEXT((I97/86400)+25569+(-5/24),"mm/dd/yy")</f>
        <v>02/25/12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>E98/D98</f>
        <v>1.1466666666666667</v>
      </c>
      <c r="P98">
        <f>E98/L98</f>
        <v>50.588235294117645</v>
      </c>
      <c r="Q98" t="s">
        <v>8320</v>
      </c>
      <c r="R98" t="s">
        <v>8321</v>
      </c>
      <c r="S98" s="12" t="str">
        <f>TEXT((J98/86400)+25569+(-5/24),"mm/dd/yy")</f>
        <v>05/26/10</v>
      </c>
      <c r="T98" s="12" t="str">
        <f>TEXT((I98/86400)+25569+(-5/24),"mm/dd/yy")</f>
        <v>07/31/10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>E99/D99</f>
        <v>1.0625</v>
      </c>
      <c r="P99">
        <f>E99/L99</f>
        <v>53.125</v>
      </c>
      <c r="Q99" t="s">
        <v>8320</v>
      </c>
      <c r="R99" t="s">
        <v>8321</v>
      </c>
      <c r="S99" s="12" t="str">
        <f>TEXT((J99/86400)+25569+(-5/24),"mm/dd/yy")</f>
        <v>06/11/11</v>
      </c>
      <c r="T99" s="12" t="str">
        <f>TEXT((I99/86400)+25569+(-5/24),"mm/dd/yy")</f>
        <v>07/11/11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>E100/D100</f>
        <v>1.0625</v>
      </c>
      <c r="P100">
        <f>E100/L100</f>
        <v>56.666666666666664</v>
      </c>
      <c r="Q100" t="s">
        <v>8320</v>
      </c>
      <c r="R100" t="s">
        <v>8321</v>
      </c>
      <c r="S100" s="12" t="str">
        <f>TEXT((J100/86400)+25569+(-5/24),"mm/dd/yy")</f>
        <v>11/01/12</v>
      </c>
      <c r="T100" s="12" t="str">
        <f>TEXT((I100/86400)+25569+(-5/24),"mm/dd/yy")</f>
        <v>12/07/12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>E101/D101</f>
        <v>1.0601933333333333</v>
      </c>
      <c r="P101">
        <f>E101/L101</f>
        <v>40.776666666666664</v>
      </c>
      <c r="Q101" t="s">
        <v>8320</v>
      </c>
      <c r="R101" t="s">
        <v>8321</v>
      </c>
      <c r="S101" s="12" t="str">
        <f>TEXT((J101/86400)+25569+(-5/24),"mm/dd/yy")</f>
        <v>12/23/13</v>
      </c>
      <c r="T101" s="12" t="str">
        <f>TEXT((I101/86400)+25569+(-5/24),"mm/dd/yy")</f>
        <v>01/22/14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>E102/D102</f>
        <v>1</v>
      </c>
      <c r="P102">
        <f>E102/L102</f>
        <v>192.30769230769232</v>
      </c>
      <c r="Q102" t="s">
        <v>8320</v>
      </c>
      <c r="R102" t="s">
        <v>8321</v>
      </c>
      <c r="S102" s="12" t="str">
        <f>TEXT((J102/86400)+25569+(-5/24),"mm/dd/yy")</f>
        <v>10/15/12</v>
      </c>
      <c r="T102" s="12" t="str">
        <f>TEXT((I102/86400)+25569+(-5/24),"mm/dd/yy")</f>
        <v>11/04/12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>E103/D103</f>
        <v>1</v>
      </c>
      <c r="P103">
        <f>E103/L103</f>
        <v>100</v>
      </c>
      <c r="Q103" t="s">
        <v>8320</v>
      </c>
      <c r="R103" t="s">
        <v>8321</v>
      </c>
      <c r="S103" s="12" t="str">
        <f>TEXT((J103/86400)+25569+(-5/24),"mm/dd/yy")</f>
        <v>12/31/12</v>
      </c>
      <c r="T103" s="12" t="str">
        <f>TEXT((I103/86400)+25569+(-5/24),"mm/dd/yy")</f>
        <v>01/24/13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>E104/D104</f>
        <v>1.2775000000000001</v>
      </c>
      <c r="P104">
        <f>E104/L104</f>
        <v>117.92307692307692</v>
      </c>
      <c r="Q104" t="s">
        <v>8320</v>
      </c>
      <c r="R104" t="s">
        <v>8321</v>
      </c>
      <c r="S104" s="12" t="str">
        <f>TEXT((J104/86400)+25569+(-5/24),"mm/dd/yy")</f>
        <v>11/22/10</v>
      </c>
      <c r="T104" s="12" t="str">
        <f>TEXT((I104/86400)+25569+(-5/24),"mm/dd/yy")</f>
        <v>12/22/10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>E105/D105</f>
        <v>1.0515384615384615</v>
      </c>
      <c r="P105">
        <f>E105/L105</f>
        <v>27.897959183673468</v>
      </c>
      <c r="Q105" t="s">
        <v>8320</v>
      </c>
      <c r="R105" t="s">
        <v>8321</v>
      </c>
      <c r="S105" s="12" t="str">
        <f>TEXT((J105/86400)+25569+(-5/24),"mm/dd/yy")</f>
        <v>02/12/14</v>
      </c>
      <c r="T105" s="12" t="str">
        <f>TEXT((I105/86400)+25569+(-5/24),"mm/dd/yy")</f>
        <v>03/07/14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>E106/D106</f>
        <v>1.2</v>
      </c>
      <c r="P106">
        <f>E106/L106</f>
        <v>60</v>
      </c>
      <c r="Q106" t="s">
        <v>8320</v>
      </c>
      <c r="R106" t="s">
        <v>8321</v>
      </c>
      <c r="S106" s="12" t="str">
        <f>TEXT((J106/86400)+25569+(-5/24),"mm/dd/yy")</f>
        <v>03/10/11</v>
      </c>
      <c r="T106" s="12" t="str">
        <f>TEXT((I106/86400)+25569+(-5/24),"mm/dd/yy")</f>
        <v>04/02/11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>E107/D107</f>
        <v>1.074090909090909</v>
      </c>
      <c r="P107">
        <f>E107/L107</f>
        <v>39.383333333333333</v>
      </c>
      <c r="Q107" t="s">
        <v>8320</v>
      </c>
      <c r="R107" t="s">
        <v>8321</v>
      </c>
      <c r="S107" s="12" t="str">
        <f>TEXT((J107/86400)+25569+(-5/24),"mm/dd/yy")</f>
        <v>04/25/16</v>
      </c>
      <c r="T107" s="12" t="str">
        <f>TEXT((I107/86400)+25569+(-5/24),"mm/dd/yy")</f>
        <v>05/13/16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>E108/D108</f>
        <v>1.0049999999999999</v>
      </c>
      <c r="P108">
        <f>E108/L108</f>
        <v>186.11111111111111</v>
      </c>
      <c r="Q108" t="s">
        <v>8320</v>
      </c>
      <c r="R108" t="s">
        <v>8321</v>
      </c>
      <c r="S108" s="12" t="str">
        <f>TEXT((J108/86400)+25569+(-5/24),"mm/dd/yy")</f>
        <v>03/19/12</v>
      </c>
      <c r="T108" s="12" t="str">
        <f>TEXT((I108/86400)+25569+(-5/24),"mm/dd/yy")</f>
        <v>04/02/12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>E109/D109</f>
        <v>1.0246666666666666</v>
      </c>
      <c r="P109">
        <f>E109/L109</f>
        <v>111.37681159420291</v>
      </c>
      <c r="Q109" t="s">
        <v>8320</v>
      </c>
      <c r="R109" t="s">
        <v>8321</v>
      </c>
      <c r="S109" s="12" t="str">
        <f>TEXT((J109/86400)+25569+(-5/24),"mm/dd/yy")</f>
        <v>04/02/11</v>
      </c>
      <c r="T109" s="12" t="str">
        <f>TEXT((I109/86400)+25569+(-5/24),"mm/dd/yy")</f>
        <v>04/24/11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>E110/D110</f>
        <v>2.4666666666666668</v>
      </c>
      <c r="P110">
        <f>E110/L110</f>
        <v>78.723404255319153</v>
      </c>
      <c r="Q110" t="s">
        <v>8320</v>
      </c>
      <c r="R110" t="s">
        <v>8321</v>
      </c>
      <c r="S110" s="12" t="str">
        <f>TEXT((J110/86400)+25569+(-5/24),"mm/dd/yy")</f>
        <v>04/01/13</v>
      </c>
      <c r="T110" s="12" t="str">
        <f>TEXT((I110/86400)+25569+(-5/24),"mm/dd/yy")</f>
        <v>05/31/13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>E111/D111</f>
        <v>2.1949999999999998</v>
      </c>
      <c r="P111">
        <f>E111/L111</f>
        <v>46.702127659574465</v>
      </c>
      <c r="Q111" t="s">
        <v>8320</v>
      </c>
      <c r="R111" t="s">
        <v>8321</v>
      </c>
      <c r="S111" s="12" t="str">
        <f>TEXT((J111/86400)+25569+(-5/24),"mm/dd/yy")</f>
        <v>01/26/11</v>
      </c>
      <c r="T111" s="12" t="str">
        <f>TEXT((I111/86400)+25569+(-5/24),"mm/dd/yy")</f>
        <v>02/25/11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>E112/D112</f>
        <v>1.3076923076923077</v>
      </c>
      <c r="P112">
        <f>E112/L112</f>
        <v>65.384615384615387</v>
      </c>
      <c r="Q112" t="s">
        <v>8320</v>
      </c>
      <c r="R112" t="s">
        <v>8321</v>
      </c>
      <c r="S112" s="12" t="str">
        <f>TEXT((J112/86400)+25569+(-5/24),"mm/dd/yy")</f>
        <v>10/10/13</v>
      </c>
      <c r="T112" s="12" t="str">
        <f>TEXT((I112/86400)+25569+(-5/24),"mm/dd/yy")</f>
        <v>11/14/13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>E113/D113</f>
        <v>1.5457142857142858</v>
      </c>
      <c r="P113">
        <f>E113/L113</f>
        <v>102.0754716981132</v>
      </c>
      <c r="Q113" t="s">
        <v>8320</v>
      </c>
      <c r="R113" t="s">
        <v>8321</v>
      </c>
      <c r="S113" s="12" t="str">
        <f>TEXT((J113/86400)+25569+(-5/24),"mm/dd/yy")</f>
        <v>05/01/15</v>
      </c>
      <c r="T113" s="12" t="str">
        <f>TEXT((I113/86400)+25569+(-5/24),"mm/dd/yy")</f>
        <v>05/31/15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>E114/D114</f>
        <v>1.04</v>
      </c>
      <c r="P114">
        <f>E114/L114</f>
        <v>64.197530864197532</v>
      </c>
      <c r="Q114" t="s">
        <v>8320</v>
      </c>
      <c r="R114" t="s">
        <v>8321</v>
      </c>
      <c r="S114" s="12" t="str">
        <f>TEXT((J114/86400)+25569+(-5/24),"mm/dd/yy")</f>
        <v>03/19/14</v>
      </c>
      <c r="T114" s="12" t="str">
        <f>TEXT((I114/86400)+25569+(-5/24),"mm/dd/yy")</f>
        <v>04/12/14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>E115/D115</f>
        <v>1.41</v>
      </c>
      <c r="P115">
        <f>E115/L115</f>
        <v>90.384615384615387</v>
      </c>
      <c r="Q115" t="s">
        <v>8320</v>
      </c>
      <c r="R115" t="s">
        <v>8321</v>
      </c>
      <c r="S115" s="12" t="str">
        <f>TEXT((J115/86400)+25569+(-5/24),"mm/dd/yy")</f>
        <v>07/29/11</v>
      </c>
      <c r="T115" s="12" t="str">
        <f>TEXT((I115/86400)+25569+(-5/24),"mm/dd/yy")</f>
        <v>08/06/11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>E116/D116</f>
        <v>1.0333333333333334</v>
      </c>
      <c r="P116">
        <f>E116/L116</f>
        <v>88.571428571428569</v>
      </c>
      <c r="Q116" t="s">
        <v>8320</v>
      </c>
      <c r="R116" t="s">
        <v>8321</v>
      </c>
      <c r="S116" s="12" t="str">
        <f>TEXT((J116/86400)+25569+(-5/24),"mm/dd/yy")</f>
        <v>11/14/11</v>
      </c>
      <c r="T116" s="12" t="str">
        <f>TEXT((I116/86400)+25569+(-5/24),"mm/dd/yy")</f>
        <v>01/13/12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>E117/D117</f>
        <v>1.4044444444444444</v>
      </c>
      <c r="P117">
        <f>E117/L117</f>
        <v>28.727272727272727</v>
      </c>
      <c r="Q117" t="s">
        <v>8320</v>
      </c>
      <c r="R117" t="s">
        <v>8321</v>
      </c>
      <c r="S117" s="12" t="str">
        <f>TEXT((J117/86400)+25569+(-5/24),"mm/dd/yy")</f>
        <v>01/10/12</v>
      </c>
      <c r="T117" s="12" t="str">
        <f>TEXT((I117/86400)+25569+(-5/24),"mm/dd/yy")</f>
        <v>02/04/12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>E118/D118</f>
        <v>1.1365714285714286</v>
      </c>
      <c r="P118">
        <f>E118/L118</f>
        <v>69.78947368421052</v>
      </c>
      <c r="Q118" t="s">
        <v>8320</v>
      </c>
      <c r="R118" t="s">
        <v>8321</v>
      </c>
      <c r="S118" s="12" t="str">
        <f>TEXT((J118/86400)+25569+(-5/24),"mm/dd/yy")</f>
        <v>02/21/11</v>
      </c>
      <c r="T118" s="12" t="str">
        <f>TEXT((I118/86400)+25569+(-5/24),"mm/dd/yy")</f>
        <v>04/08/11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>E119/D119</f>
        <v>1.0049377777777779</v>
      </c>
      <c r="P119">
        <f>E119/L119</f>
        <v>167.48962962962963</v>
      </c>
      <c r="Q119" t="s">
        <v>8320</v>
      </c>
      <c r="R119" t="s">
        <v>8321</v>
      </c>
      <c r="S119" s="12" t="str">
        <f>TEXT((J119/86400)+25569+(-5/24),"mm/dd/yy")</f>
        <v>03/11/10</v>
      </c>
      <c r="T119" s="12" t="str">
        <f>TEXT((I119/86400)+25569+(-5/24),"mm/dd/yy")</f>
        <v>06/09/10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>E120/D120</f>
        <v>1.1303159999999999</v>
      </c>
      <c r="P120">
        <f>E120/L120</f>
        <v>144.91230769230768</v>
      </c>
      <c r="Q120" t="s">
        <v>8320</v>
      </c>
      <c r="R120" t="s">
        <v>8321</v>
      </c>
      <c r="S120" s="12" t="str">
        <f>TEXT((J120/86400)+25569+(-5/24),"mm/dd/yy")</f>
        <v>06/28/11</v>
      </c>
      <c r="T120" s="12" t="str">
        <f>TEXT((I120/86400)+25569+(-5/24),"mm/dd/yy")</f>
        <v>07/28/11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>E121/D121</f>
        <v>1.0455692307692308</v>
      </c>
      <c r="P121">
        <f>E121/L121</f>
        <v>91.840540540540545</v>
      </c>
      <c r="Q121" t="s">
        <v>8320</v>
      </c>
      <c r="R121" t="s">
        <v>8321</v>
      </c>
      <c r="S121" s="12" t="str">
        <f>TEXT((J121/86400)+25569+(-5/24),"mm/dd/yy")</f>
        <v>07/14/11</v>
      </c>
      <c r="T121" s="12" t="str">
        <f>TEXT((I121/86400)+25569+(-5/24),"mm/dd/yy")</f>
        <v>08/13/11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>E122/D122</f>
        <v>1.4285714285714287E-4</v>
      </c>
      <c r="P122">
        <f>E122/L122</f>
        <v>10</v>
      </c>
      <c r="Q122" t="s">
        <v>8320</v>
      </c>
      <c r="R122" t="s">
        <v>8340</v>
      </c>
      <c r="S122" s="12" t="str">
        <f>TEXT((J122/86400)+25569+(-5/24),"mm/dd/yy")</f>
        <v>09/02/16</v>
      </c>
      <c r="T122" s="12" t="str">
        <f>TEXT((I122/86400)+25569+(-5/24),"mm/dd/yy")</f>
        <v>10/02/16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>E123/D123</f>
        <v>3.3333333333333332E-4</v>
      </c>
      <c r="P123">
        <f>E123/L123</f>
        <v>1</v>
      </c>
      <c r="Q123" t="s">
        <v>8320</v>
      </c>
      <c r="R123" t="s">
        <v>8340</v>
      </c>
      <c r="S123" s="12" t="str">
        <f>TEXT((J123/86400)+25569+(-5/24),"mm/dd/yy")</f>
        <v>04/02/15</v>
      </c>
      <c r="T123" s="12" t="str">
        <f>TEXT((I123/86400)+25569+(-5/24),"mm/dd/yy")</f>
        <v>04/18/15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>E124/D124</f>
        <v>0</v>
      </c>
      <c r="P124" t="e">
        <f>E124/L124</f>
        <v>#DIV/0!</v>
      </c>
      <c r="Q124" t="s">
        <v>8320</v>
      </c>
      <c r="R124" t="s">
        <v>8340</v>
      </c>
      <c r="S124" s="12" t="str">
        <f>TEXT((J124/86400)+25569+(-5/24),"mm/dd/yy")</f>
        <v>08/11/16</v>
      </c>
      <c r="T124" s="12" t="str">
        <f>TEXT((I124/86400)+25569+(-5/24),"mm/dd/yy")</f>
        <v>10/10/16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>E125/D125</f>
        <v>2.7454545454545453E-3</v>
      </c>
      <c r="P125">
        <f>E125/L125</f>
        <v>25.166666666666668</v>
      </c>
      <c r="Q125" t="s">
        <v>8320</v>
      </c>
      <c r="R125" t="s">
        <v>8340</v>
      </c>
      <c r="S125" s="12" t="str">
        <f>TEXT((J125/86400)+25569+(-5/24),"mm/dd/yy")</f>
        <v>09/22/14</v>
      </c>
      <c r="T125" s="12" t="str">
        <f>TEXT((I125/86400)+25569+(-5/24),"mm/dd/yy")</f>
        <v>10/28/14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>E126/D126</f>
        <v>0</v>
      </c>
      <c r="P126" t="e">
        <f>E126/L126</f>
        <v>#DIV/0!</v>
      </c>
      <c r="Q126" t="s">
        <v>8320</v>
      </c>
      <c r="R126" t="s">
        <v>8340</v>
      </c>
      <c r="S126" s="12" t="str">
        <f>TEXT((J126/86400)+25569+(-5/24),"mm/dd/yy")</f>
        <v>04/20/15</v>
      </c>
      <c r="T126" s="12" t="str">
        <f>TEXT((I126/86400)+25569+(-5/24),"mm/dd/yy")</f>
        <v>05/15/15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>E127/D127</f>
        <v>0.14000000000000001</v>
      </c>
      <c r="P127">
        <f>E127/L127</f>
        <v>11.666666666666666</v>
      </c>
      <c r="Q127" t="s">
        <v>8320</v>
      </c>
      <c r="R127" t="s">
        <v>8340</v>
      </c>
      <c r="S127" s="12" t="str">
        <f>TEXT((J127/86400)+25569+(-5/24),"mm/dd/yy")</f>
        <v>12/05/16</v>
      </c>
      <c r="T127" s="12" t="str">
        <f>TEXT((I127/86400)+25569+(-5/24),"mm/dd/yy")</f>
        <v>02/03/17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>E128/D128</f>
        <v>5.5480000000000002E-2</v>
      </c>
      <c r="P128">
        <f>E128/L128</f>
        <v>106.69230769230769</v>
      </c>
      <c r="Q128" t="s">
        <v>8320</v>
      </c>
      <c r="R128" t="s">
        <v>8340</v>
      </c>
      <c r="S128" s="12" t="str">
        <f>TEXT((J128/86400)+25569+(-5/24),"mm/dd/yy")</f>
        <v>05/11/15</v>
      </c>
      <c r="T128" s="12" t="str">
        <f>TEXT((I128/86400)+25569+(-5/24),"mm/dd/yy")</f>
        <v>06/10/15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>E129/D129</f>
        <v>2.375E-2</v>
      </c>
      <c r="P129">
        <f>E129/L129</f>
        <v>47.5</v>
      </c>
      <c r="Q129" t="s">
        <v>8320</v>
      </c>
      <c r="R129" t="s">
        <v>8340</v>
      </c>
      <c r="S129" s="12" t="str">
        <f>TEXT((J129/86400)+25569+(-5/24),"mm/dd/yy")</f>
        <v>03/04/15</v>
      </c>
      <c r="T129" s="12" t="str">
        <f>TEXT((I129/86400)+25569+(-5/24),"mm/dd/yy")</f>
        <v>04/03/15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>E130/D130</f>
        <v>1.8669999999999999E-2</v>
      </c>
      <c r="P130">
        <f>E130/L130</f>
        <v>311.16666666666669</v>
      </c>
      <c r="Q130" t="s">
        <v>8320</v>
      </c>
      <c r="R130" t="s">
        <v>8340</v>
      </c>
      <c r="S130" s="12" t="str">
        <f>TEXT((J130/86400)+25569+(-5/24),"mm/dd/yy")</f>
        <v>09/15/16</v>
      </c>
      <c r="T130" s="12" t="str">
        <f>TEXT((I130/86400)+25569+(-5/24),"mm/dd/yy")</f>
        <v>10/20/16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>E131/D131</f>
        <v>0</v>
      </c>
      <c r="P131" t="e">
        <f>E131/L131</f>
        <v>#DIV/0!</v>
      </c>
      <c r="Q131" t="s">
        <v>8320</v>
      </c>
      <c r="R131" t="s">
        <v>8340</v>
      </c>
      <c r="S131" s="12" t="str">
        <f>TEXT((J131/86400)+25569+(-5/24),"mm/dd/yy")</f>
        <v>08/31/14</v>
      </c>
      <c r="T131" s="12" t="str">
        <f>TEXT((I131/86400)+25569+(-5/24),"mm/dd/yy")</f>
        <v>10/30/14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>E132/D132</f>
        <v>0</v>
      </c>
      <c r="P132" t="e">
        <f>E132/L132</f>
        <v>#DIV/0!</v>
      </c>
      <c r="Q132" t="s">
        <v>8320</v>
      </c>
      <c r="R132" t="s">
        <v>8340</v>
      </c>
      <c r="S132" s="12" t="str">
        <f>TEXT((J132/86400)+25569+(-5/24),"mm/dd/yy")</f>
        <v>05/19/14</v>
      </c>
      <c r="T132" s="12" t="str">
        <f>TEXT((I132/86400)+25569+(-5/24),"mm/dd/yy")</f>
        <v>06/16/14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>E133/D133</f>
        <v>0</v>
      </c>
      <c r="P133" t="e">
        <f>E133/L133</f>
        <v>#DIV/0!</v>
      </c>
      <c r="Q133" t="s">
        <v>8320</v>
      </c>
      <c r="R133" t="s">
        <v>8340</v>
      </c>
      <c r="S133" s="12" t="str">
        <f>TEXT((J133/86400)+25569+(-5/24),"mm/dd/yy")</f>
        <v>06/20/16</v>
      </c>
      <c r="T133" s="12" t="str">
        <f>TEXT((I133/86400)+25569+(-5/24),"mm/dd/yy")</f>
        <v>07/05/16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>E134/D134</f>
        <v>9.5687499999999995E-2</v>
      </c>
      <c r="P134">
        <f>E134/L134</f>
        <v>94.506172839506178</v>
      </c>
      <c r="Q134" t="s">
        <v>8320</v>
      </c>
      <c r="R134" t="s">
        <v>8340</v>
      </c>
      <c r="S134" s="12" t="str">
        <f>TEXT((J134/86400)+25569+(-5/24),"mm/dd/yy")</f>
        <v>09/23/14</v>
      </c>
      <c r="T134" s="12" t="str">
        <f>TEXT((I134/86400)+25569+(-5/24),"mm/dd/yy")</f>
        <v>11/07/14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>E135/D135</f>
        <v>0</v>
      </c>
      <c r="P135" t="e">
        <f>E135/L135</f>
        <v>#DIV/0!</v>
      </c>
      <c r="Q135" t="s">
        <v>8320</v>
      </c>
      <c r="R135" t="s">
        <v>8340</v>
      </c>
      <c r="S135" s="12" t="str">
        <f>TEXT((J135/86400)+25569+(-5/24),"mm/dd/yy")</f>
        <v>05/01/16</v>
      </c>
      <c r="T135" s="12" t="str">
        <f>TEXT((I135/86400)+25569+(-5/24),"mm/dd/yy")</f>
        <v>05/31/16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>E136/D136</f>
        <v>0</v>
      </c>
      <c r="P136" t="e">
        <f>E136/L136</f>
        <v>#DIV/0!</v>
      </c>
      <c r="Q136" t="s">
        <v>8320</v>
      </c>
      <c r="R136" t="s">
        <v>8340</v>
      </c>
      <c r="S136" s="12" t="str">
        <f>TEXT((J136/86400)+25569+(-5/24),"mm/dd/yy")</f>
        <v>08/05/15</v>
      </c>
      <c r="T136" s="12" t="str">
        <f>TEXT((I136/86400)+25569+(-5/24),"mm/dd/yy")</f>
        <v>09/04/15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>E137/D137</f>
        <v>0.13433333333333333</v>
      </c>
      <c r="P137">
        <f>E137/L137</f>
        <v>80.599999999999994</v>
      </c>
      <c r="Q137" t="s">
        <v>8320</v>
      </c>
      <c r="R137" t="s">
        <v>8340</v>
      </c>
      <c r="S137" s="12" t="str">
        <f>TEXT((J137/86400)+25569+(-5/24),"mm/dd/yy")</f>
        <v>05/29/14</v>
      </c>
      <c r="T137" s="12" t="str">
        <f>TEXT((I137/86400)+25569+(-5/24),"mm/dd/yy")</f>
        <v>07/01/14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>E138/D138</f>
        <v>0</v>
      </c>
      <c r="P138" t="e">
        <f>E138/L138</f>
        <v>#DIV/0!</v>
      </c>
      <c r="Q138" t="s">
        <v>8320</v>
      </c>
      <c r="R138" t="s">
        <v>8340</v>
      </c>
      <c r="S138" s="12" t="str">
        <f>TEXT((J138/86400)+25569+(-5/24),"mm/dd/yy")</f>
        <v>04/02/15</v>
      </c>
      <c r="T138" s="12" t="str">
        <f>TEXT((I138/86400)+25569+(-5/24),"mm/dd/yy")</f>
        <v>05/16/15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>E139/D139</f>
        <v>0</v>
      </c>
      <c r="P139" t="e">
        <f>E139/L139</f>
        <v>#DIV/0!</v>
      </c>
      <c r="Q139" t="s">
        <v>8320</v>
      </c>
      <c r="R139" t="s">
        <v>8340</v>
      </c>
      <c r="S139" s="12" t="str">
        <f>TEXT((J139/86400)+25569+(-5/24),"mm/dd/yy")</f>
        <v>08/23/15</v>
      </c>
      <c r="T139" s="12" t="str">
        <f>TEXT((I139/86400)+25569+(-5/24),"mm/dd/yy")</f>
        <v>10/12/15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>E140/D140</f>
        <v>3.1413333333333335E-2</v>
      </c>
      <c r="P140">
        <f>E140/L140</f>
        <v>81.241379310344826</v>
      </c>
      <c r="Q140" t="s">
        <v>8320</v>
      </c>
      <c r="R140" t="s">
        <v>8340</v>
      </c>
      <c r="S140" s="12" t="str">
        <f>TEXT((J140/86400)+25569+(-5/24),"mm/dd/yy")</f>
        <v>07/01/15</v>
      </c>
      <c r="T140" s="12" t="str">
        <f>TEXT((I140/86400)+25569+(-5/24),"mm/dd/yy")</f>
        <v>07/31/15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>E141/D141</f>
        <v>1</v>
      </c>
      <c r="P141">
        <f>E141/L141</f>
        <v>500</v>
      </c>
      <c r="Q141" t="s">
        <v>8320</v>
      </c>
      <c r="R141" t="s">
        <v>8340</v>
      </c>
      <c r="S141" s="12" t="str">
        <f>TEXT((J141/86400)+25569+(-5/24),"mm/dd/yy")</f>
        <v>07/02/15</v>
      </c>
      <c r="T141" s="12" t="str">
        <f>TEXT((I141/86400)+25569+(-5/24),"mm/dd/yy")</f>
        <v>07/12/15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>E142/D142</f>
        <v>0</v>
      </c>
      <c r="P142" t="e">
        <f>E142/L142</f>
        <v>#DIV/0!</v>
      </c>
      <c r="Q142" t="s">
        <v>8320</v>
      </c>
      <c r="R142" t="s">
        <v>8340</v>
      </c>
      <c r="S142" s="12" t="str">
        <f>TEXT((J142/86400)+25569+(-5/24),"mm/dd/yy")</f>
        <v>02/17/15</v>
      </c>
      <c r="T142" s="12" t="str">
        <f>TEXT((I142/86400)+25569+(-5/24),"mm/dd/yy")</f>
        <v>03/19/15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>E143/D143</f>
        <v>0.10775</v>
      </c>
      <c r="P143">
        <f>E143/L143</f>
        <v>46.178571428571431</v>
      </c>
      <c r="Q143" t="s">
        <v>8320</v>
      </c>
      <c r="R143" t="s">
        <v>8340</v>
      </c>
      <c r="S143" s="12" t="str">
        <f>TEXT((J143/86400)+25569+(-5/24),"mm/dd/yy")</f>
        <v>04/15/15</v>
      </c>
      <c r="T143" s="12" t="str">
        <f>TEXT((I143/86400)+25569+(-5/24),"mm/dd/yy")</f>
        <v>05/30/15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>E144/D144</f>
        <v>3.3333333333333335E-3</v>
      </c>
      <c r="P144">
        <f>E144/L144</f>
        <v>10</v>
      </c>
      <c r="Q144" t="s">
        <v>8320</v>
      </c>
      <c r="R144" t="s">
        <v>8340</v>
      </c>
      <c r="S144" s="12" t="str">
        <f>TEXT((J144/86400)+25569+(-5/24),"mm/dd/yy")</f>
        <v>10/26/14</v>
      </c>
      <c r="T144" s="12" t="str">
        <f>TEXT((I144/86400)+25569+(-5/24),"mm/dd/yy")</f>
        <v>11/16/14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>E145/D145</f>
        <v>0</v>
      </c>
      <c r="P145" t="e">
        <f>E145/L145</f>
        <v>#DIV/0!</v>
      </c>
      <c r="Q145" t="s">
        <v>8320</v>
      </c>
      <c r="R145" t="s">
        <v>8340</v>
      </c>
      <c r="S145" s="12" t="str">
        <f>TEXT((J145/86400)+25569+(-5/24),"mm/dd/yy")</f>
        <v>07/07/16</v>
      </c>
      <c r="T145" s="12" t="str">
        <f>TEXT((I145/86400)+25569+(-5/24),"mm/dd/yy")</f>
        <v>09/03/16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>E146/D146</f>
        <v>0.27600000000000002</v>
      </c>
      <c r="P146">
        <f>E146/L146</f>
        <v>55.945945945945944</v>
      </c>
      <c r="Q146" t="s">
        <v>8320</v>
      </c>
      <c r="R146" t="s">
        <v>8340</v>
      </c>
      <c r="S146" s="12" t="str">
        <f>TEXT((J146/86400)+25569+(-5/24),"mm/dd/yy")</f>
        <v>02/12/15</v>
      </c>
      <c r="T146" s="12" t="str">
        <f>TEXT((I146/86400)+25569+(-5/24),"mm/dd/yy")</f>
        <v>04/13/15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>E147/D147</f>
        <v>7.5111111111111115E-2</v>
      </c>
      <c r="P147">
        <f>E147/L147</f>
        <v>37.555555555555557</v>
      </c>
      <c r="Q147" t="s">
        <v>8320</v>
      </c>
      <c r="R147" t="s">
        <v>8340</v>
      </c>
      <c r="S147" s="12" t="str">
        <f>TEXT((J147/86400)+25569+(-5/24),"mm/dd/yy")</f>
        <v>07/15/15</v>
      </c>
      <c r="T147" s="12" t="str">
        <f>TEXT((I147/86400)+25569+(-5/24),"mm/dd/yy")</f>
        <v>08/11/15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>E148/D148</f>
        <v>5.7499999999999999E-3</v>
      </c>
      <c r="P148">
        <f>E148/L148</f>
        <v>38.333333333333336</v>
      </c>
      <c r="Q148" t="s">
        <v>8320</v>
      </c>
      <c r="R148" t="s">
        <v>8340</v>
      </c>
      <c r="S148" s="12" t="str">
        <f>TEXT((J148/86400)+25569+(-5/24),"mm/dd/yy")</f>
        <v>11/18/16</v>
      </c>
      <c r="T148" s="12" t="str">
        <f>TEXT((I148/86400)+25569+(-5/24),"mm/dd/yy")</f>
        <v>01/17/17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>E149/D149</f>
        <v>0</v>
      </c>
      <c r="P149" t="e">
        <f>E149/L149</f>
        <v>#DIV/0!</v>
      </c>
      <c r="Q149" t="s">
        <v>8320</v>
      </c>
      <c r="R149" t="s">
        <v>8340</v>
      </c>
      <c r="S149" s="12" t="str">
        <f>TEXT((J149/86400)+25569+(-5/24),"mm/dd/yy")</f>
        <v>11/26/14</v>
      </c>
      <c r="T149" s="12" t="str">
        <f>TEXT((I149/86400)+25569+(-5/24),"mm/dd/yy")</f>
        <v>01/08/15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>E150/D150</f>
        <v>8.0000000000000004E-4</v>
      </c>
      <c r="P150">
        <f>E150/L150</f>
        <v>20</v>
      </c>
      <c r="Q150" t="s">
        <v>8320</v>
      </c>
      <c r="R150" t="s">
        <v>8340</v>
      </c>
      <c r="S150" s="12" t="str">
        <f>TEXT((J150/86400)+25569+(-5/24),"mm/dd/yy")</f>
        <v>01/28/16</v>
      </c>
      <c r="T150" s="12" t="str">
        <f>TEXT((I150/86400)+25569+(-5/24),"mm/dd/yy")</f>
        <v>02/27/16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>E151/D151</f>
        <v>9.1999999999999998E-3</v>
      </c>
      <c r="P151">
        <f>E151/L151</f>
        <v>15.333333333333334</v>
      </c>
      <c r="Q151" t="s">
        <v>8320</v>
      </c>
      <c r="R151" t="s">
        <v>8340</v>
      </c>
      <c r="S151" s="12" t="str">
        <f>TEXT((J151/86400)+25569+(-5/24),"mm/dd/yy")</f>
        <v>11/24/14</v>
      </c>
      <c r="T151" s="12" t="str">
        <f>TEXT((I151/86400)+25569+(-5/24),"mm/dd/yy")</f>
        <v>12/25/14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>E152/D152</f>
        <v>0.23163076923076922</v>
      </c>
      <c r="P152">
        <f>E152/L152</f>
        <v>449.43283582089555</v>
      </c>
      <c r="Q152" t="s">
        <v>8320</v>
      </c>
      <c r="R152" t="s">
        <v>8340</v>
      </c>
      <c r="S152" s="12" t="str">
        <f>TEXT((J152/86400)+25569+(-5/24),"mm/dd/yy")</f>
        <v>03/26/15</v>
      </c>
      <c r="T152" s="12" t="str">
        <f>TEXT((I152/86400)+25569+(-5/24),"mm/dd/yy")</f>
        <v>05/25/15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>E153/D153</f>
        <v>5.5999999999999995E-4</v>
      </c>
      <c r="P153">
        <f>E153/L153</f>
        <v>28</v>
      </c>
      <c r="Q153" t="s">
        <v>8320</v>
      </c>
      <c r="R153" t="s">
        <v>8340</v>
      </c>
      <c r="S153" s="12" t="str">
        <f>TEXT((J153/86400)+25569+(-5/24),"mm/dd/yy")</f>
        <v>04/19/15</v>
      </c>
      <c r="T153" s="12" t="str">
        <f>TEXT((I153/86400)+25569+(-5/24),"mm/dd/yy")</f>
        <v>06/18/15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>E154/D154</f>
        <v>7.8947368421052633E-5</v>
      </c>
      <c r="P154">
        <f>E154/L154</f>
        <v>15</v>
      </c>
      <c r="Q154" t="s">
        <v>8320</v>
      </c>
      <c r="R154" t="s">
        <v>8340</v>
      </c>
      <c r="S154" s="12" t="str">
        <f>TEXT((J154/86400)+25569+(-5/24),"mm/dd/yy")</f>
        <v>08/23/14</v>
      </c>
      <c r="T154" s="12" t="str">
        <f>TEXT((I154/86400)+25569+(-5/24),"mm/dd/yy")</f>
        <v>09/22/14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>E155/D155</f>
        <v>7.1799999999999998E-3</v>
      </c>
      <c r="P155">
        <f>E155/L155</f>
        <v>35.9</v>
      </c>
      <c r="Q155" t="s">
        <v>8320</v>
      </c>
      <c r="R155" t="s">
        <v>8340</v>
      </c>
      <c r="S155" s="12" t="str">
        <f>TEXT((J155/86400)+25569+(-5/24),"mm/dd/yy")</f>
        <v>10/21/14</v>
      </c>
      <c r="T155" s="12" t="str">
        <f>TEXT((I155/86400)+25569+(-5/24),"mm/dd/yy")</f>
        <v>12/02/14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>E156/D156</f>
        <v>2.6666666666666668E-2</v>
      </c>
      <c r="P156">
        <f>E156/L156</f>
        <v>13.333333333333334</v>
      </c>
      <c r="Q156" t="s">
        <v>8320</v>
      </c>
      <c r="R156" t="s">
        <v>8340</v>
      </c>
      <c r="S156" s="12" t="str">
        <f>TEXT((J156/86400)+25569+(-5/24),"mm/dd/yy")</f>
        <v>04/21/15</v>
      </c>
      <c r="T156" s="12" t="str">
        <f>TEXT((I156/86400)+25569+(-5/24),"mm/dd/yy")</f>
        <v>06/03/15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>E157/D157</f>
        <v>6.0000000000000002E-5</v>
      </c>
      <c r="P157">
        <f>E157/L157</f>
        <v>20.25</v>
      </c>
      <c r="Q157" t="s">
        <v>8320</v>
      </c>
      <c r="R157" t="s">
        <v>8340</v>
      </c>
      <c r="S157" s="12" t="str">
        <f>TEXT((J157/86400)+25569+(-5/24),"mm/dd/yy")</f>
        <v>06/13/15</v>
      </c>
      <c r="T157" s="12" t="str">
        <f>TEXT((I157/86400)+25569+(-5/24),"mm/dd/yy")</f>
        <v>07/23/15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>E158/D158</f>
        <v>5.0999999999999997E-2</v>
      </c>
      <c r="P158">
        <f>E158/L158</f>
        <v>119</v>
      </c>
      <c r="Q158" t="s">
        <v>8320</v>
      </c>
      <c r="R158" t="s">
        <v>8340</v>
      </c>
      <c r="S158" s="12" t="str">
        <f>TEXT((J158/86400)+25569+(-5/24),"mm/dd/yy")</f>
        <v>06/03/14</v>
      </c>
      <c r="T158" s="12" t="str">
        <f>TEXT((I158/86400)+25569+(-5/24),"mm/dd/yy")</f>
        <v>08/02/14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>E159/D159</f>
        <v>2.671118530884808E-3</v>
      </c>
      <c r="P159">
        <f>E159/L159</f>
        <v>4</v>
      </c>
      <c r="Q159" t="s">
        <v>8320</v>
      </c>
      <c r="R159" t="s">
        <v>8340</v>
      </c>
      <c r="S159" s="12" t="str">
        <f>TEXT((J159/86400)+25569+(-5/24),"mm/dd/yy")</f>
        <v>01/27/16</v>
      </c>
      <c r="T159" s="12" t="str">
        <f>TEXT((I159/86400)+25569+(-5/24),"mm/dd/yy")</f>
        <v>02/26/16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>E160/D160</f>
        <v>0</v>
      </c>
      <c r="P160" t="e">
        <f>E160/L160</f>
        <v>#DIV/0!</v>
      </c>
      <c r="Q160" t="s">
        <v>8320</v>
      </c>
      <c r="R160" t="s">
        <v>8340</v>
      </c>
      <c r="S160" s="12" t="str">
        <f>TEXT((J160/86400)+25569+(-5/24),"mm/dd/yy")</f>
        <v>09/21/14</v>
      </c>
      <c r="T160" s="12" t="str">
        <f>TEXT((I160/86400)+25569+(-5/24),"mm/dd/yy")</f>
        <v>10/21/14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>E161/D161</f>
        <v>2.0000000000000002E-5</v>
      </c>
      <c r="P161">
        <f>E161/L161</f>
        <v>10</v>
      </c>
      <c r="Q161" t="s">
        <v>8320</v>
      </c>
      <c r="R161" t="s">
        <v>8340</v>
      </c>
      <c r="S161" s="12" t="str">
        <f>TEXT((J161/86400)+25569+(-5/24),"mm/dd/yy")</f>
        <v>05/24/16</v>
      </c>
      <c r="T161" s="12" t="str">
        <f>TEXT((I161/86400)+25569+(-5/24),"mm/dd/yy")</f>
        <v>07/03/16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>E162/D162</f>
        <v>0</v>
      </c>
      <c r="P162" t="e">
        <f>E162/L162</f>
        <v>#DIV/0!</v>
      </c>
      <c r="Q162" t="s">
        <v>8320</v>
      </c>
      <c r="R162" t="s">
        <v>8349</v>
      </c>
      <c r="S162" s="12" t="str">
        <f>TEXT((J162/86400)+25569+(-5/24),"mm/dd/yy")</f>
        <v>06/16/15</v>
      </c>
      <c r="T162" s="12" t="str">
        <f>TEXT((I162/86400)+25569+(-5/24),"mm/dd/yy")</f>
        <v>08/15/15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>E163/D163</f>
        <v>1E-4</v>
      </c>
      <c r="P163">
        <f>E163/L163</f>
        <v>5</v>
      </c>
      <c r="Q163" t="s">
        <v>8320</v>
      </c>
      <c r="R163" t="s">
        <v>8349</v>
      </c>
      <c r="S163" s="12" t="str">
        <f>TEXT((J163/86400)+25569+(-5/24),"mm/dd/yy")</f>
        <v>06/02/14</v>
      </c>
      <c r="T163" s="12" t="str">
        <f>TEXT((I163/86400)+25569+(-5/24),"mm/dd/yy")</f>
        <v>07/02/14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>E164/D164</f>
        <v>0.15535714285714286</v>
      </c>
      <c r="P164">
        <f>E164/L164</f>
        <v>43.5</v>
      </c>
      <c r="Q164" t="s">
        <v>8320</v>
      </c>
      <c r="R164" t="s">
        <v>8349</v>
      </c>
      <c r="S164" s="12" t="str">
        <f>TEXT((J164/86400)+25569+(-5/24),"mm/dd/yy")</f>
        <v>07/14/14</v>
      </c>
      <c r="T164" s="12" t="str">
        <f>TEXT((I164/86400)+25569+(-5/24),"mm/dd/yy")</f>
        <v>08/16/14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>E165/D165</f>
        <v>0</v>
      </c>
      <c r="P165" t="e">
        <f>E165/L165</f>
        <v>#DIV/0!</v>
      </c>
      <c r="Q165" t="s">
        <v>8320</v>
      </c>
      <c r="R165" t="s">
        <v>8349</v>
      </c>
      <c r="S165" s="12" t="str">
        <f>TEXT((J165/86400)+25569+(-5/24),"mm/dd/yy")</f>
        <v>08/27/15</v>
      </c>
      <c r="T165" s="12" t="str">
        <f>TEXT((I165/86400)+25569+(-5/24),"mm/dd/yy")</f>
        <v>09/30/15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>E166/D166</f>
        <v>5.3333333333333332E-3</v>
      </c>
      <c r="P166">
        <f>E166/L166</f>
        <v>91.428571428571431</v>
      </c>
      <c r="Q166" t="s">
        <v>8320</v>
      </c>
      <c r="R166" t="s">
        <v>8349</v>
      </c>
      <c r="S166" s="12" t="str">
        <f>TEXT((J166/86400)+25569+(-5/24),"mm/dd/yy")</f>
        <v>07/21/14</v>
      </c>
      <c r="T166" s="12" t="str">
        <f>TEXT((I166/86400)+25569+(-5/24),"mm/dd/yy")</f>
        <v>09/19/14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>E167/D167</f>
        <v>0</v>
      </c>
      <c r="P167" t="e">
        <f>E167/L167</f>
        <v>#DIV/0!</v>
      </c>
      <c r="Q167" t="s">
        <v>8320</v>
      </c>
      <c r="R167" t="s">
        <v>8349</v>
      </c>
      <c r="S167" s="12" t="str">
        <f>TEXT((J167/86400)+25569+(-5/24),"mm/dd/yy")</f>
        <v>12/13/15</v>
      </c>
      <c r="T167" s="12" t="str">
        <f>TEXT((I167/86400)+25569+(-5/24),"mm/dd/yy")</f>
        <v>01/12/16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>E168/D168</f>
        <v>0.6</v>
      </c>
      <c r="P168">
        <f>E168/L168</f>
        <v>3000</v>
      </c>
      <c r="Q168" t="s">
        <v>8320</v>
      </c>
      <c r="R168" t="s">
        <v>8349</v>
      </c>
      <c r="S168" s="12" t="str">
        <f>TEXT((J168/86400)+25569+(-5/24),"mm/dd/yy")</f>
        <v>12/16/16</v>
      </c>
      <c r="T168" s="12" t="str">
        <f>TEXT((I168/86400)+25569+(-5/24),"mm/dd/yy")</f>
        <v>01/15/17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>E169/D169</f>
        <v>1E-4</v>
      </c>
      <c r="P169">
        <f>E169/L169</f>
        <v>5.5</v>
      </c>
      <c r="Q169" t="s">
        <v>8320</v>
      </c>
      <c r="R169" t="s">
        <v>8349</v>
      </c>
      <c r="S169" s="12" t="str">
        <f>TEXT((J169/86400)+25569+(-5/24),"mm/dd/yy")</f>
        <v>06/05/15</v>
      </c>
      <c r="T169" s="12" t="str">
        <f>TEXT((I169/86400)+25569+(-5/24),"mm/dd/yy")</f>
        <v>08/04/15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>E170/D170</f>
        <v>4.0625000000000001E-2</v>
      </c>
      <c r="P170">
        <f>E170/L170</f>
        <v>108.33333333333333</v>
      </c>
      <c r="Q170" t="s">
        <v>8320</v>
      </c>
      <c r="R170" t="s">
        <v>8349</v>
      </c>
      <c r="S170" s="12" t="str">
        <f>TEXT((J170/86400)+25569+(-5/24),"mm/dd/yy")</f>
        <v>02/17/15</v>
      </c>
      <c r="T170" s="12" t="str">
        <f>TEXT((I170/86400)+25569+(-5/24),"mm/dd/yy")</f>
        <v>03/19/15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>E171/D171</f>
        <v>0.224</v>
      </c>
      <c r="P171">
        <f>E171/L171</f>
        <v>56</v>
      </c>
      <c r="Q171" t="s">
        <v>8320</v>
      </c>
      <c r="R171" t="s">
        <v>8349</v>
      </c>
      <c r="S171" s="12" t="str">
        <f>TEXT((J171/86400)+25569+(-5/24),"mm/dd/yy")</f>
        <v>09/18/14</v>
      </c>
      <c r="T171" s="12" t="str">
        <f>TEXT((I171/86400)+25569+(-5/24),"mm/dd/yy")</f>
        <v>10/18/14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>E172/D172</f>
        <v>3.2500000000000001E-2</v>
      </c>
      <c r="P172">
        <f>E172/L172</f>
        <v>32.5</v>
      </c>
      <c r="Q172" t="s">
        <v>8320</v>
      </c>
      <c r="R172" t="s">
        <v>8349</v>
      </c>
      <c r="S172" s="12" t="str">
        <f>TEXT((J172/86400)+25569+(-5/24),"mm/dd/yy")</f>
        <v>07/31/15</v>
      </c>
      <c r="T172" s="12" t="str">
        <f>TEXT((I172/86400)+25569+(-5/24),"mm/dd/yy")</f>
        <v>08/30/15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>E173/D173</f>
        <v>2.0000000000000002E-5</v>
      </c>
      <c r="P173">
        <f>E173/L173</f>
        <v>1</v>
      </c>
      <c r="Q173" t="s">
        <v>8320</v>
      </c>
      <c r="R173" t="s">
        <v>8349</v>
      </c>
      <c r="S173" s="12" t="str">
        <f>TEXT((J173/86400)+25569+(-5/24),"mm/dd/yy")</f>
        <v>06/12/16</v>
      </c>
      <c r="T173" s="12" t="str">
        <f>TEXT((I173/86400)+25569+(-5/24),"mm/dd/yy")</f>
        <v>08/11/16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>E174/D174</f>
        <v>0</v>
      </c>
      <c r="P174" t="e">
        <f>E174/L174</f>
        <v>#DIV/0!</v>
      </c>
      <c r="Q174" t="s">
        <v>8320</v>
      </c>
      <c r="R174" t="s">
        <v>8349</v>
      </c>
      <c r="S174" s="12" t="str">
        <f>TEXT((J174/86400)+25569+(-5/24),"mm/dd/yy")</f>
        <v>02/12/15</v>
      </c>
      <c r="T174" s="12" t="str">
        <f>TEXT((I174/86400)+25569+(-5/24),"mm/dd/yy")</f>
        <v>03/19/15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>E175/D175</f>
        <v>0</v>
      </c>
      <c r="P175" t="e">
        <f>E175/L175</f>
        <v>#DIV/0!</v>
      </c>
      <c r="Q175" t="s">
        <v>8320</v>
      </c>
      <c r="R175" t="s">
        <v>8349</v>
      </c>
      <c r="S175" s="12" t="str">
        <f>TEXT((J175/86400)+25569+(-5/24),"mm/dd/yy")</f>
        <v>01/29/15</v>
      </c>
      <c r="T175" s="12" t="str">
        <f>TEXT((I175/86400)+25569+(-5/24),"mm/dd/yy")</f>
        <v>02/28/15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>E176/D176</f>
        <v>0</v>
      </c>
      <c r="P176" t="e">
        <f>E176/L176</f>
        <v>#DIV/0!</v>
      </c>
      <c r="Q176" t="s">
        <v>8320</v>
      </c>
      <c r="R176" t="s">
        <v>8349</v>
      </c>
      <c r="S176" s="12" t="str">
        <f>TEXT((J176/86400)+25569+(-5/24),"mm/dd/yy")</f>
        <v>03/09/15</v>
      </c>
      <c r="T176" s="12" t="str">
        <f>TEXT((I176/86400)+25569+(-5/24),"mm/dd/yy")</f>
        <v>05/08/15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>E177/D177</f>
        <v>6.4850000000000005E-2</v>
      </c>
      <c r="P177">
        <f>E177/L177</f>
        <v>49.884615384615387</v>
      </c>
      <c r="Q177" t="s">
        <v>8320</v>
      </c>
      <c r="R177" t="s">
        <v>8349</v>
      </c>
      <c r="S177" s="12" t="str">
        <f>TEXT((J177/86400)+25569+(-5/24),"mm/dd/yy")</f>
        <v>08/04/14</v>
      </c>
      <c r="T177" s="12" t="str">
        <f>TEXT((I177/86400)+25569+(-5/24),"mm/dd/yy")</f>
        <v>08/29/14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>E178/D178</f>
        <v>0</v>
      </c>
      <c r="P178" t="e">
        <f>E178/L178</f>
        <v>#DIV/0!</v>
      </c>
      <c r="Q178" t="s">
        <v>8320</v>
      </c>
      <c r="R178" t="s">
        <v>8349</v>
      </c>
      <c r="S178" s="12" t="str">
        <f>TEXT((J178/86400)+25569+(-5/24),"mm/dd/yy")</f>
        <v>07/06/15</v>
      </c>
      <c r="T178" s="12" t="str">
        <f>TEXT((I178/86400)+25569+(-5/24),"mm/dd/yy")</f>
        <v>08/05/15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>E179/D179</f>
        <v>0.4</v>
      </c>
      <c r="P179">
        <f>E179/L179</f>
        <v>25.714285714285715</v>
      </c>
      <c r="Q179" t="s">
        <v>8320</v>
      </c>
      <c r="R179" t="s">
        <v>8349</v>
      </c>
      <c r="S179" s="12" t="str">
        <f>TEXT((J179/86400)+25569+(-5/24),"mm/dd/yy")</f>
        <v>03/06/15</v>
      </c>
      <c r="T179" s="12" t="str">
        <f>TEXT((I179/86400)+25569+(-5/24),"mm/dd/yy")</f>
        <v>03/23/15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>E180/D180</f>
        <v>0</v>
      </c>
      <c r="P180" t="e">
        <f>E180/L180</f>
        <v>#DIV/0!</v>
      </c>
      <c r="Q180" t="s">
        <v>8320</v>
      </c>
      <c r="R180" t="s">
        <v>8349</v>
      </c>
      <c r="S180" s="12" t="str">
        <f>TEXT((J180/86400)+25569+(-5/24),"mm/dd/yy")</f>
        <v>10/27/15</v>
      </c>
      <c r="T180" s="12" t="str">
        <f>TEXT((I180/86400)+25569+(-5/24),"mm/dd/yy")</f>
        <v>11/26/15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>E181/D181</f>
        <v>0.2</v>
      </c>
      <c r="P181">
        <f>E181/L181</f>
        <v>100</v>
      </c>
      <c r="Q181" t="s">
        <v>8320</v>
      </c>
      <c r="R181" t="s">
        <v>8349</v>
      </c>
      <c r="S181" s="12" t="str">
        <f>TEXT((J181/86400)+25569+(-5/24),"mm/dd/yy")</f>
        <v>02/02/16</v>
      </c>
      <c r="T181" s="12" t="str">
        <f>TEXT((I181/86400)+25569+(-5/24),"mm/dd/yy")</f>
        <v>03/03/16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>E182/D182</f>
        <v>0.33416666666666667</v>
      </c>
      <c r="P182">
        <f>E182/L182</f>
        <v>30.846153846153847</v>
      </c>
      <c r="Q182" t="s">
        <v>8320</v>
      </c>
      <c r="R182" t="s">
        <v>8349</v>
      </c>
      <c r="S182" s="12" t="str">
        <f>TEXT((J182/86400)+25569+(-5/24),"mm/dd/yy")</f>
        <v>03/04/15</v>
      </c>
      <c r="T182" s="12" t="str">
        <f>TEXT((I182/86400)+25569+(-5/24),"mm/dd/yy")</f>
        <v>04/13/15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>E183/D183</f>
        <v>0.21092608822670172</v>
      </c>
      <c r="P183">
        <f>E183/L183</f>
        <v>180.5</v>
      </c>
      <c r="Q183" t="s">
        <v>8320</v>
      </c>
      <c r="R183" t="s">
        <v>8349</v>
      </c>
      <c r="S183" s="12" t="str">
        <f>TEXT((J183/86400)+25569+(-5/24),"mm/dd/yy")</f>
        <v>05/23/15</v>
      </c>
      <c r="T183" s="12" t="str">
        <f>TEXT((I183/86400)+25569+(-5/24),"mm/dd/yy")</f>
        <v>06/22/15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>E184/D184</f>
        <v>0</v>
      </c>
      <c r="P184" t="e">
        <f>E184/L184</f>
        <v>#DIV/0!</v>
      </c>
      <c r="Q184" t="s">
        <v>8320</v>
      </c>
      <c r="R184" t="s">
        <v>8349</v>
      </c>
      <c r="S184" s="12" t="str">
        <f>TEXT((J184/86400)+25569+(-5/24),"mm/dd/yy")</f>
        <v>12/07/16</v>
      </c>
      <c r="T184" s="12" t="str">
        <f>TEXT((I184/86400)+25569+(-5/24),"mm/dd/yy")</f>
        <v>01/06/17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>E185/D185</f>
        <v>0.35855999999999999</v>
      </c>
      <c r="P185">
        <f>E185/L185</f>
        <v>373.5</v>
      </c>
      <c r="Q185" t="s">
        <v>8320</v>
      </c>
      <c r="R185" t="s">
        <v>8349</v>
      </c>
      <c r="S185" s="12" t="str">
        <f>TEXT((J185/86400)+25569+(-5/24),"mm/dd/yy")</f>
        <v>10/27/14</v>
      </c>
      <c r="T185" s="12" t="str">
        <f>TEXT((I185/86400)+25569+(-5/24),"mm/dd/yy")</f>
        <v>11/26/14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>E186/D186</f>
        <v>3.4000000000000002E-2</v>
      </c>
      <c r="P186">
        <f>E186/L186</f>
        <v>25.5</v>
      </c>
      <c r="Q186" t="s">
        <v>8320</v>
      </c>
      <c r="R186" t="s">
        <v>8349</v>
      </c>
      <c r="S186" s="12" t="str">
        <f>TEXT((J186/86400)+25569+(-5/24),"mm/dd/yy")</f>
        <v>07/05/14</v>
      </c>
      <c r="T186" s="12" t="str">
        <f>TEXT((I186/86400)+25569+(-5/24),"mm/dd/yy")</f>
        <v>08/31/14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>E187/D187</f>
        <v>5.5E-2</v>
      </c>
      <c r="P187">
        <f>E187/L187</f>
        <v>220</v>
      </c>
      <c r="Q187" t="s">
        <v>8320</v>
      </c>
      <c r="R187" t="s">
        <v>8349</v>
      </c>
      <c r="S187" s="12" t="str">
        <f>TEXT((J187/86400)+25569+(-5/24),"mm/dd/yy")</f>
        <v>07/19/16</v>
      </c>
      <c r="T187" s="12" t="str">
        <f>TEXT((I187/86400)+25569+(-5/24),"mm/dd/yy")</f>
        <v>08/18/16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>E188/D188</f>
        <v>0</v>
      </c>
      <c r="P188" t="e">
        <f>E188/L188</f>
        <v>#DIV/0!</v>
      </c>
      <c r="Q188" t="s">
        <v>8320</v>
      </c>
      <c r="R188" t="s">
        <v>8349</v>
      </c>
      <c r="S188" s="12" t="str">
        <f>TEXT((J188/86400)+25569+(-5/24),"mm/dd/yy")</f>
        <v>02/01/17</v>
      </c>
      <c r="T188" s="12" t="str">
        <f>TEXT((I188/86400)+25569+(-5/24),"mm/dd/yy")</f>
        <v>03/03/17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>E189/D189</f>
        <v>0.16</v>
      </c>
      <c r="P189">
        <f>E189/L189</f>
        <v>160</v>
      </c>
      <c r="Q189" t="s">
        <v>8320</v>
      </c>
      <c r="R189" t="s">
        <v>8349</v>
      </c>
      <c r="S189" s="12" t="str">
        <f>TEXT((J189/86400)+25569+(-5/24),"mm/dd/yy")</f>
        <v>06/27/15</v>
      </c>
      <c r="T189" s="12" t="str">
        <f>TEXT((I189/86400)+25569+(-5/24),"mm/dd/yy")</f>
        <v>07/21/15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>E190/D190</f>
        <v>0</v>
      </c>
      <c r="P190" t="e">
        <f>E190/L190</f>
        <v>#DIV/0!</v>
      </c>
      <c r="Q190" t="s">
        <v>8320</v>
      </c>
      <c r="R190" t="s">
        <v>8349</v>
      </c>
      <c r="S190" s="12" t="str">
        <f>TEXT((J190/86400)+25569+(-5/24),"mm/dd/yy")</f>
        <v>08/05/14</v>
      </c>
      <c r="T190" s="12" t="str">
        <f>TEXT((I190/86400)+25569+(-5/24),"mm/dd/yy")</f>
        <v>09/04/14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>E191/D191</f>
        <v>6.8999999999999997E-4</v>
      </c>
      <c r="P191">
        <f>E191/L191</f>
        <v>69</v>
      </c>
      <c r="Q191" t="s">
        <v>8320</v>
      </c>
      <c r="R191" t="s">
        <v>8349</v>
      </c>
      <c r="S191" s="12" t="str">
        <f>TEXT((J191/86400)+25569+(-5/24),"mm/dd/yy")</f>
        <v>07/05/16</v>
      </c>
      <c r="T191" s="12" t="str">
        <f>TEXT((I191/86400)+25569+(-5/24),"mm/dd/yy")</f>
        <v>09/03/16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>E192/D192</f>
        <v>4.1666666666666666E-3</v>
      </c>
      <c r="P192">
        <f>E192/L192</f>
        <v>50</v>
      </c>
      <c r="Q192" t="s">
        <v>8320</v>
      </c>
      <c r="R192" t="s">
        <v>8349</v>
      </c>
      <c r="S192" s="12" t="str">
        <f>TEXT((J192/86400)+25569+(-5/24),"mm/dd/yy")</f>
        <v>06/06/16</v>
      </c>
      <c r="T192" s="12" t="str">
        <f>TEXT((I192/86400)+25569+(-5/24),"mm/dd/yy")</f>
        <v>06/16/16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>E193/D193</f>
        <v>0.05</v>
      </c>
      <c r="P193">
        <f>E193/L193</f>
        <v>83.333333333333329</v>
      </c>
      <c r="Q193" t="s">
        <v>8320</v>
      </c>
      <c r="R193" t="s">
        <v>8349</v>
      </c>
      <c r="S193" s="12" t="str">
        <f>TEXT((J193/86400)+25569+(-5/24),"mm/dd/yy")</f>
        <v>08/23/15</v>
      </c>
      <c r="T193" s="12" t="str">
        <f>TEXT((I193/86400)+25569+(-5/24),"mm/dd/yy")</f>
        <v>10/02/15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>E194/D194</f>
        <v>1.7E-5</v>
      </c>
      <c r="P194">
        <f>E194/L194</f>
        <v>5.666666666666667</v>
      </c>
      <c r="Q194" t="s">
        <v>8320</v>
      </c>
      <c r="R194" t="s">
        <v>8349</v>
      </c>
      <c r="S194" s="12" t="str">
        <f>TEXT((J194/86400)+25569+(-5/24),"mm/dd/yy")</f>
        <v>09/17/14</v>
      </c>
      <c r="T194" s="12" t="str">
        <f>TEXT((I194/86400)+25569+(-5/24),"mm/dd/yy")</f>
        <v>10/17/14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>E195/D195</f>
        <v>0</v>
      </c>
      <c r="P195" t="e">
        <f>E195/L195</f>
        <v>#DIV/0!</v>
      </c>
      <c r="Q195" t="s">
        <v>8320</v>
      </c>
      <c r="R195" t="s">
        <v>8349</v>
      </c>
      <c r="S195" s="12" t="str">
        <f>TEXT((J195/86400)+25569+(-5/24),"mm/dd/yy")</f>
        <v>09/29/14</v>
      </c>
      <c r="T195" s="12" t="str">
        <f>TEXT((I195/86400)+25569+(-5/24),"mm/dd/yy")</f>
        <v>11/28/14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>E196/D196</f>
        <v>1.1999999999999999E-3</v>
      </c>
      <c r="P196">
        <f>E196/L196</f>
        <v>1</v>
      </c>
      <c r="Q196" t="s">
        <v>8320</v>
      </c>
      <c r="R196" t="s">
        <v>8349</v>
      </c>
      <c r="S196" s="12" t="str">
        <f>TEXT((J196/86400)+25569+(-5/24),"mm/dd/yy")</f>
        <v>01/06/16</v>
      </c>
      <c r="T196" s="12" t="str">
        <f>TEXT((I196/86400)+25569+(-5/24),"mm/dd/yy")</f>
        <v>03/06/16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>E197/D197</f>
        <v>0</v>
      </c>
      <c r="P197" t="e">
        <f>E197/L197</f>
        <v>#DIV/0!</v>
      </c>
      <c r="Q197" t="s">
        <v>8320</v>
      </c>
      <c r="R197" t="s">
        <v>8349</v>
      </c>
      <c r="S197" s="12" t="str">
        <f>TEXT((J197/86400)+25569+(-5/24),"mm/dd/yy")</f>
        <v>05/11/15</v>
      </c>
      <c r="T197" s="12" t="str">
        <f>TEXT((I197/86400)+25569+(-5/24),"mm/dd/yy")</f>
        <v>07/10/15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>E198/D198</f>
        <v>0.41857142857142859</v>
      </c>
      <c r="P198">
        <f>E198/L198</f>
        <v>77.10526315789474</v>
      </c>
      <c r="Q198" t="s">
        <v>8320</v>
      </c>
      <c r="R198" t="s">
        <v>8349</v>
      </c>
      <c r="S198" s="12" t="str">
        <f>TEXT((J198/86400)+25569+(-5/24),"mm/dd/yy")</f>
        <v>09/12/15</v>
      </c>
      <c r="T198" s="12" t="str">
        <f>TEXT((I198/86400)+25569+(-5/24),"mm/dd/yy")</f>
        <v>10/10/15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>E199/D199</f>
        <v>0.1048</v>
      </c>
      <c r="P199">
        <f>E199/L199</f>
        <v>32.75</v>
      </c>
      <c r="Q199" t="s">
        <v>8320</v>
      </c>
      <c r="R199" t="s">
        <v>8349</v>
      </c>
      <c r="S199" s="12" t="str">
        <f>TEXT((J199/86400)+25569+(-5/24),"mm/dd/yy")</f>
        <v>01/06/17</v>
      </c>
      <c r="T199" s="12" t="str">
        <f>TEXT((I199/86400)+25569+(-5/24),"mm/dd/yy")</f>
        <v>02/17/17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>E200/D200</f>
        <v>1.116E-2</v>
      </c>
      <c r="P200">
        <f>E200/L200</f>
        <v>46.5</v>
      </c>
      <c r="Q200" t="s">
        <v>8320</v>
      </c>
      <c r="R200" t="s">
        <v>8349</v>
      </c>
      <c r="S200" s="12" t="str">
        <f>TEXT((J200/86400)+25569+(-5/24),"mm/dd/yy")</f>
        <v>09/05/14</v>
      </c>
      <c r="T200" s="12" t="str">
        <f>TEXT((I200/86400)+25569+(-5/24),"mm/dd/yy")</f>
        <v>10/05/14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>E201/D201</f>
        <v>0</v>
      </c>
      <c r="P201" t="e">
        <f>E201/L201</f>
        <v>#DIV/0!</v>
      </c>
      <c r="Q201" t="s">
        <v>8320</v>
      </c>
      <c r="R201" t="s">
        <v>8349</v>
      </c>
      <c r="S201" s="12" t="str">
        <f>TEXT((J201/86400)+25569+(-5/24),"mm/dd/yy")</f>
        <v>08/01/16</v>
      </c>
      <c r="T201" s="12" t="str">
        <f>TEXT((I201/86400)+25569+(-5/24),"mm/dd/yy")</f>
        <v>08/31/16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>E202/D202</f>
        <v>0.26192500000000002</v>
      </c>
      <c r="P202">
        <f>E202/L202</f>
        <v>87.308333333333337</v>
      </c>
      <c r="Q202" t="s">
        <v>8320</v>
      </c>
      <c r="R202" t="s">
        <v>8349</v>
      </c>
      <c r="S202" s="12" t="str">
        <f>TEXT((J202/86400)+25569+(-5/24),"mm/dd/yy")</f>
        <v>08/15/14</v>
      </c>
      <c r="T202" s="12" t="str">
        <f>TEXT((I202/86400)+25569+(-5/24),"mm/dd/yy")</f>
        <v>09/14/14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>E203/D203</f>
        <v>0.58461538461538465</v>
      </c>
      <c r="P203">
        <f>E203/L203</f>
        <v>54.285714285714285</v>
      </c>
      <c r="Q203" t="s">
        <v>8320</v>
      </c>
      <c r="R203" t="s">
        <v>8349</v>
      </c>
      <c r="S203" s="12" t="str">
        <f>TEXT((J203/86400)+25569+(-5/24),"mm/dd/yy")</f>
        <v>01/19/15</v>
      </c>
      <c r="T203" s="12" t="str">
        <f>TEXT((I203/86400)+25569+(-5/24),"mm/dd/yy")</f>
        <v>02/08/15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>E204/D204</f>
        <v>0</v>
      </c>
      <c r="P204" t="e">
        <f>E204/L204</f>
        <v>#DIV/0!</v>
      </c>
      <c r="Q204" t="s">
        <v>8320</v>
      </c>
      <c r="R204" t="s">
        <v>8349</v>
      </c>
      <c r="S204" s="12" t="str">
        <f>TEXT((J204/86400)+25569+(-5/24),"mm/dd/yy")</f>
        <v>09/08/15</v>
      </c>
      <c r="T204" s="12" t="str">
        <f>TEXT((I204/86400)+25569+(-5/24),"mm/dd/yy")</f>
        <v>10/08/15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>E205/D205</f>
        <v>0.2984</v>
      </c>
      <c r="P205">
        <f>E205/L205</f>
        <v>93.25</v>
      </c>
      <c r="Q205" t="s">
        <v>8320</v>
      </c>
      <c r="R205" t="s">
        <v>8349</v>
      </c>
      <c r="S205" s="12" t="str">
        <f>TEXT((J205/86400)+25569+(-5/24),"mm/dd/yy")</f>
        <v>11/30/14</v>
      </c>
      <c r="T205" s="12" t="str">
        <f>TEXT((I205/86400)+25569+(-5/24),"mm/dd/yy")</f>
        <v>01/29/15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>E206/D206</f>
        <v>0.50721666666666665</v>
      </c>
      <c r="P206">
        <f>E206/L206</f>
        <v>117.68368136117556</v>
      </c>
      <c r="Q206" t="s">
        <v>8320</v>
      </c>
      <c r="R206" t="s">
        <v>8349</v>
      </c>
      <c r="S206" s="12" t="str">
        <f>TEXT((J206/86400)+25569+(-5/24),"mm/dd/yy")</f>
        <v>07/05/16</v>
      </c>
      <c r="T206" s="12" t="str">
        <f>TEXT((I206/86400)+25569+(-5/24),"mm/dd/yy")</f>
        <v>08/04/16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>E207/D207</f>
        <v>0.16250000000000001</v>
      </c>
      <c r="P207">
        <f>E207/L207</f>
        <v>76.470588235294116</v>
      </c>
      <c r="Q207" t="s">
        <v>8320</v>
      </c>
      <c r="R207" t="s">
        <v>8349</v>
      </c>
      <c r="S207" s="12" t="str">
        <f>TEXT((J207/86400)+25569+(-5/24),"mm/dd/yy")</f>
        <v>09/01/15</v>
      </c>
      <c r="T207" s="12" t="str">
        <f>TEXT((I207/86400)+25569+(-5/24),"mm/dd/yy")</f>
        <v>10/06/15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>E208/D208</f>
        <v>0</v>
      </c>
      <c r="P208" t="e">
        <f>E208/L208</f>
        <v>#DIV/0!</v>
      </c>
      <c r="Q208" t="s">
        <v>8320</v>
      </c>
      <c r="R208" t="s">
        <v>8349</v>
      </c>
      <c r="S208" s="12" t="str">
        <f>TEXT((J208/86400)+25569+(-5/24),"mm/dd/yy")</f>
        <v>07/15/16</v>
      </c>
      <c r="T208" s="12" t="str">
        <f>TEXT((I208/86400)+25569+(-5/24),"mm/dd/yy")</f>
        <v>08/05/16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>E209/D209</f>
        <v>0.15214285714285714</v>
      </c>
      <c r="P209">
        <f>E209/L209</f>
        <v>163.84615384615384</v>
      </c>
      <c r="Q209" t="s">
        <v>8320</v>
      </c>
      <c r="R209" t="s">
        <v>8349</v>
      </c>
      <c r="S209" s="12" t="str">
        <f>TEXT((J209/86400)+25569+(-5/24),"mm/dd/yy")</f>
        <v>12/04/14</v>
      </c>
      <c r="T209" s="12" t="str">
        <f>TEXT((I209/86400)+25569+(-5/24),"mm/dd/yy")</f>
        <v>01/03/15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>E210/D210</f>
        <v>0</v>
      </c>
      <c r="P210" t="e">
        <f>E210/L210</f>
        <v>#DIV/0!</v>
      </c>
      <c r="Q210" t="s">
        <v>8320</v>
      </c>
      <c r="R210" t="s">
        <v>8349</v>
      </c>
      <c r="S210" s="12" t="str">
        <f>TEXT((J210/86400)+25569+(-5/24),"mm/dd/yy")</f>
        <v>11/16/14</v>
      </c>
      <c r="T210" s="12" t="str">
        <f>TEXT((I210/86400)+25569+(-5/24),"mm/dd/yy")</f>
        <v>12/16/14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>E211/D211</f>
        <v>0</v>
      </c>
      <c r="P211" t="e">
        <f>E211/L211</f>
        <v>#DIV/0!</v>
      </c>
      <c r="Q211" t="s">
        <v>8320</v>
      </c>
      <c r="R211" t="s">
        <v>8349</v>
      </c>
      <c r="S211" s="12" t="str">
        <f>TEXT((J211/86400)+25569+(-5/24),"mm/dd/yy")</f>
        <v>06/10/15</v>
      </c>
      <c r="T211" s="12" t="str">
        <f>TEXT((I211/86400)+25569+(-5/24),"mm/dd/yy")</f>
        <v>07/10/15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>E212/D212</f>
        <v>0.2525</v>
      </c>
      <c r="P212">
        <f>E212/L212</f>
        <v>91.818181818181813</v>
      </c>
      <c r="Q212" t="s">
        <v>8320</v>
      </c>
      <c r="R212" t="s">
        <v>8349</v>
      </c>
      <c r="S212" s="12" t="str">
        <f>TEXT((J212/86400)+25569+(-5/24),"mm/dd/yy")</f>
        <v>09/01/15</v>
      </c>
      <c r="T212" s="12" t="str">
        <f>TEXT((I212/86400)+25569+(-5/24),"mm/dd/yy")</f>
        <v>10/01/15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>E213/D213</f>
        <v>0.44600000000000001</v>
      </c>
      <c r="P213">
        <f>E213/L213</f>
        <v>185.83333333333334</v>
      </c>
      <c r="Q213" t="s">
        <v>8320</v>
      </c>
      <c r="R213" t="s">
        <v>8349</v>
      </c>
      <c r="S213" s="12" t="str">
        <f>TEXT((J213/86400)+25569+(-5/24),"mm/dd/yy")</f>
        <v>08/19/15</v>
      </c>
      <c r="T213" s="12" t="str">
        <f>TEXT((I213/86400)+25569+(-5/24),"mm/dd/yy")</f>
        <v>09/18/15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>E214/D214</f>
        <v>1.5873015873015873E-4</v>
      </c>
      <c r="P214">
        <f>E214/L214</f>
        <v>1</v>
      </c>
      <c r="Q214" t="s">
        <v>8320</v>
      </c>
      <c r="R214" t="s">
        <v>8349</v>
      </c>
      <c r="S214" s="12" t="str">
        <f>TEXT((J214/86400)+25569+(-5/24),"mm/dd/yy")</f>
        <v>02/16/16</v>
      </c>
      <c r="T214" s="12" t="str">
        <f>TEXT((I214/86400)+25569+(-5/24),"mm/dd/yy")</f>
        <v>04/16/16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>E215/D215</f>
        <v>4.0000000000000002E-4</v>
      </c>
      <c r="P215">
        <f>E215/L215</f>
        <v>20</v>
      </c>
      <c r="Q215" t="s">
        <v>8320</v>
      </c>
      <c r="R215" t="s">
        <v>8349</v>
      </c>
      <c r="S215" s="12" t="str">
        <f>TEXT((J215/86400)+25569+(-5/24),"mm/dd/yy")</f>
        <v>07/17/15</v>
      </c>
      <c r="T215" s="12" t="str">
        <f>TEXT((I215/86400)+25569+(-5/24),"mm/dd/yy")</f>
        <v>08/16/15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>E216/D216</f>
        <v>8.0000000000000007E-5</v>
      </c>
      <c r="P216">
        <f>E216/L216</f>
        <v>1</v>
      </c>
      <c r="Q216" t="s">
        <v>8320</v>
      </c>
      <c r="R216" t="s">
        <v>8349</v>
      </c>
      <c r="S216" s="12" t="str">
        <f>TEXT((J216/86400)+25569+(-5/24),"mm/dd/yy")</f>
        <v>01/05/15</v>
      </c>
      <c r="T216" s="12" t="str">
        <f>TEXT((I216/86400)+25569+(-5/24),"mm/dd/yy")</f>
        <v>03/06/15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>E217/D217</f>
        <v>2.2727272727272726E-3</v>
      </c>
      <c r="P217">
        <f>E217/L217</f>
        <v>10</v>
      </c>
      <c r="Q217" t="s">
        <v>8320</v>
      </c>
      <c r="R217" t="s">
        <v>8349</v>
      </c>
      <c r="S217" s="12" t="str">
        <f>TEXT((J217/86400)+25569+(-5/24),"mm/dd/yy")</f>
        <v>01/06/16</v>
      </c>
      <c r="T217" s="12" t="str">
        <f>TEXT((I217/86400)+25569+(-5/24),"mm/dd/yy")</f>
        <v>02/17/16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>E218/D218</f>
        <v>0.55698440000000005</v>
      </c>
      <c r="P218">
        <f>E218/L218</f>
        <v>331.53833333333336</v>
      </c>
      <c r="Q218" t="s">
        <v>8320</v>
      </c>
      <c r="R218" t="s">
        <v>8349</v>
      </c>
      <c r="S218" s="12" t="str">
        <f>TEXT((J218/86400)+25569+(-5/24),"mm/dd/yy")</f>
        <v>03/03/15</v>
      </c>
      <c r="T218" s="12" t="str">
        <f>TEXT((I218/86400)+25569+(-5/24),"mm/dd/yy")</f>
        <v>04/22/15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>E219/D219</f>
        <v>0.11942999999999999</v>
      </c>
      <c r="P219">
        <f>E219/L219</f>
        <v>314.28947368421052</v>
      </c>
      <c r="Q219" t="s">
        <v>8320</v>
      </c>
      <c r="R219" t="s">
        <v>8349</v>
      </c>
      <c r="S219" s="12" t="str">
        <f>TEXT((J219/86400)+25569+(-5/24),"mm/dd/yy")</f>
        <v>11/27/14</v>
      </c>
      <c r="T219" s="12" t="str">
        <f>TEXT((I219/86400)+25569+(-5/24),"mm/dd/yy")</f>
        <v>12/28/14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>E220/D220</f>
        <v>0.02</v>
      </c>
      <c r="P220">
        <f>E220/L220</f>
        <v>100</v>
      </c>
      <c r="Q220" t="s">
        <v>8320</v>
      </c>
      <c r="R220" t="s">
        <v>8349</v>
      </c>
      <c r="S220" s="12" t="str">
        <f>TEXT((J220/86400)+25569+(-5/24),"mm/dd/yy")</f>
        <v>03/16/15</v>
      </c>
      <c r="T220" s="12" t="str">
        <f>TEXT((I220/86400)+25569+(-5/24),"mm/dd/yy")</f>
        <v>05/15/15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>E221/D221</f>
        <v>0.17630000000000001</v>
      </c>
      <c r="P221">
        <f>E221/L221</f>
        <v>115.98684210526316</v>
      </c>
      <c r="Q221" t="s">
        <v>8320</v>
      </c>
      <c r="R221" t="s">
        <v>8349</v>
      </c>
      <c r="S221" s="12" t="str">
        <f>TEXT((J221/86400)+25569+(-5/24),"mm/dd/yy")</f>
        <v>02/29/16</v>
      </c>
      <c r="T221" s="12" t="str">
        <f>TEXT((I221/86400)+25569+(-5/24),"mm/dd/yy")</f>
        <v>04/01/16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>E222/D222</f>
        <v>7.1999999999999998E-3</v>
      </c>
      <c r="P222">
        <f>E222/L222</f>
        <v>120</v>
      </c>
      <c r="Q222" t="s">
        <v>8320</v>
      </c>
      <c r="R222" t="s">
        <v>8349</v>
      </c>
      <c r="S222" s="12" t="str">
        <f>TEXT((J222/86400)+25569+(-5/24),"mm/dd/yy")</f>
        <v>07/10/15</v>
      </c>
      <c r="T222" s="12" t="str">
        <f>TEXT((I222/86400)+25569+(-5/24),"mm/dd/yy")</f>
        <v>08/20/15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>E223/D223</f>
        <v>0</v>
      </c>
      <c r="P223" t="e">
        <f>E223/L223</f>
        <v>#DIV/0!</v>
      </c>
      <c r="Q223" t="s">
        <v>8320</v>
      </c>
      <c r="R223" t="s">
        <v>8349</v>
      </c>
      <c r="S223" s="12" t="str">
        <f>TEXT((J223/86400)+25569+(-5/24),"mm/dd/yy")</f>
        <v>01/27/15</v>
      </c>
      <c r="T223" s="12" t="str">
        <f>TEXT((I223/86400)+25569+(-5/24),"mm/dd/yy")</f>
        <v>03/28/15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>E224/D224</f>
        <v>0.13</v>
      </c>
      <c r="P224">
        <f>E224/L224</f>
        <v>65</v>
      </c>
      <c r="Q224" t="s">
        <v>8320</v>
      </c>
      <c r="R224" t="s">
        <v>8349</v>
      </c>
      <c r="S224" s="12" t="str">
        <f>TEXT((J224/86400)+25569+(-5/24),"mm/dd/yy")</f>
        <v>01/27/15</v>
      </c>
      <c r="T224" s="12" t="str">
        <f>TEXT((I224/86400)+25569+(-5/24),"mm/dd/yy")</f>
        <v>03/26/15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>E225/D225</f>
        <v>0</v>
      </c>
      <c r="P225" t="e">
        <f>E225/L225</f>
        <v>#DIV/0!</v>
      </c>
      <c r="Q225" t="s">
        <v>8320</v>
      </c>
      <c r="R225" t="s">
        <v>8349</v>
      </c>
      <c r="S225" s="12" t="str">
        <f>TEXT((J225/86400)+25569+(-5/24),"mm/dd/yy")</f>
        <v>04/21/16</v>
      </c>
      <c r="T225" s="12" t="str">
        <f>TEXT((I225/86400)+25569+(-5/24),"mm/dd/yy")</f>
        <v>05/21/16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>E226/D226</f>
        <v>0</v>
      </c>
      <c r="P226" t="e">
        <f>E226/L226</f>
        <v>#DIV/0!</v>
      </c>
      <c r="Q226" t="s">
        <v>8320</v>
      </c>
      <c r="R226" t="s">
        <v>8349</v>
      </c>
      <c r="S226" s="12" t="str">
        <f>TEXT((J226/86400)+25569+(-5/24),"mm/dd/yy")</f>
        <v>05/11/15</v>
      </c>
      <c r="T226" s="12" t="str">
        <f>TEXT((I226/86400)+25569+(-5/24),"mm/dd/yy")</f>
        <v>07/10/15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>E227/D227</f>
        <v>0</v>
      </c>
      <c r="P227" t="e">
        <f>E227/L227</f>
        <v>#DIV/0!</v>
      </c>
      <c r="Q227" t="s">
        <v>8320</v>
      </c>
      <c r="R227" t="s">
        <v>8349</v>
      </c>
      <c r="S227" s="12" t="str">
        <f>TEXT((J227/86400)+25569+(-5/24),"mm/dd/yy")</f>
        <v>03/09/16</v>
      </c>
      <c r="T227" s="12" t="str">
        <f>TEXT((I227/86400)+25569+(-5/24),"mm/dd/yy")</f>
        <v>04/08/16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>E228/D228</f>
        <v>8.6206896551724137E-3</v>
      </c>
      <c r="P228">
        <f>E228/L228</f>
        <v>125</v>
      </c>
      <c r="Q228" t="s">
        <v>8320</v>
      </c>
      <c r="R228" t="s">
        <v>8349</v>
      </c>
      <c r="S228" s="12" t="str">
        <f>TEXT((J228/86400)+25569+(-5/24),"mm/dd/yy")</f>
        <v>04/12/15</v>
      </c>
      <c r="T228" s="12" t="str">
        <f>TEXT((I228/86400)+25569+(-5/24),"mm/dd/yy")</f>
        <v>05/31/15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>E229/D229</f>
        <v>0</v>
      </c>
      <c r="P229" t="e">
        <f>E229/L229</f>
        <v>#DIV/0!</v>
      </c>
      <c r="Q229" t="s">
        <v>8320</v>
      </c>
      <c r="R229" t="s">
        <v>8349</v>
      </c>
      <c r="S229" s="12" t="str">
        <f>TEXT((J229/86400)+25569+(-5/24),"mm/dd/yy")</f>
        <v>06/09/15</v>
      </c>
      <c r="T229" s="12" t="str">
        <f>TEXT((I229/86400)+25569+(-5/24),"mm/dd/yy")</f>
        <v>07/09/15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>E230/D230</f>
        <v>0</v>
      </c>
      <c r="P230" t="e">
        <f>E230/L230</f>
        <v>#DIV/0!</v>
      </c>
      <c r="Q230" t="s">
        <v>8320</v>
      </c>
      <c r="R230" t="s">
        <v>8349</v>
      </c>
      <c r="S230" s="12" t="str">
        <f>TEXT((J230/86400)+25569+(-5/24),"mm/dd/yy")</f>
        <v>04/02/15</v>
      </c>
      <c r="T230" s="12" t="str">
        <f>TEXT((I230/86400)+25569+(-5/24),"mm/dd/yy")</f>
        <v>06/01/15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>E231/D231</f>
        <v>0</v>
      </c>
      <c r="P231" t="e">
        <f>E231/L231</f>
        <v>#DIV/0!</v>
      </c>
      <c r="Q231" t="s">
        <v>8320</v>
      </c>
      <c r="R231" t="s">
        <v>8349</v>
      </c>
      <c r="S231" s="12" t="str">
        <f>TEXT((J231/86400)+25569+(-5/24),"mm/dd/yy")</f>
        <v>01/14/16</v>
      </c>
      <c r="T231" s="12" t="str">
        <f>TEXT((I231/86400)+25569+(-5/24),"mm/dd/yy")</f>
        <v>02/13/16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>E232/D232</f>
        <v>4.0000000000000001E-3</v>
      </c>
      <c r="P232">
        <f>E232/L232</f>
        <v>30</v>
      </c>
      <c r="Q232" t="s">
        <v>8320</v>
      </c>
      <c r="R232" t="s">
        <v>8349</v>
      </c>
      <c r="S232" s="12" t="str">
        <f>TEXT((J232/86400)+25569+(-5/24),"mm/dd/yy")</f>
        <v>05/05/15</v>
      </c>
      <c r="T232" s="12" t="str">
        <f>TEXT((I232/86400)+25569+(-5/24),"mm/dd/yy")</f>
        <v>06/04/15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>E233/D233</f>
        <v>0</v>
      </c>
      <c r="P233" t="e">
        <f>E233/L233</f>
        <v>#DIV/0!</v>
      </c>
      <c r="Q233" t="s">
        <v>8320</v>
      </c>
      <c r="R233" t="s">
        <v>8349</v>
      </c>
      <c r="S233" s="12" t="str">
        <f>TEXT((J233/86400)+25569+(-5/24),"mm/dd/yy")</f>
        <v>12/03/15</v>
      </c>
      <c r="T233" s="12" t="str">
        <f>TEXT((I233/86400)+25569+(-5/24),"mm/dd/yy")</f>
        <v>01/02/16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>E234/D234</f>
        <v>2.75E-2</v>
      </c>
      <c r="P234">
        <f>E234/L234</f>
        <v>15.714285714285714</v>
      </c>
      <c r="Q234" t="s">
        <v>8320</v>
      </c>
      <c r="R234" t="s">
        <v>8349</v>
      </c>
      <c r="S234" s="12" t="str">
        <f>TEXT((J234/86400)+25569+(-5/24),"mm/dd/yy")</f>
        <v>01/28/15</v>
      </c>
      <c r="T234" s="12" t="str">
        <f>TEXT((I234/86400)+25569+(-5/24),"mm/dd/yy")</f>
        <v>02/27/15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>E235/D235</f>
        <v>0</v>
      </c>
      <c r="P235" t="e">
        <f>E235/L235</f>
        <v>#DIV/0!</v>
      </c>
      <c r="Q235" t="s">
        <v>8320</v>
      </c>
      <c r="R235" t="s">
        <v>8349</v>
      </c>
      <c r="S235" s="12" t="str">
        <f>TEXT((J235/86400)+25569+(-5/24),"mm/dd/yy")</f>
        <v>08/30/16</v>
      </c>
      <c r="T235" s="12" t="str">
        <f>TEXT((I235/86400)+25569+(-5/24),"mm/dd/yy")</f>
        <v>09/29/16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>E236/D236</f>
        <v>0.40100000000000002</v>
      </c>
      <c r="P236">
        <f>E236/L236</f>
        <v>80.2</v>
      </c>
      <c r="Q236" t="s">
        <v>8320</v>
      </c>
      <c r="R236" t="s">
        <v>8349</v>
      </c>
      <c r="S236" s="12" t="str">
        <f>TEXT((J236/86400)+25569+(-5/24),"mm/dd/yy")</f>
        <v>05/11/15</v>
      </c>
      <c r="T236" s="12" t="str">
        <f>TEXT((I236/86400)+25569+(-5/24),"mm/dd/yy")</f>
        <v>06/20/15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>E237/D237</f>
        <v>0</v>
      </c>
      <c r="P237" t="e">
        <f>E237/L237</f>
        <v>#DIV/0!</v>
      </c>
      <c r="Q237" t="s">
        <v>8320</v>
      </c>
      <c r="R237" t="s">
        <v>8349</v>
      </c>
      <c r="S237" s="12" t="str">
        <f>TEXT((J237/86400)+25569+(-5/24),"mm/dd/yy")</f>
        <v>06/09/15</v>
      </c>
      <c r="T237" s="12" t="str">
        <f>TEXT((I237/86400)+25569+(-5/24),"mm/dd/yy")</f>
        <v>07/09/15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>E238/D238</f>
        <v>0</v>
      </c>
      <c r="P238" t="e">
        <f>E238/L238</f>
        <v>#DIV/0!</v>
      </c>
      <c r="Q238" t="s">
        <v>8320</v>
      </c>
      <c r="R238" t="s">
        <v>8349</v>
      </c>
      <c r="S238" s="12" t="str">
        <f>TEXT((J238/86400)+25569+(-5/24),"mm/dd/yy")</f>
        <v>11/12/15</v>
      </c>
      <c r="T238" s="12" t="str">
        <f>TEXT((I238/86400)+25569+(-5/24),"mm/dd/yy")</f>
        <v>01/04/16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>E239/D239</f>
        <v>3.3333333333333335E-3</v>
      </c>
      <c r="P239">
        <f>E239/L239</f>
        <v>50</v>
      </c>
      <c r="Q239" t="s">
        <v>8320</v>
      </c>
      <c r="R239" t="s">
        <v>8349</v>
      </c>
      <c r="S239" s="12" t="str">
        <f>TEXT((J239/86400)+25569+(-5/24),"mm/dd/yy")</f>
        <v>01/08/16</v>
      </c>
      <c r="T239" s="12" t="str">
        <f>TEXT((I239/86400)+25569+(-5/24),"mm/dd/yy")</f>
        <v>03/08/16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>E240/D240</f>
        <v>0</v>
      </c>
      <c r="P240" t="e">
        <f>E240/L240</f>
        <v>#DIV/0!</v>
      </c>
      <c r="Q240" t="s">
        <v>8320</v>
      </c>
      <c r="R240" t="s">
        <v>8349</v>
      </c>
      <c r="S240" s="12" t="str">
        <f>TEXT((J240/86400)+25569+(-5/24),"mm/dd/yy")</f>
        <v>12/09/16</v>
      </c>
      <c r="T240" s="12" t="str">
        <f>TEXT((I240/86400)+25569+(-5/24),"mm/dd/yy")</f>
        <v>12/30/16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>E241/D241</f>
        <v>0.25</v>
      </c>
      <c r="P241">
        <f>E241/L241</f>
        <v>50</v>
      </c>
      <c r="Q241" t="s">
        <v>8320</v>
      </c>
      <c r="R241" t="s">
        <v>8349</v>
      </c>
      <c r="S241" s="12" t="str">
        <f>TEXT((J241/86400)+25569+(-5/24),"mm/dd/yy")</f>
        <v>10/19/15</v>
      </c>
      <c r="T241" s="12" t="str">
        <f>TEXT((I241/86400)+25569+(-5/24),"mm/dd/yy")</f>
        <v>11/08/15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>E242/D242</f>
        <v>1.0763413333333334</v>
      </c>
      <c r="P242">
        <f>E242/L242</f>
        <v>117.84759124087591</v>
      </c>
      <c r="Q242" t="s">
        <v>8320</v>
      </c>
      <c r="R242" t="s">
        <v>8332</v>
      </c>
      <c r="S242" s="12" t="str">
        <f>TEXT((J242/86400)+25569+(-5/24),"mm/dd/yy")</f>
        <v>03/21/13</v>
      </c>
      <c r="T242" s="12" t="str">
        <f>TEXT((I242/86400)+25569+(-5/24),"mm/dd/yy")</f>
        <v>05/05/13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>E243/D243</f>
        <v>1.1263736263736264</v>
      </c>
      <c r="P243">
        <f>E243/L243</f>
        <v>109.04255319148936</v>
      </c>
      <c r="Q243" t="s">
        <v>8320</v>
      </c>
      <c r="R243" t="s">
        <v>8332</v>
      </c>
      <c r="S243" s="12" t="str">
        <f>TEXT((J243/86400)+25569+(-5/24),"mm/dd/yy")</f>
        <v>11/06/14</v>
      </c>
      <c r="T243" s="12" t="str">
        <f>TEXT((I243/86400)+25569+(-5/24),"mm/dd/yy")</f>
        <v>12/21/14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>E244/D244</f>
        <v>1.1346153846153846</v>
      </c>
      <c r="P244">
        <f>E244/L244</f>
        <v>73.019801980198025</v>
      </c>
      <c r="Q244" t="s">
        <v>8320</v>
      </c>
      <c r="R244" t="s">
        <v>8332</v>
      </c>
      <c r="S244" s="12" t="str">
        <f>TEXT((J244/86400)+25569+(-5/24),"mm/dd/yy")</f>
        <v>11/15/11</v>
      </c>
      <c r="T244" s="12" t="str">
        <f>TEXT((I244/86400)+25569+(-5/24),"mm/dd/yy")</f>
        <v>12/20/11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>E245/D245</f>
        <v>1.0259199999999999</v>
      </c>
      <c r="P245">
        <f>E245/L245</f>
        <v>78.195121951219505</v>
      </c>
      <c r="Q245" t="s">
        <v>8320</v>
      </c>
      <c r="R245" t="s">
        <v>8332</v>
      </c>
      <c r="S245" s="12" t="str">
        <f>TEXT((J245/86400)+25569+(-5/24),"mm/dd/yy")</f>
        <v>01/22/14</v>
      </c>
      <c r="T245" s="12" t="str">
        <f>TEXT((I245/86400)+25569+(-5/24),"mm/dd/yy")</f>
        <v>02/21/14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>E246/D246</f>
        <v>1.1375714285714287</v>
      </c>
      <c r="P246">
        <f>E246/L246</f>
        <v>47.398809523809526</v>
      </c>
      <c r="Q246" t="s">
        <v>8320</v>
      </c>
      <c r="R246" t="s">
        <v>8332</v>
      </c>
      <c r="S246" s="12" t="str">
        <f>TEXT((J246/86400)+25569+(-5/24),"mm/dd/yy")</f>
        <v>02/04/10</v>
      </c>
      <c r="T246" s="12" t="str">
        <f>TEXT((I246/86400)+25569+(-5/24),"mm/dd/yy")</f>
        <v>03/16/10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>E247/D247</f>
        <v>1.0371999999999999</v>
      </c>
      <c r="P247">
        <f>E247/L247</f>
        <v>54.020833333333336</v>
      </c>
      <c r="Q247" t="s">
        <v>8320</v>
      </c>
      <c r="R247" t="s">
        <v>8332</v>
      </c>
      <c r="S247" s="12" t="str">
        <f>TEXT((J247/86400)+25569+(-5/24),"mm/dd/yy")</f>
        <v>07/16/12</v>
      </c>
      <c r="T247" s="12" t="str">
        <f>TEXT((I247/86400)+25569+(-5/24),"mm/dd/yy")</f>
        <v>08/15/12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>E248/D248</f>
        <v>3.0546000000000002</v>
      </c>
      <c r="P248">
        <f>E248/L248</f>
        <v>68.488789237668158</v>
      </c>
      <c r="Q248" t="s">
        <v>8320</v>
      </c>
      <c r="R248" t="s">
        <v>8332</v>
      </c>
      <c r="S248" s="12" t="str">
        <f>TEXT((J248/86400)+25569+(-5/24),"mm/dd/yy")</f>
        <v>10/29/10</v>
      </c>
      <c r="T248" s="12" t="str">
        <f>TEXT((I248/86400)+25569+(-5/24),"mm/dd/yy")</f>
        <v>12/18/10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>E249/D249</f>
        <v>1.341</v>
      </c>
      <c r="P249">
        <f>E249/L249</f>
        <v>108.14516129032258</v>
      </c>
      <c r="Q249" t="s">
        <v>8320</v>
      </c>
      <c r="R249" t="s">
        <v>8332</v>
      </c>
      <c r="S249" s="12" t="str">
        <f>TEXT((J249/86400)+25569+(-5/24),"mm/dd/yy")</f>
        <v>09/09/10</v>
      </c>
      <c r="T249" s="12" t="str">
        <f>TEXT((I249/86400)+25569+(-5/24),"mm/dd/yy")</f>
        <v>10/15/10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>E250/D250</f>
        <v>1.0133294117647058</v>
      </c>
      <c r="P250">
        <f>E250/L250</f>
        <v>589.95205479452056</v>
      </c>
      <c r="Q250" t="s">
        <v>8320</v>
      </c>
      <c r="R250" t="s">
        <v>8332</v>
      </c>
      <c r="S250" s="12" t="str">
        <f>TEXT((J250/86400)+25569+(-5/24),"mm/dd/yy")</f>
        <v>11/23/11</v>
      </c>
      <c r="T250" s="12" t="str">
        <f>TEXT((I250/86400)+25569+(-5/24),"mm/dd/yy")</f>
        <v>01/07/12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>E251/D251</f>
        <v>1.1292</v>
      </c>
      <c r="P251">
        <f>E251/L251</f>
        <v>48.051063829787232</v>
      </c>
      <c r="Q251" t="s">
        <v>8320</v>
      </c>
      <c r="R251" t="s">
        <v>8332</v>
      </c>
      <c r="S251" s="12" t="str">
        <f>TEXT((J251/86400)+25569+(-5/24),"mm/dd/yy")</f>
        <v>06/03/10</v>
      </c>
      <c r="T251" s="12" t="str">
        <f>TEXT((I251/86400)+25569+(-5/24),"mm/dd/yy")</f>
        <v>08/22/10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>E252/D252</f>
        <v>1.0558333333333334</v>
      </c>
      <c r="P252">
        <f>E252/L252</f>
        <v>72.482837528604122</v>
      </c>
      <c r="Q252" t="s">
        <v>8320</v>
      </c>
      <c r="R252" t="s">
        <v>8332</v>
      </c>
      <c r="S252" s="12" t="str">
        <f>TEXT((J252/86400)+25569+(-5/24),"mm/dd/yy")</f>
        <v>05/07/13</v>
      </c>
      <c r="T252" s="12" t="str">
        <f>TEXT((I252/86400)+25569+(-5/24),"mm/dd/yy")</f>
        <v>06/06/13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>E253/D253</f>
        <v>1.2557142857142858</v>
      </c>
      <c r="P253">
        <f>E253/L253</f>
        <v>57.077922077922075</v>
      </c>
      <c r="Q253" t="s">
        <v>8320</v>
      </c>
      <c r="R253" t="s">
        <v>8332</v>
      </c>
      <c r="S253" s="12" t="str">
        <f>TEXT((J253/86400)+25569+(-5/24),"mm/dd/yy")</f>
        <v>04/14/12</v>
      </c>
      <c r="T253" s="12" t="str">
        <f>TEXT((I253/86400)+25569+(-5/24),"mm/dd/yy")</f>
        <v>05/16/12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>E254/D254</f>
        <v>1.8455999999999999</v>
      </c>
      <c r="P254">
        <f>E254/L254</f>
        <v>85.444444444444443</v>
      </c>
      <c r="Q254" t="s">
        <v>8320</v>
      </c>
      <c r="R254" t="s">
        <v>8332</v>
      </c>
      <c r="S254" s="12" t="str">
        <f>TEXT((J254/86400)+25569+(-5/24),"mm/dd/yy")</f>
        <v>03/29/10</v>
      </c>
      <c r="T254" s="12" t="str">
        <f>TEXT((I254/86400)+25569+(-5/24),"mm/dd/yy")</f>
        <v>05/31/10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>E255/D255</f>
        <v>1.0073333333333334</v>
      </c>
      <c r="P255">
        <f>E255/L255</f>
        <v>215.85714285714286</v>
      </c>
      <c r="Q255" t="s">
        <v>8320</v>
      </c>
      <c r="R255" t="s">
        <v>8332</v>
      </c>
      <c r="S255" s="12" t="str">
        <f>TEXT((J255/86400)+25569+(-5/24),"mm/dd/yy")</f>
        <v>01/16/12</v>
      </c>
      <c r="T255" s="12" t="str">
        <f>TEXT((I255/86400)+25569+(-5/24),"mm/dd/yy")</f>
        <v>02/15/12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>E256/D256</f>
        <v>1.1694724999999999</v>
      </c>
      <c r="P256">
        <f>E256/L256</f>
        <v>89.38643312101911</v>
      </c>
      <c r="Q256" t="s">
        <v>8320</v>
      </c>
      <c r="R256" t="s">
        <v>8332</v>
      </c>
      <c r="S256" s="12" t="str">
        <f>TEXT((J256/86400)+25569+(-5/24),"mm/dd/yy")</f>
        <v>09/16/15</v>
      </c>
      <c r="T256" s="12" t="str">
        <f>TEXT((I256/86400)+25569+(-5/24),"mm/dd/yy")</f>
        <v>10/16/15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>E257/D257</f>
        <v>1.0673325</v>
      </c>
      <c r="P257">
        <f>E257/L257</f>
        <v>45.418404255319146</v>
      </c>
      <c r="Q257" t="s">
        <v>8320</v>
      </c>
      <c r="R257" t="s">
        <v>8332</v>
      </c>
      <c r="S257" s="12" t="str">
        <f>TEXT((J257/86400)+25569+(-5/24),"mm/dd/yy")</f>
        <v>02/14/11</v>
      </c>
      <c r="T257" s="12" t="str">
        <f>TEXT((I257/86400)+25569+(-5/24),"mm/dd/yy")</f>
        <v>03/16/11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>E258/D258</f>
        <v>1.391</v>
      </c>
      <c r="P258">
        <f>E258/L258</f>
        <v>65.756363636363631</v>
      </c>
      <c r="Q258" t="s">
        <v>8320</v>
      </c>
      <c r="R258" t="s">
        <v>8332</v>
      </c>
      <c r="S258" s="12" t="str">
        <f>TEXT((J258/86400)+25569+(-5/24),"mm/dd/yy")</f>
        <v>02/14/13</v>
      </c>
      <c r="T258" s="12" t="str">
        <f>TEXT((I258/86400)+25569+(-5/24),"mm/dd/yy")</f>
        <v>03/16/13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>E259/D259</f>
        <v>1.0672648571428571</v>
      </c>
      <c r="P259">
        <f>E259/L259</f>
        <v>66.70405357142856</v>
      </c>
      <c r="Q259" t="s">
        <v>8320</v>
      </c>
      <c r="R259" t="s">
        <v>8332</v>
      </c>
      <c r="S259" s="12" t="str">
        <f>TEXT((J259/86400)+25569+(-5/24),"mm/dd/yy")</f>
        <v>04/19/16</v>
      </c>
      <c r="T259" s="12" t="str">
        <f>TEXT((I259/86400)+25569+(-5/24),"mm/dd/yy")</f>
        <v>05/19/16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>E260/D260</f>
        <v>1.9114</v>
      </c>
      <c r="P260">
        <f>E260/L260</f>
        <v>83.345930232558146</v>
      </c>
      <c r="Q260" t="s">
        <v>8320</v>
      </c>
      <c r="R260" t="s">
        <v>8332</v>
      </c>
      <c r="S260" s="12" t="str">
        <f>TEXT((J260/86400)+25569+(-5/24),"mm/dd/yy")</f>
        <v>05/18/11</v>
      </c>
      <c r="T260" s="12" t="str">
        <f>TEXT((I260/86400)+25569+(-5/24),"mm/dd/yy")</f>
        <v>06/17/11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>E261/D261</f>
        <v>1.3193789333333332</v>
      </c>
      <c r="P261">
        <f>E261/L261</f>
        <v>105.04609341825902</v>
      </c>
      <c r="Q261" t="s">
        <v>8320</v>
      </c>
      <c r="R261" t="s">
        <v>8332</v>
      </c>
      <c r="S261" s="12" t="str">
        <f>TEXT((J261/86400)+25569+(-5/24),"mm/dd/yy")</f>
        <v>03/09/15</v>
      </c>
      <c r="T261" s="12" t="str">
        <f>TEXT((I261/86400)+25569+(-5/24),"mm/dd/yy")</f>
        <v>04/08/15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>E262/D262</f>
        <v>1.0640000000000001</v>
      </c>
      <c r="P262">
        <f>E262/L262</f>
        <v>120.90909090909091</v>
      </c>
      <c r="Q262" t="s">
        <v>8320</v>
      </c>
      <c r="R262" t="s">
        <v>8332</v>
      </c>
      <c r="S262" s="12" t="str">
        <f>TEXT((J262/86400)+25569+(-5/24),"mm/dd/yy")</f>
        <v>06/01/10</v>
      </c>
      <c r="T262" s="12" t="str">
        <f>TEXT((I262/86400)+25569+(-5/24),"mm/dd/yy")</f>
        <v>07/17/10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>E263/D263</f>
        <v>1.0740000000000001</v>
      </c>
      <c r="P263">
        <f>E263/L263</f>
        <v>97.63636363636364</v>
      </c>
      <c r="Q263" t="s">
        <v>8320</v>
      </c>
      <c r="R263" t="s">
        <v>8332</v>
      </c>
      <c r="S263" s="12" t="str">
        <f>TEXT((J263/86400)+25569+(-5/24),"mm/dd/yy")</f>
        <v>04/18/12</v>
      </c>
      <c r="T263" s="12" t="str">
        <f>TEXT((I263/86400)+25569+(-5/24),"mm/dd/yy")</f>
        <v>06/07/12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>E264/D264</f>
        <v>2.4</v>
      </c>
      <c r="P264">
        <f>E264/L264</f>
        <v>41.379310344827587</v>
      </c>
      <c r="Q264" t="s">
        <v>8320</v>
      </c>
      <c r="R264" t="s">
        <v>8332</v>
      </c>
      <c r="S264" s="12" t="str">
        <f>TEXT((J264/86400)+25569+(-5/24),"mm/dd/yy")</f>
        <v>01/12/11</v>
      </c>
      <c r="T264" s="12" t="str">
        <f>TEXT((I264/86400)+25569+(-5/24),"mm/dd/yy")</f>
        <v>02/26/11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>E265/D265</f>
        <v>1.1808107999999999</v>
      </c>
      <c r="P265">
        <f>E265/L265</f>
        <v>30.654485981308412</v>
      </c>
      <c r="Q265" t="s">
        <v>8320</v>
      </c>
      <c r="R265" t="s">
        <v>8332</v>
      </c>
      <c r="S265" s="12" t="str">
        <f>TEXT((J265/86400)+25569+(-5/24),"mm/dd/yy")</f>
        <v>08/28/12</v>
      </c>
      <c r="T265" s="12" t="str">
        <f>TEXT((I265/86400)+25569+(-5/24),"mm/dd/yy")</f>
        <v>09/27/12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>E266/D266</f>
        <v>1.1819999999999999</v>
      </c>
      <c r="P266">
        <f>E266/L266</f>
        <v>64.945054945054949</v>
      </c>
      <c r="Q266" t="s">
        <v>8320</v>
      </c>
      <c r="R266" t="s">
        <v>8332</v>
      </c>
      <c r="S266" s="12" t="str">
        <f>TEXT((J266/86400)+25569+(-5/24),"mm/dd/yy")</f>
        <v>04/11/12</v>
      </c>
      <c r="T266" s="12" t="str">
        <f>TEXT((I266/86400)+25569+(-5/24),"mm/dd/yy")</f>
        <v>05/11/12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>E267/D267</f>
        <v>1.111</v>
      </c>
      <c r="P267">
        <f>E267/L267</f>
        <v>95.775862068965523</v>
      </c>
      <c r="Q267" t="s">
        <v>8320</v>
      </c>
      <c r="R267" t="s">
        <v>8332</v>
      </c>
      <c r="S267" s="12" t="str">
        <f>TEXT((J267/86400)+25569+(-5/24),"mm/dd/yy")</f>
        <v>03/30/10</v>
      </c>
      <c r="T267" s="12" t="str">
        <f>TEXT((I267/86400)+25569+(-5/24),"mm/dd/yy")</f>
        <v>05/10/10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>E268/D268</f>
        <v>1.4550000000000001</v>
      </c>
      <c r="P268">
        <f>E268/L268</f>
        <v>40.416666666666664</v>
      </c>
      <c r="Q268" t="s">
        <v>8320</v>
      </c>
      <c r="R268" t="s">
        <v>8332</v>
      </c>
      <c r="S268" s="12" t="str">
        <f>TEXT((J268/86400)+25569+(-5/24),"mm/dd/yy")</f>
        <v>01/26/10</v>
      </c>
      <c r="T268" s="12" t="str">
        <f>TEXT((I268/86400)+25569+(-5/24),"mm/dd/yy")</f>
        <v>04/22/10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>E269/D269</f>
        <v>1.3162883248730965</v>
      </c>
      <c r="P269">
        <f>E269/L269</f>
        <v>78.578424242424248</v>
      </c>
      <c r="Q269" t="s">
        <v>8320</v>
      </c>
      <c r="R269" t="s">
        <v>8332</v>
      </c>
      <c r="S269" s="12" t="str">
        <f>TEXT((J269/86400)+25569+(-5/24),"mm/dd/yy")</f>
        <v>05/26/14</v>
      </c>
      <c r="T269" s="12" t="str">
        <f>TEXT((I269/86400)+25569+(-5/24),"mm/dd/yy")</f>
        <v>06/25/14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>E270/D270</f>
        <v>1.1140000000000001</v>
      </c>
      <c r="P270">
        <f>E270/L270</f>
        <v>50.18018018018018</v>
      </c>
      <c r="Q270" t="s">
        <v>8320</v>
      </c>
      <c r="R270" t="s">
        <v>8332</v>
      </c>
      <c r="S270" s="12" t="str">
        <f>TEXT((J270/86400)+25569+(-5/24),"mm/dd/yy")</f>
        <v>09/22/11</v>
      </c>
      <c r="T270" s="12" t="str">
        <f>TEXT((I270/86400)+25569+(-5/24),"mm/dd/yy")</f>
        <v>11/06/11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>E271/D271</f>
        <v>1.4723377</v>
      </c>
      <c r="P271">
        <f>E271/L271</f>
        <v>92.251735588972423</v>
      </c>
      <c r="Q271" t="s">
        <v>8320</v>
      </c>
      <c r="R271" t="s">
        <v>8332</v>
      </c>
      <c r="S271" s="12" t="str">
        <f>TEXT((J271/86400)+25569+(-5/24),"mm/dd/yy")</f>
        <v>01/22/17</v>
      </c>
      <c r="T271" s="12" t="str">
        <f>TEXT((I271/86400)+25569+(-5/24),"mm/dd/yy")</f>
        <v>02/21/17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>E272/D272</f>
        <v>1.5260869565217392</v>
      </c>
      <c r="P272">
        <f>E272/L272</f>
        <v>57.540983606557376</v>
      </c>
      <c r="Q272" t="s">
        <v>8320</v>
      </c>
      <c r="R272" t="s">
        <v>8332</v>
      </c>
      <c r="S272" s="12" t="str">
        <f>TEXT((J272/86400)+25569+(-5/24),"mm/dd/yy")</f>
        <v>04/04/11</v>
      </c>
      <c r="T272" s="12" t="str">
        <f>TEXT((I272/86400)+25569+(-5/24),"mm/dd/yy")</f>
        <v>05/24/11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>E273/D273</f>
        <v>1.0468</v>
      </c>
      <c r="P273">
        <f>E273/L273</f>
        <v>109.42160278745645</v>
      </c>
      <c r="Q273" t="s">
        <v>8320</v>
      </c>
      <c r="R273" t="s">
        <v>8332</v>
      </c>
      <c r="S273" s="12" t="str">
        <f>TEXT((J273/86400)+25569+(-5/24),"mm/dd/yy")</f>
        <v>12/03/13</v>
      </c>
      <c r="T273" s="12" t="str">
        <f>TEXT((I273/86400)+25569+(-5/24),"mm/dd/yy")</f>
        <v>01/02/14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>E274/D274</f>
        <v>1.7743366666666667</v>
      </c>
      <c r="P274">
        <f>E274/L274</f>
        <v>81.892461538461546</v>
      </c>
      <c r="Q274" t="s">
        <v>8320</v>
      </c>
      <c r="R274" t="s">
        <v>8332</v>
      </c>
      <c r="S274" s="12" t="str">
        <f>TEXT((J274/86400)+25569+(-5/24),"mm/dd/yy")</f>
        <v>02/26/10</v>
      </c>
      <c r="T274" s="12" t="str">
        <f>TEXT((I274/86400)+25569+(-5/24),"mm/dd/yy")</f>
        <v>04/28/10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>E275/D275</f>
        <v>1.077758</v>
      </c>
      <c r="P275">
        <f>E275/L275</f>
        <v>45.667711864406776</v>
      </c>
      <c r="Q275" t="s">
        <v>8320</v>
      </c>
      <c r="R275" t="s">
        <v>8332</v>
      </c>
      <c r="S275" s="12" t="str">
        <f>TEXT((J275/86400)+25569+(-5/24),"mm/dd/yy")</f>
        <v>06/03/11</v>
      </c>
      <c r="T275" s="12" t="str">
        <f>TEXT((I275/86400)+25569+(-5/24),"mm/dd/yy")</f>
        <v>07/03/11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>E276/D276</f>
        <v>1.56</v>
      </c>
      <c r="P276">
        <f>E276/L276</f>
        <v>55.221238938053098</v>
      </c>
      <c r="Q276" t="s">
        <v>8320</v>
      </c>
      <c r="R276" t="s">
        <v>8332</v>
      </c>
      <c r="S276" s="12" t="str">
        <f>TEXT((J276/86400)+25569+(-5/24),"mm/dd/yy")</f>
        <v>03/01/12</v>
      </c>
      <c r="T276" s="12" t="str">
        <f>TEXT((I276/86400)+25569+(-5/24),"mm/dd/yy")</f>
        <v>04/05/12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>E277/D277</f>
        <v>1.08395</v>
      </c>
      <c r="P277">
        <f>E277/L277</f>
        <v>65.298192771084331</v>
      </c>
      <c r="Q277" t="s">
        <v>8320</v>
      </c>
      <c r="R277" t="s">
        <v>8332</v>
      </c>
      <c r="S277" s="12" t="str">
        <f>TEXT((J277/86400)+25569+(-5/24),"mm/dd/yy")</f>
        <v>10/10/12</v>
      </c>
      <c r="T277" s="12" t="str">
        <f>TEXT((I277/86400)+25569+(-5/24),"mm/dd/yy")</f>
        <v>11/09/12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>E278/D278</f>
        <v>1.476</v>
      </c>
      <c r="P278">
        <f>E278/L278</f>
        <v>95.225806451612897</v>
      </c>
      <c r="Q278" t="s">
        <v>8320</v>
      </c>
      <c r="R278" t="s">
        <v>8332</v>
      </c>
      <c r="S278" s="12" t="str">
        <f>TEXT((J278/86400)+25569+(-5/24),"mm/dd/yy")</f>
        <v>02/27/12</v>
      </c>
      <c r="T278" s="12" t="str">
        <f>TEXT((I278/86400)+25569+(-5/24),"mm/dd/yy")</f>
        <v>04/27/12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>E279/D279</f>
        <v>1.1038153846153846</v>
      </c>
      <c r="P279">
        <f>E279/L279</f>
        <v>75.444794952681391</v>
      </c>
      <c r="Q279" t="s">
        <v>8320</v>
      </c>
      <c r="R279" t="s">
        <v>8332</v>
      </c>
      <c r="S279" s="12" t="str">
        <f>TEXT((J279/86400)+25569+(-5/24),"mm/dd/yy")</f>
        <v>04/23/15</v>
      </c>
      <c r="T279" s="12" t="str">
        <f>TEXT((I279/86400)+25569+(-5/24),"mm/dd/yy")</f>
        <v>05/23/15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>E280/D280</f>
        <v>1.5034814814814814</v>
      </c>
      <c r="P280">
        <f>E280/L280</f>
        <v>97.816867469879512</v>
      </c>
      <c r="Q280" t="s">
        <v>8320</v>
      </c>
      <c r="R280" t="s">
        <v>8332</v>
      </c>
      <c r="S280" s="12" t="str">
        <f>TEXT((J280/86400)+25569+(-5/24),"mm/dd/yy")</f>
        <v>09/11/12</v>
      </c>
      <c r="T280" s="12" t="str">
        <f>TEXT((I280/86400)+25569+(-5/24),"mm/dd/yy")</f>
        <v>10/11/12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>E281/D281</f>
        <v>1.5731829411764706</v>
      </c>
      <c r="P281">
        <f>E281/L281</f>
        <v>87.685606557377056</v>
      </c>
      <c r="Q281" t="s">
        <v>8320</v>
      </c>
      <c r="R281" t="s">
        <v>8332</v>
      </c>
      <c r="S281" s="12" t="str">
        <f>TEXT((J281/86400)+25569+(-5/24),"mm/dd/yy")</f>
        <v>01/24/17</v>
      </c>
      <c r="T281" s="12" t="str">
        <f>TEXT((I281/86400)+25569+(-5/24),"mm/dd/yy")</f>
        <v>02/26/17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>E282/D282</f>
        <v>1.5614399999999999</v>
      </c>
      <c r="P282">
        <f>E282/L282</f>
        <v>54.748948106591868</v>
      </c>
      <c r="Q282" t="s">
        <v>8320</v>
      </c>
      <c r="R282" t="s">
        <v>8332</v>
      </c>
      <c r="S282" s="12" t="str">
        <f>TEXT((J282/86400)+25569+(-5/24),"mm/dd/yy")</f>
        <v>04/15/14</v>
      </c>
      <c r="T282" s="12" t="str">
        <f>TEXT((I282/86400)+25569+(-5/24),"mm/dd/yy")</f>
        <v>05/30/14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>E283/D283</f>
        <v>1.2058763636363636</v>
      </c>
      <c r="P283">
        <f>E283/L283</f>
        <v>83.953417721518989</v>
      </c>
      <c r="Q283" t="s">
        <v>8320</v>
      </c>
      <c r="R283" t="s">
        <v>8332</v>
      </c>
      <c r="S283" s="12" t="str">
        <f>TEXT((J283/86400)+25569+(-5/24),"mm/dd/yy")</f>
        <v>05/16/09</v>
      </c>
      <c r="T283" s="12" t="str">
        <f>TEXT((I283/86400)+25569+(-5/24),"mm/dd/yy")</f>
        <v>08/10/09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>E284/D284</f>
        <v>1.0118888888888888</v>
      </c>
      <c r="P284">
        <f>E284/L284</f>
        <v>254.38547486033519</v>
      </c>
      <c r="Q284" t="s">
        <v>8320</v>
      </c>
      <c r="R284" t="s">
        <v>8332</v>
      </c>
      <c r="S284" s="12" t="str">
        <f>TEXT((J284/86400)+25569+(-5/24),"mm/dd/yy")</f>
        <v>01/16/10</v>
      </c>
      <c r="T284" s="12" t="str">
        <f>TEXT((I284/86400)+25569+(-5/24),"mm/dd/yy")</f>
        <v>02/22/10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>E285/D285</f>
        <v>1.142725</v>
      </c>
      <c r="P285">
        <f>E285/L285</f>
        <v>101.8269801980198</v>
      </c>
      <c r="Q285" t="s">
        <v>8320</v>
      </c>
      <c r="R285" t="s">
        <v>8332</v>
      </c>
      <c r="S285" s="12" t="str">
        <f>TEXT((J285/86400)+25569+(-5/24),"mm/dd/yy")</f>
        <v>05/12/11</v>
      </c>
      <c r="T285" s="12" t="str">
        <f>TEXT((I285/86400)+25569+(-5/24),"mm/dd/yy")</f>
        <v>05/31/11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>E286/D286</f>
        <v>1.0462615</v>
      </c>
      <c r="P286">
        <f>E286/L286</f>
        <v>55.066394736842106</v>
      </c>
      <c r="Q286" t="s">
        <v>8320</v>
      </c>
      <c r="R286" t="s">
        <v>8332</v>
      </c>
      <c r="S286" s="12" t="str">
        <f>TEXT((J286/86400)+25569+(-5/24),"mm/dd/yy")</f>
        <v>12/27/11</v>
      </c>
      <c r="T286" s="12" t="str">
        <f>TEXT((I286/86400)+25569+(-5/24),"mm/dd/yy")</f>
        <v>01/21/12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>E287/D287</f>
        <v>2.2882507142857142</v>
      </c>
      <c r="P287">
        <f>E287/L287</f>
        <v>56.901438721136763</v>
      </c>
      <c r="Q287" t="s">
        <v>8320</v>
      </c>
      <c r="R287" t="s">
        <v>8332</v>
      </c>
      <c r="S287" s="12" t="str">
        <f>TEXT((J287/86400)+25569+(-5/24),"mm/dd/yy")</f>
        <v>08/20/13</v>
      </c>
      <c r="T287" s="12" t="str">
        <f>TEXT((I287/86400)+25569+(-5/24),"mm/dd/yy")</f>
        <v>09/19/13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>E288/D288</f>
        <v>1.0915333333333332</v>
      </c>
      <c r="P288">
        <f>E288/L288</f>
        <v>121.28148148148148</v>
      </c>
      <c r="Q288" t="s">
        <v>8320</v>
      </c>
      <c r="R288" t="s">
        <v>8332</v>
      </c>
      <c r="S288" s="12" t="str">
        <f>TEXT((J288/86400)+25569+(-5/24),"mm/dd/yy")</f>
        <v>02/08/13</v>
      </c>
      <c r="T288" s="12" t="str">
        <f>TEXT((I288/86400)+25569+(-5/24),"mm/dd/yy")</f>
        <v>03/25/13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>E289/D289</f>
        <v>1.7629999999999999</v>
      </c>
      <c r="P289">
        <f>E289/L289</f>
        <v>91.189655172413794</v>
      </c>
      <c r="Q289" t="s">
        <v>8320</v>
      </c>
      <c r="R289" t="s">
        <v>8332</v>
      </c>
      <c r="S289" s="12" t="str">
        <f>TEXT((J289/86400)+25569+(-5/24),"mm/dd/yy")</f>
        <v>10/02/12</v>
      </c>
      <c r="T289" s="12" t="str">
        <f>TEXT((I289/86400)+25569+(-5/24),"mm/dd/yy")</f>
        <v>11/01/12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>E290/D290</f>
        <v>1.0321061999999999</v>
      </c>
      <c r="P290">
        <f>E290/L290</f>
        <v>115.44812080536913</v>
      </c>
      <c r="Q290" t="s">
        <v>8320</v>
      </c>
      <c r="R290" t="s">
        <v>8332</v>
      </c>
      <c r="S290" s="12" t="str">
        <f>TEXT((J290/86400)+25569+(-5/24),"mm/dd/yy")</f>
        <v>05/21/12</v>
      </c>
      <c r="T290" s="12" t="str">
        <f>TEXT((I290/86400)+25569+(-5/24),"mm/dd/yy")</f>
        <v>06/25/12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>E291/D291</f>
        <v>1.0482</v>
      </c>
      <c r="P291">
        <f>E291/L291</f>
        <v>67.771551724137936</v>
      </c>
      <c r="Q291" t="s">
        <v>8320</v>
      </c>
      <c r="R291" t="s">
        <v>8332</v>
      </c>
      <c r="S291" s="12" t="str">
        <f>TEXT((J291/86400)+25569+(-5/24),"mm/dd/yy")</f>
        <v>10/03/13</v>
      </c>
      <c r="T291" s="12" t="str">
        <f>TEXT((I291/86400)+25569+(-5/24),"mm/dd/yy")</f>
        <v>11/02/13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>E292/D292</f>
        <v>1.0668444444444445</v>
      </c>
      <c r="P292">
        <f>E292/L292</f>
        <v>28.576190476190476</v>
      </c>
      <c r="Q292" t="s">
        <v>8320</v>
      </c>
      <c r="R292" t="s">
        <v>8332</v>
      </c>
      <c r="S292" s="12" t="str">
        <f>TEXT((J292/86400)+25569+(-5/24),"mm/dd/yy")</f>
        <v>12/14/10</v>
      </c>
      <c r="T292" s="12" t="str">
        <f>TEXT((I292/86400)+25569+(-5/24),"mm/dd/yy")</f>
        <v>02/02/11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>E293/D293</f>
        <v>1.2001999999999999</v>
      </c>
      <c r="P293">
        <f>E293/L293</f>
        <v>46.8828125</v>
      </c>
      <c r="Q293" t="s">
        <v>8320</v>
      </c>
      <c r="R293" t="s">
        <v>8332</v>
      </c>
      <c r="S293" s="12" t="str">
        <f>TEXT((J293/86400)+25569+(-5/24),"mm/dd/yy")</f>
        <v>04/12/13</v>
      </c>
      <c r="T293" s="12" t="str">
        <f>TEXT((I293/86400)+25569+(-5/24),"mm/dd/yy")</f>
        <v>04/30/13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>E294/D294</f>
        <v>1.0150693333333334</v>
      </c>
      <c r="P294">
        <f>E294/L294</f>
        <v>154.42231237322514</v>
      </c>
      <c r="Q294" t="s">
        <v>8320</v>
      </c>
      <c r="R294" t="s">
        <v>8332</v>
      </c>
      <c r="S294" s="12" t="str">
        <f>TEXT((J294/86400)+25569+(-5/24),"mm/dd/yy")</f>
        <v>09/26/11</v>
      </c>
      <c r="T294" s="12" t="str">
        <f>TEXT((I294/86400)+25569+(-5/24),"mm/dd/yy")</f>
        <v>10/28/11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>E295/D295</f>
        <v>1.0138461538461538</v>
      </c>
      <c r="P295">
        <f>E295/L295</f>
        <v>201.22137404580153</v>
      </c>
      <c r="Q295" t="s">
        <v>8320</v>
      </c>
      <c r="R295" t="s">
        <v>8332</v>
      </c>
      <c r="S295" s="12" t="str">
        <f>TEXT((J295/86400)+25569+(-5/24),"mm/dd/yy")</f>
        <v>03/21/14</v>
      </c>
      <c r="T295" s="12" t="str">
        <f>TEXT((I295/86400)+25569+(-5/24),"mm/dd/yy")</f>
        <v>04/20/14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>E296/D296</f>
        <v>1</v>
      </c>
      <c r="P296">
        <f>E296/L296</f>
        <v>100</v>
      </c>
      <c r="Q296" t="s">
        <v>8320</v>
      </c>
      <c r="R296" t="s">
        <v>8332</v>
      </c>
      <c r="S296" s="12" t="str">
        <f>TEXT((J296/86400)+25569+(-5/24),"mm/dd/yy")</f>
        <v>06/13/10</v>
      </c>
      <c r="T296" s="12" t="str">
        <f>TEXT((I296/86400)+25569+(-5/24),"mm/dd/yy")</f>
        <v>07/19/10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>E297/D297</f>
        <v>1.3310911999999999</v>
      </c>
      <c r="P297">
        <f>E297/L297</f>
        <v>100.08204511278196</v>
      </c>
      <c r="Q297" t="s">
        <v>8320</v>
      </c>
      <c r="R297" t="s">
        <v>8332</v>
      </c>
      <c r="S297" s="12" t="str">
        <f>TEXT((J297/86400)+25569+(-5/24),"mm/dd/yy")</f>
        <v>09/01/13</v>
      </c>
      <c r="T297" s="12" t="str">
        <f>TEXT((I297/86400)+25569+(-5/24),"mm/dd/yy")</f>
        <v>10/31/13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>E298/D298</f>
        <v>1.187262</v>
      </c>
      <c r="P298">
        <f>E298/L298</f>
        <v>230.08953488372092</v>
      </c>
      <c r="Q298" t="s">
        <v>8320</v>
      </c>
      <c r="R298" t="s">
        <v>8332</v>
      </c>
      <c r="S298" s="12" t="str">
        <f>TEXT((J298/86400)+25569+(-5/24),"mm/dd/yy")</f>
        <v>08/13/12</v>
      </c>
      <c r="T298" s="12" t="str">
        <f>TEXT((I298/86400)+25569+(-5/24),"mm/dd/yy")</f>
        <v>09/07/12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>E299/D299</f>
        <v>1.0064</v>
      </c>
      <c r="P299">
        <f>E299/L299</f>
        <v>141.74647887323943</v>
      </c>
      <c r="Q299" t="s">
        <v>8320</v>
      </c>
      <c r="R299" t="s">
        <v>8332</v>
      </c>
      <c r="S299" s="12" t="str">
        <f>TEXT((J299/86400)+25569+(-5/24),"mm/dd/yy")</f>
        <v>03/26/15</v>
      </c>
      <c r="T299" s="12" t="str">
        <f>TEXT((I299/86400)+25569+(-5/24),"mm/dd/yy")</f>
        <v>04/30/15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>E300/D300</f>
        <v>1.089324126984127</v>
      </c>
      <c r="P300">
        <f>E300/L300</f>
        <v>56.344351395730705</v>
      </c>
      <c r="Q300" t="s">
        <v>8320</v>
      </c>
      <c r="R300" t="s">
        <v>8332</v>
      </c>
      <c r="S300" s="12" t="str">
        <f>TEXT((J300/86400)+25569+(-5/24),"mm/dd/yy")</f>
        <v>03/11/14</v>
      </c>
      <c r="T300" s="12" t="str">
        <f>TEXT((I300/86400)+25569+(-5/24),"mm/dd/yy")</f>
        <v>05/09/14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>E301/D301</f>
        <v>1.789525</v>
      </c>
      <c r="P301">
        <f>E301/L301</f>
        <v>73.341188524590166</v>
      </c>
      <c r="Q301" t="s">
        <v>8320</v>
      </c>
      <c r="R301" t="s">
        <v>8332</v>
      </c>
      <c r="S301" s="12" t="str">
        <f>TEXT((J301/86400)+25569+(-5/24),"mm/dd/yy")</f>
        <v>10/18/10</v>
      </c>
      <c r="T301" s="12" t="str">
        <f>TEXT((I301/86400)+25569+(-5/24),"mm/dd/yy")</f>
        <v>11/17/10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>E302/D302</f>
        <v>1.0172264</v>
      </c>
      <c r="P302">
        <f>E302/L302</f>
        <v>85.337785234899329</v>
      </c>
      <c r="Q302" t="s">
        <v>8320</v>
      </c>
      <c r="R302" t="s">
        <v>8332</v>
      </c>
      <c r="S302" s="12" t="str">
        <f>TEXT((J302/86400)+25569+(-5/24),"mm/dd/yy")</f>
        <v>03/24/11</v>
      </c>
      <c r="T302" s="12" t="str">
        <f>TEXT((I302/86400)+25569+(-5/24),"mm/dd/yy")</f>
        <v>04/24/11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>E303/D303</f>
        <v>1.1873499999999999</v>
      </c>
      <c r="P303">
        <f>E303/L303</f>
        <v>61.496215139442228</v>
      </c>
      <c r="Q303" t="s">
        <v>8320</v>
      </c>
      <c r="R303" t="s">
        <v>8332</v>
      </c>
      <c r="S303" s="12" t="str">
        <f>TEXT((J303/86400)+25569+(-5/24),"mm/dd/yy")</f>
        <v>02/07/13</v>
      </c>
      <c r="T303" s="12" t="str">
        <f>TEXT((I303/86400)+25569+(-5/24),"mm/dd/yy")</f>
        <v>03/19/13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>E304/D304</f>
        <v>1.0045999999999999</v>
      </c>
      <c r="P304">
        <f>E304/L304</f>
        <v>93.018518518518519</v>
      </c>
      <c r="Q304" t="s">
        <v>8320</v>
      </c>
      <c r="R304" t="s">
        <v>8332</v>
      </c>
      <c r="S304" s="12" t="str">
        <f>TEXT((J304/86400)+25569+(-5/24),"mm/dd/yy")</f>
        <v>01/25/12</v>
      </c>
      <c r="T304" s="12" t="str">
        <f>TEXT((I304/86400)+25569+(-5/24),"mm/dd/yy")</f>
        <v>02/24/12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>E305/D305</f>
        <v>1.3746666666666667</v>
      </c>
      <c r="P305">
        <f>E305/L305</f>
        <v>50.292682926829265</v>
      </c>
      <c r="Q305" t="s">
        <v>8320</v>
      </c>
      <c r="R305" t="s">
        <v>8332</v>
      </c>
      <c r="S305" s="12" t="str">
        <f>TEXT((J305/86400)+25569+(-5/24),"mm/dd/yy")</f>
        <v>05/02/12</v>
      </c>
      <c r="T305" s="12" t="str">
        <f>TEXT((I305/86400)+25569+(-5/24),"mm/dd/yy")</f>
        <v>06/01/12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>E306/D306</f>
        <v>2.3164705882352941</v>
      </c>
      <c r="P306">
        <f>E306/L306</f>
        <v>106.43243243243244</v>
      </c>
      <c r="Q306" t="s">
        <v>8320</v>
      </c>
      <c r="R306" t="s">
        <v>8332</v>
      </c>
      <c r="S306" s="12" t="str">
        <f>TEXT((J306/86400)+25569+(-5/24),"mm/dd/yy")</f>
        <v>07/23/12</v>
      </c>
      <c r="T306" s="12" t="str">
        <f>TEXT((I306/86400)+25569+(-5/24),"mm/dd/yy")</f>
        <v>08/31/12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>E307/D307</f>
        <v>1.3033333333333332</v>
      </c>
      <c r="P307">
        <f>E307/L307</f>
        <v>51.719576719576722</v>
      </c>
      <c r="Q307" t="s">
        <v>8320</v>
      </c>
      <c r="R307" t="s">
        <v>8332</v>
      </c>
      <c r="S307" s="12" t="str">
        <f>TEXT((J307/86400)+25569+(-5/24),"mm/dd/yy")</f>
        <v>02/09/12</v>
      </c>
      <c r="T307" s="12" t="str">
        <f>TEXT((I307/86400)+25569+(-5/24),"mm/dd/yy")</f>
        <v>03/10/12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>E308/D308</f>
        <v>2.9289999999999998</v>
      </c>
      <c r="P308">
        <f>E308/L308</f>
        <v>36.612499999999997</v>
      </c>
      <c r="Q308" t="s">
        <v>8320</v>
      </c>
      <c r="R308" t="s">
        <v>8332</v>
      </c>
      <c r="S308" s="12" t="str">
        <f>TEXT((J308/86400)+25569+(-5/24),"mm/dd/yy")</f>
        <v>02/28/13</v>
      </c>
      <c r="T308" s="12" t="str">
        <f>TEXT((I308/86400)+25569+(-5/24),"mm/dd/yy")</f>
        <v>03/20/13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>E309/D309</f>
        <v>1.1131818181818183</v>
      </c>
      <c r="P309">
        <f>E309/L309</f>
        <v>42.517361111111114</v>
      </c>
      <c r="Q309" t="s">
        <v>8320</v>
      </c>
      <c r="R309" t="s">
        <v>8332</v>
      </c>
      <c r="S309" s="12" t="str">
        <f>TEXT((J309/86400)+25569+(-5/24),"mm/dd/yy")</f>
        <v>01/08/13</v>
      </c>
      <c r="T309" s="12" t="str">
        <f>TEXT((I309/86400)+25569+(-5/24),"mm/dd/yy")</f>
        <v>02/07/13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>E310/D310</f>
        <v>1.0556666666666668</v>
      </c>
      <c r="P310">
        <f>E310/L310</f>
        <v>62.712871287128714</v>
      </c>
      <c r="Q310" t="s">
        <v>8320</v>
      </c>
      <c r="R310" t="s">
        <v>8332</v>
      </c>
      <c r="S310" s="12" t="str">
        <f>TEXT((J310/86400)+25569+(-5/24),"mm/dd/yy")</f>
        <v>01/24/11</v>
      </c>
      <c r="T310" s="12" t="str">
        <f>TEXT((I310/86400)+25569+(-5/24),"mm/dd/yy")</f>
        <v>03/10/11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>E311/D311</f>
        <v>1.1894444444444445</v>
      </c>
      <c r="P311">
        <f>E311/L311</f>
        <v>89.957983193277315</v>
      </c>
      <c r="Q311" t="s">
        <v>8320</v>
      </c>
      <c r="R311" t="s">
        <v>8332</v>
      </c>
      <c r="S311" s="12" t="str">
        <f>TEXT((J311/86400)+25569+(-5/24),"mm/dd/yy")</f>
        <v>08/13/12</v>
      </c>
      <c r="T311" s="12" t="str">
        <f>TEXT((I311/86400)+25569+(-5/24),"mm/dd/yy")</f>
        <v>09/03/12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>E312/D312</f>
        <v>1.04129</v>
      </c>
      <c r="P312">
        <f>E312/L312</f>
        <v>28.924722222222222</v>
      </c>
      <c r="Q312" t="s">
        <v>8320</v>
      </c>
      <c r="R312" t="s">
        <v>8332</v>
      </c>
      <c r="S312" s="12" t="str">
        <f>TEXT((J312/86400)+25569+(-5/24),"mm/dd/yy")</f>
        <v>10/04/11</v>
      </c>
      <c r="T312" s="12" t="str">
        <f>TEXT((I312/86400)+25569+(-5/24),"mm/dd/yy")</f>
        <v>10/19/11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>E313/D313</f>
        <v>1.0410165</v>
      </c>
      <c r="P313">
        <f>E313/L313</f>
        <v>138.8022</v>
      </c>
      <c r="Q313" t="s">
        <v>8320</v>
      </c>
      <c r="R313" t="s">
        <v>8332</v>
      </c>
      <c r="S313" s="12" t="str">
        <f>TEXT((J313/86400)+25569+(-5/24),"mm/dd/yy")</f>
        <v>11/21/11</v>
      </c>
      <c r="T313" s="12" t="str">
        <f>TEXT((I313/86400)+25569+(-5/24),"mm/dd/yy")</f>
        <v>01/01/12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>E314/D314</f>
        <v>1.1187499999999999</v>
      </c>
      <c r="P314">
        <f>E314/L314</f>
        <v>61.301369863013697</v>
      </c>
      <c r="Q314" t="s">
        <v>8320</v>
      </c>
      <c r="R314" t="s">
        <v>8332</v>
      </c>
      <c r="S314" s="12" t="str">
        <f>TEXT((J314/86400)+25569+(-5/24),"mm/dd/yy")</f>
        <v>03/15/13</v>
      </c>
      <c r="T314" s="12" t="str">
        <f>TEXT((I314/86400)+25569+(-5/24),"mm/dd/yy")</f>
        <v>04/14/13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>E315/D315</f>
        <v>1.0473529411764706</v>
      </c>
      <c r="P315">
        <f>E315/L315</f>
        <v>80.202702702702709</v>
      </c>
      <c r="Q315" t="s">
        <v>8320</v>
      </c>
      <c r="R315" t="s">
        <v>8332</v>
      </c>
      <c r="S315" s="12" t="str">
        <f>TEXT((J315/86400)+25569+(-5/24),"mm/dd/yy")</f>
        <v>06/28/10</v>
      </c>
      <c r="T315" s="12" t="str">
        <f>TEXT((I315/86400)+25569+(-5/24),"mm/dd/yy")</f>
        <v>08/11/10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>E316/D316</f>
        <v>3.8515000000000001</v>
      </c>
      <c r="P316">
        <f>E316/L316</f>
        <v>32.095833333333331</v>
      </c>
      <c r="Q316" t="s">
        <v>8320</v>
      </c>
      <c r="R316" t="s">
        <v>8332</v>
      </c>
      <c r="S316" s="12" t="str">
        <f>TEXT((J316/86400)+25569+(-5/24),"mm/dd/yy")</f>
        <v>01/30/13</v>
      </c>
      <c r="T316" s="12" t="str">
        <f>TEXT((I316/86400)+25569+(-5/24),"mm/dd/yy")</f>
        <v>03/01/13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>E317/D317</f>
        <v>1.01248</v>
      </c>
      <c r="P317">
        <f>E317/L317</f>
        <v>200.88888888888889</v>
      </c>
      <c r="Q317" t="s">
        <v>8320</v>
      </c>
      <c r="R317" t="s">
        <v>8332</v>
      </c>
      <c r="S317" s="12" t="str">
        <f>TEXT((J317/86400)+25569+(-5/24),"mm/dd/yy")</f>
        <v>07/23/12</v>
      </c>
      <c r="T317" s="12" t="str">
        <f>TEXT((I317/86400)+25569+(-5/24),"mm/dd/yy")</f>
        <v>08/22/12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>E318/D318</f>
        <v>1.1377333333333333</v>
      </c>
      <c r="P318">
        <f>E318/L318</f>
        <v>108.01265822784811</v>
      </c>
      <c r="Q318" t="s">
        <v>8320</v>
      </c>
      <c r="R318" t="s">
        <v>8332</v>
      </c>
      <c r="S318" s="12" t="str">
        <f>TEXT((J318/86400)+25569+(-5/24),"mm/dd/yy")</f>
        <v>11/07/14</v>
      </c>
      <c r="T318" s="12" t="str">
        <f>TEXT((I318/86400)+25569+(-5/24),"mm/dd/yy")</f>
        <v>12/10/14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>E319/D319</f>
        <v>1.0080333333333333</v>
      </c>
      <c r="P319">
        <f>E319/L319</f>
        <v>95.699367088607602</v>
      </c>
      <c r="Q319" t="s">
        <v>8320</v>
      </c>
      <c r="R319" t="s">
        <v>8332</v>
      </c>
      <c r="S319" s="12" t="str">
        <f>TEXT((J319/86400)+25569+(-5/24),"mm/dd/yy")</f>
        <v>11/11/13</v>
      </c>
      <c r="T319" s="12" t="str">
        <f>TEXT((I319/86400)+25569+(-5/24),"mm/dd/yy")</f>
        <v>12/11/13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>E320/D320</f>
        <v>2.8332000000000002</v>
      </c>
      <c r="P320">
        <f>E320/L320</f>
        <v>49.880281690140848</v>
      </c>
      <c r="Q320" t="s">
        <v>8320</v>
      </c>
      <c r="R320" t="s">
        <v>8332</v>
      </c>
      <c r="S320" s="12" t="str">
        <f>TEXT((J320/86400)+25569+(-5/24),"mm/dd/yy")</f>
        <v>02/24/13</v>
      </c>
      <c r="T320" s="12" t="str">
        <f>TEXT((I320/86400)+25569+(-5/24),"mm/dd/yy")</f>
        <v>03/26/13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>E321/D321</f>
        <v>1.1268</v>
      </c>
      <c r="P321">
        <f>E321/L321</f>
        <v>110.47058823529412</v>
      </c>
      <c r="Q321" t="s">
        <v>8320</v>
      </c>
      <c r="R321" t="s">
        <v>8332</v>
      </c>
      <c r="S321" s="12" t="str">
        <f>TEXT((J321/86400)+25569+(-5/24),"mm/dd/yy")</f>
        <v>11/06/09</v>
      </c>
      <c r="T321" s="12" t="str">
        <f>TEXT((I321/86400)+25569+(-5/24),"mm/dd/yy")</f>
        <v>02/02/10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>E322/D322</f>
        <v>1.0658000000000001</v>
      </c>
      <c r="P322">
        <f>E322/L322</f>
        <v>134.91139240506328</v>
      </c>
      <c r="Q322" t="s">
        <v>8320</v>
      </c>
      <c r="R322" t="s">
        <v>8332</v>
      </c>
      <c r="S322" s="12" t="str">
        <f>TEXT((J322/86400)+25569+(-5/24),"mm/dd/yy")</f>
        <v>11/23/15</v>
      </c>
      <c r="T322" s="12" t="str">
        <f>TEXT((I322/86400)+25569+(-5/24),"mm/dd/yy")</f>
        <v>12/22/15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>E323/D323</f>
        <v>1.0266285714285714</v>
      </c>
      <c r="P323">
        <f>E323/L323</f>
        <v>106.62314540059347</v>
      </c>
      <c r="Q323" t="s">
        <v>8320</v>
      </c>
      <c r="R323" t="s">
        <v>8332</v>
      </c>
      <c r="S323" s="12" t="str">
        <f>TEXT((J323/86400)+25569+(-5/24),"mm/dd/yy")</f>
        <v>10/04/16</v>
      </c>
      <c r="T323" s="12" t="str">
        <f>TEXT((I323/86400)+25569+(-5/24),"mm/dd/yy")</f>
        <v>11/08/16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>E324/D324</f>
        <v>1.0791200000000001</v>
      </c>
      <c r="P324">
        <f>E324/L324</f>
        <v>145.04301075268816</v>
      </c>
      <c r="Q324" t="s">
        <v>8320</v>
      </c>
      <c r="R324" t="s">
        <v>8332</v>
      </c>
      <c r="S324" s="12" t="str">
        <f>TEXT((J324/86400)+25569+(-5/24),"mm/dd/yy")</f>
        <v>04/13/16</v>
      </c>
      <c r="T324" s="12" t="str">
        <f>TEXT((I324/86400)+25569+(-5/24),"mm/dd/yy")</f>
        <v>05/13/16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>E325/D325</f>
        <v>1.2307407407407407</v>
      </c>
      <c r="P325">
        <f>E325/L325</f>
        <v>114.58620689655173</v>
      </c>
      <c r="Q325" t="s">
        <v>8320</v>
      </c>
      <c r="R325" t="s">
        <v>8332</v>
      </c>
      <c r="S325" s="12" t="str">
        <f>TEXT((J325/86400)+25569+(-5/24),"mm/dd/yy")</f>
        <v>11/23/16</v>
      </c>
      <c r="T325" s="12" t="str">
        <f>TEXT((I325/86400)+25569+(-5/24),"mm/dd/yy")</f>
        <v>12/21/16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>E326/D326</f>
        <v>1.016</v>
      </c>
      <c r="P326">
        <f>E326/L326</f>
        <v>105.3170731707317</v>
      </c>
      <c r="Q326" t="s">
        <v>8320</v>
      </c>
      <c r="R326" t="s">
        <v>8332</v>
      </c>
      <c r="S326" s="12" t="str">
        <f>TEXT((J326/86400)+25569+(-5/24),"mm/dd/yy")</f>
        <v>06/29/15</v>
      </c>
      <c r="T326" s="12" t="str">
        <f>TEXT((I326/86400)+25569+(-5/24),"mm/dd/yy")</f>
        <v>08/01/15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>E327/D327</f>
        <v>1.04396</v>
      </c>
      <c r="P327">
        <f>E327/L327</f>
        <v>70.921195652173907</v>
      </c>
      <c r="Q327" t="s">
        <v>8320</v>
      </c>
      <c r="R327" t="s">
        <v>8332</v>
      </c>
      <c r="S327" s="12" t="str">
        <f>TEXT((J327/86400)+25569+(-5/24),"mm/dd/yy")</f>
        <v>11/14/16</v>
      </c>
      <c r="T327" s="12" t="str">
        <f>TEXT((I327/86400)+25569+(-5/24),"mm/dd/yy")</f>
        <v>12/19/16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>E328/D328</f>
        <v>1.1292973333333334</v>
      </c>
      <c r="P328">
        <f>E328/L328</f>
        <v>147.17167680278018</v>
      </c>
      <c r="Q328" t="s">
        <v>8320</v>
      </c>
      <c r="R328" t="s">
        <v>8332</v>
      </c>
      <c r="S328" s="12" t="str">
        <f>TEXT((J328/86400)+25569+(-5/24),"mm/dd/yy")</f>
        <v>02/09/17</v>
      </c>
      <c r="T328" s="12" t="str">
        <f>TEXT((I328/86400)+25569+(-5/24),"mm/dd/yy")</f>
        <v>03/14/17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>E329/D329</f>
        <v>1.3640000000000001</v>
      </c>
      <c r="P329">
        <f>E329/L329</f>
        <v>160.47058823529412</v>
      </c>
      <c r="Q329" t="s">
        <v>8320</v>
      </c>
      <c r="R329" t="s">
        <v>8332</v>
      </c>
      <c r="S329" s="12" t="str">
        <f>TEXT((J329/86400)+25569+(-5/24),"mm/dd/yy")</f>
        <v>02/23/15</v>
      </c>
      <c r="T329" s="12" t="str">
        <f>TEXT((I329/86400)+25569+(-5/24),"mm/dd/yy")</f>
        <v>03/22/15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>E330/D330</f>
        <v>1.036144</v>
      </c>
      <c r="P330">
        <f>E330/L330</f>
        <v>156.04578313253012</v>
      </c>
      <c r="Q330" t="s">
        <v>8320</v>
      </c>
      <c r="R330" t="s">
        <v>8332</v>
      </c>
      <c r="S330" s="12" t="str">
        <f>TEXT((J330/86400)+25569+(-5/24),"mm/dd/yy")</f>
        <v>10/01/15</v>
      </c>
      <c r="T330" s="12" t="str">
        <f>TEXT((I330/86400)+25569+(-5/24),"mm/dd/yy")</f>
        <v>10/31/15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>E331/D331</f>
        <v>1.0549999999999999</v>
      </c>
      <c r="P331">
        <f>E331/L331</f>
        <v>63.17365269461078</v>
      </c>
      <c r="Q331" t="s">
        <v>8320</v>
      </c>
      <c r="R331" t="s">
        <v>8332</v>
      </c>
      <c r="S331" s="12" t="str">
        <f>TEXT((J331/86400)+25569+(-5/24),"mm/dd/yy")</f>
        <v>10/14/15</v>
      </c>
      <c r="T331" s="12" t="str">
        <f>TEXT((I331/86400)+25569+(-5/24),"mm/dd/yy")</f>
        <v>11/06/15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>E332/D332</f>
        <v>1.0182857142857142</v>
      </c>
      <c r="P332">
        <f>E332/L332</f>
        <v>104.82352941176471</v>
      </c>
      <c r="Q332" t="s">
        <v>8320</v>
      </c>
      <c r="R332" t="s">
        <v>8332</v>
      </c>
      <c r="S332" s="12" t="str">
        <f>TEXT((J332/86400)+25569+(-5/24),"mm/dd/yy")</f>
        <v>04/15/13</v>
      </c>
      <c r="T332" s="12" t="str">
        <f>TEXT((I332/86400)+25569+(-5/24),"mm/dd/yy")</f>
        <v>05/16/13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>E333/D333</f>
        <v>1.0660499999999999</v>
      </c>
      <c r="P333">
        <f>E333/L333</f>
        <v>97.356164383561648</v>
      </c>
      <c r="Q333" t="s">
        <v>8320</v>
      </c>
      <c r="R333" t="s">
        <v>8332</v>
      </c>
      <c r="S333" s="12" t="str">
        <f>TEXT((J333/86400)+25569+(-5/24),"mm/dd/yy")</f>
        <v>05/17/16</v>
      </c>
      <c r="T333" s="12" t="str">
        <f>TEXT((I333/86400)+25569+(-5/24),"mm/dd/yy")</f>
        <v>06/17/16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>E334/D334</f>
        <v>1.13015</v>
      </c>
      <c r="P334">
        <f>E334/L334</f>
        <v>203.63063063063063</v>
      </c>
      <c r="Q334" t="s">
        <v>8320</v>
      </c>
      <c r="R334" t="s">
        <v>8332</v>
      </c>
      <c r="S334" s="12" t="str">
        <f>TEXT((J334/86400)+25569+(-5/24),"mm/dd/yy")</f>
        <v>09/16/15</v>
      </c>
      <c r="T334" s="12" t="str">
        <f>TEXT((I334/86400)+25569+(-5/24),"mm/dd/yy")</f>
        <v>10/28/15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>E335/D335</f>
        <v>1.252275</v>
      </c>
      <c r="P335">
        <f>E335/L335</f>
        <v>188.31203007518798</v>
      </c>
      <c r="Q335" t="s">
        <v>8320</v>
      </c>
      <c r="R335" t="s">
        <v>8332</v>
      </c>
      <c r="S335" s="12" t="str">
        <f>TEXT((J335/86400)+25569+(-5/24),"mm/dd/yy")</f>
        <v>03/08/16</v>
      </c>
      <c r="T335" s="12" t="str">
        <f>TEXT((I335/86400)+25569+(-5/24),"mm/dd/yy")</f>
        <v>04/07/16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>E336/D336</f>
        <v>1.0119</v>
      </c>
      <c r="P336">
        <f>E336/L336</f>
        <v>146.65217391304347</v>
      </c>
      <c r="Q336" t="s">
        <v>8320</v>
      </c>
      <c r="R336" t="s">
        <v>8332</v>
      </c>
      <c r="S336" s="12" t="str">
        <f>TEXT((J336/86400)+25569+(-5/24),"mm/dd/yy")</f>
        <v>04/07/15</v>
      </c>
      <c r="T336" s="12" t="str">
        <f>TEXT((I336/86400)+25569+(-5/24),"mm/dd/yy")</f>
        <v>05/15/15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>E337/D337</f>
        <v>1.0276470588235294</v>
      </c>
      <c r="P337">
        <f>E337/L337</f>
        <v>109.1875</v>
      </c>
      <c r="Q337" t="s">
        <v>8320</v>
      </c>
      <c r="R337" t="s">
        <v>8332</v>
      </c>
      <c r="S337" s="12" t="str">
        <f>TEXT((J337/86400)+25569+(-5/24),"mm/dd/yy")</f>
        <v>04/07/15</v>
      </c>
      <c r="T337" s="12" t="str">
        <f>TEXT((I337/86400)+25569+(-5/24),"mm/dd/yy")</f>
        <v>05/08/15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>E338/D338</f>
        <v>1.1683911999999999</v>
      </c>
      <c r="P338">
        <f>E338/L338</f>
        <v>59.249046653144013</v>
      </c>
      <c r="Q338" t="s">
        <v>8320</v>
      </c>
      <c r="R338" t="s">
        <v>8332</v>
      </c>
      <c r="S338" s="12" t="str">
        <f>TEXT((J338/86400)+25569+(-5/24),"mm/dd/yy")</f>
        <v>10/14/15</v>
      </c>
      <c r="T338" s="12" t="str">
        <f>TEXT((I338/86400)+25569+(-5/24),"mm/dd/yy")</f>
        <v>11/13/15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>E339/D339</f>
        <v>1.0116833333333335</v>
      </c>
      <c r="P339">
        <f>E339/L339</f>
        <v>97.904838709677421</v>
      </c>
      <c r="Q339" t="s">
        <v>8320</v>
      </c>
      <c r="R339" t="s">
        <v>8332</v>
      </c>
      <c r="S339" s="12" t="str">
        <f>TEXT((J339/86400)+25569+(-5/24),"mm/dd/yy")</f>
        <v>02/11/15</v>
      </c>
      <c r="T339" s="12" t="str">
        <f>TEXT((I339/86400)+25569+(-5/24),"mm/dd/yy")</f>
        <v>03/13/15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>E340/D340</f>
        <v>1.1013360000000001</v>
      </c>
      <c r="P340">
        <f>E340/L340</f>
        <v>70.000169491525426</v>
      </c>
      <c r="Q340" t="s">
        <v>8320</v>
      </c>
      <c r="R340" t="s">
        <v>8332</v>
      </c>
      <c r="S340" s="12" t="str">
        <f>TEXT((J340/86400)+25569+(-5/24),"mm/dd/yy")</f>
        <v>07/08/16</v>
      </c>
      <c r="T340" s="12" t="str">
        <f>TEXT((I340/86400)+25569+(-5/24),"mm/dd/yy")</f>
        <v>09/02/16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>E341/D341</f>
        <v>1.0808333333333333</v>
      </c>
      <c r="P341">
        <f>E341/L341</f>
        <v>72.865168539325836</v>
      </c>
      <c r="Q341" t="s">
        <v>8320</v>
      </c>
      <c r="R341" t="s">
        <v>8332</v>
      </c>
      <c r="S341" s="12" t="str">
        <f>TEXT((J341/86400)+25569+(-5/24),"mm/dd/yy")</f>
        <v>03/30/15</v>
      </c>
      <c r="T341" s="12" t="str">
        <f>TEXT((I341/86400)+25569+(-5/24),"mm/dd/yy")</f>
        <v>04/29/15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>E342/D342</f>
        <v>1.2502285714285715</v>
      </c>
      <c r="P342">
        <f>E342/L342</f>
        <v>146.34782608695653</v>
      </c>
      <c r="Q342" t="s">
        <v>8320</v>
      </c>
      <c r="R342" t="s">
        <v>8332</v>
      </c>
      <c r="S342" s="12" t="str">
        <f>TEXT((J342/86400)+25569+(-5/24),"mm/dd/yy")</f>
        <v>02/06/17</v>
      </c>
      <c r="T342" s="12" t="str">
        <f>TEXT((I342/86400)+25569+(-5/24),"mm/dd/yy")</f>
        <v>03/08/17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>E343/D343</f>
        <v>1.0671428571428572</v>
      </c>
      <c r="P343">
        <f>E343/L343</f>
        <v>67.909090909090907</v>
      </c>
      <c r="Q343" t="s">
        <v>8320</v>
      </c>
      <c r="R343" t="s">
        <v>8332</v>
      </c>
      <c r="S343" s="12" t="str">
        <f>TEXT((J343/86400)+25569+(-5/24),"mm/dd/yy")</f>
        <v>09/12/14</v>
      </c>
      <c r="T343" s="12" t="str">
        <f>TEXT((I343/86400)+25569+(-5/24),"mm/dd/yy")</f>
        <v>09/30/14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>E344/D344</f>
        <v>1.0036639999999999</v>
      </c>
      <c r="P344">
        <f>E344/L344</f>
        <v>169.85083076923075</v>
      </c>
      <c r="Q344" t="s">
        <v>8320</v>
      </c>
      <c r="R344" t="s">
        <v>8332</v>
      </c>
      <c r="S344" s="12" t="str">
        <f>TEXT((J344/86400)+25569+(-5/24),"mm/dd/yy")</f>
        <v>03/30/16</v>
      </c>
      <c r="T344" s="12" t="str">
        <f>TEXT((I344/86400)+25569+(-5/24),"mm/dd/yy")</f>
        <v>04/29/16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>E345/D345</f>
        <v>1.0202863333333334</v>
      </c>
      <c r="P345">
        <f>E345/L345</f>
        <v>58.413339694656486</v>
      </c>
      <c r="Q345" t="s">
        <v>8320</v>
      </c>
      <c r="R345" t="s">
        <v>8332</v>
      </c>
      <c r="S345" s="12" t="str">
        <f>TEXT((J345/86400)+25569+(-5/24),"mm/dd/yy")</f>
        <v>10/14/14</v>
      </c>
      <c r="T345" s="12" t="str">
        <f>TEXT((I345/86400)+25569+(-5/24),"mm/dd/yy")</f>
        <v>11/13/14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>E346/D346</f>
        <v>1.0208358208955224</v>
      </c>
      <c r="P346">
        <f>E346/L346</f>
        <v>119.99298245614035</v>
      </c>
      <c r="Q346" t="s">
        <v>8320</v>
      </c>
      <c r="R346" t="s">
        <v>8332</v>
      </c>
      <c r="S346" s="12" t="str">
        <f>TEXT((J346/86400)+25569+(-5/24),"mm/dd/yy")</f>
        <v>04/17/15</v>
      </c>
      <c r="T346" s="12" t="str">
        <f>TEXT((I346/86400)+25569+(-5/24),"mm/dd/yy")</f>
        <v>05/31/15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>E347/D347</f>
        <v>1.2327586206896552</v>
      </c>
      <c r="P347">
        <f>E347/L347</f>
        <v>99.860335195530723</v>
      </c>
      <c r="Q347" t="s">
        <v>8320</v>
      </c>
      <c r="R347" t="s">
        <v>8332</v>
      </c>
      <c r="S347" s="12" t="str">
        <f>TEXT((J347/86400)+25569+(-5/24),"mm/dd/yy")</f>
        <v>04/20/15</v>
      </c>
      <c r="T347" s="12" t="str">
        <f>TEXT((I347/86400)+25569+(-5/24),"mm/dd/yy")</f>
        <v>05/20/15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>E348/D348</f>
        <v>1.7028880000000002</v>
      </c>
      <c r="P348">
        <f>E348/L348</f>
        <v>90.579148936170213</v>
      </c>
      <c r="Q348" t="s">
        <v>8320</v>
      </c>
      <c r="R348" t="s">
        <v>8332</v>
      </c>
      <c r="S348" s="12" t="str">
        <f>TEXT((J348/86400)+25569+(-5/24),"mm/dd/yy")</f>
        <v>09/14/15</v>
      </c>
      <c r="T348" s="12" t="str">
        <f>TEXT((I348/86400)+25569+(-5/24),"mm/dd/yy")</f>
        <v>10/14/15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>E349/D349</f>
        <v>1.1159049999999999</v>
      </c>
      <c r="P349">
        <f>E349/L349</f>
        <v>117.77361477572559</v>
      </c>
      <c r="Q349" t="s">
        <v>8320</v>
      </c>
      <c r="R349" t="s">
        <v>8332</v>
      </c>
      <c r="S349" s="12" t="str">
        <f>TEXT((J349/86400)+25569+(-5/24),"mm/dd/yy")</f>
        <v>10/15/15</v>
      </c>
      <c r="T349" s="12" t="str">
        <f>TEXT((I349/86400)+25569+(-5/24),"mm/dd/yy")</f>
        <v>11/14/15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>E350/D350</f>
        <v>1.03</v>
      </c>
      <c r="P350">
        <f>E350/L350</f>
        <v>86.554621848739501</v>
      </c>
      <c r="Q350" t="s">
        <v>8320</v>
      </c>
      <c r="R350" t="s">
        <v>8332</v>
      </c>
      <c r="S350" s="12" t="str">
        <f>TEXT((J350/86400)+25569+(-5/24),"mm/dd/yy")</f>
        <v>07/22/15</v>
      </c>
      <c r="T350" s="12" t="str">
        <f>TEXT((I350/86400)+25569+(-5/24),"mm/dd/yy")</f>
        <v>08/21/15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>E351/D351</f>
        <v>1.0663570159857905</v>
      </c>
      <c r="P351">
        <f>E351/L351</f>
        <v>71.899281437125751</v>
      </c>
      <c r="Q351" t="s">
        <v>8320</v>
      </c>
      <c r="R351" t="s">
        <v>8332</v>
      </c>
      <c r="S351" s="12" t="str">
        <f>TEXT((J351/86400)+25569+(-5/24),"mm/dd/yy")</f>
        <v>01/25/17</v>
      </c>
      <c r="T351" s="12" t="str">
        <f>TEXT((I351/86400)+25569+(-5/24),"mm/dd/yy")</f>
        <v>02/24/17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>E352/D352</f>
        <v>1.1476</v>
      </c>
      <c r="P352">
        <f>E352/L352</f>
        <v>129.81900452488688</v>
      </c>
      <c r="Q352" t="s">
        <v>8320</v>
      </c>
      <c r="R352" t="s">
        <v>8332</v>
      </c>
      <c r="S352" s="12" t="str">
        <f>TEXT((J352/86400)+25569+(-5/24),"mm/dd/yy")</f>
        <v>08/03/16</v>
      </c>
      <c r="T352" s="12" t="str">
        <f>TEXT((I352/86400)+25569+(-5/24),"mm/dd/yy")</f>
        <v>09/10/16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>E353/D353</f>
        <v>1.2734117647058822</v>
      </c>
      <c r="P353">
        <f>E353/L353</f>
        <v>44.912863070539416</v>
      </c>
      <c r="Q353" t="s">
        <v>8320</v>
      </c>
      <c r="R353" t="s">
        <v>8332</v>
      </c>
      <c r="S353" s="12" t="str">
        <f>TEXT((J353/86400)+25569+(-5/24),"mm/dd/yy")</f>
        <v>02/27/16</v>
      </c>
      <c r="T353" s="12" t="str">
        <f>TEXT((I353/86400)+25569+(-5/24),"mm/dd/yy")</f>
        <v>04/07/16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>E354/D354</f>
        <v>1.1656</v>
      </c>
      <c r="P354">
        <f>E354/L354</f>
        <v>40.755244755244753</v>
      </c>
      <c r="Q354" t="s">
        <v>8320</v>
      </c>
      <c r="R354" t="s">
        <v>8332</v>
      </c>
      <c r="S354" s="12" t="str">
        <f>TEXT((J354/86400)+25569+(-5/24),"mm/dd/yy")</f>
        <v>09/07/14</v>
      </c>
      <c r="T354" s="12" t="str">
        <f>TEXT((I354/86400)+25569+(-5/24),"mm/dd/yy")</f>
        <v>10/07/14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>E355/D355</f>
        <v>1.0861819426615318</v>
      </c>
      <c r="P355">
        <f>E355/L355</f>
        <v>103.52394779771615</v>
      </c>
      <c r="Q355" t="s">
        <v>8320</v>
      </c>
      <c r="R355" t="s">
        <v>8332</v>
      </c>
      <c r="S355" s="12" t="str">
        <f>TEXT((J355/86400)+25569+(-5/24),"mm/dd/yy")</f>
        <v>10/20/15</v>
      </c>
      <c r="T355" s="12" t="str">
        <f>TEXT((I355/86400)+25569+(-5/24),"mm/dd/yy")</f>
        <v>11/19/15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>E356/D356</f>
        <v>1.0394285714285714</v>
      </c>
      <c r="P356">
        <f>E356/L356</f>
        <v>125.44827586206897</v>
      </c>
      <c r="Q356" t="s">
        <v>8320</v>
      </c>
      <c r="R356" t="s">
        <v>8332</v>
      </c>
      <c r="S356" s="12" t="str">
        <f>TEXT((J356/86400)+25569+(-5/24),"mm/dd/yy")</f>
        <v>03/09/16</v>
      </c>
      <c r="T356" s="12" t="str">
        <f>TEXT((I356/86400)+25569+(-5/24),"mm/dd/yy")</f>
        <v>04/08/16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>E357/D357</f>
        <v>1.1625714285714286</v>
      </c>
      <c r="P357">
        <f>E357/L357</f>
        <v>246.60606060606059</v>
      </c>
      <c r="Q357" t="s">
        <v>8320</v>
      </c>
      <c r="R357" t="s">
        <v>8332</v>
      </c>
      <c r="S357" s="12" t="str">
        <f>TEXT((J357/86400)+25569+(-5/24),"mm/dd/yy")</f>
        <v>10/31/14</v>
      </c>
      <c r="T357" s="12" t="str">
        <f>TEXT((I357/86400)+25569+(-5/24),"mm/dd/yy")</f>
        <v>12/01/14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>E358/D358</f>
        <v>1.0269239999999999</v>
      </c>
      <c r="P358">
        <f>E358/L358</f>
        <v>79.401340206185566</v>
      </c>
      <c r="Q358" t="s">
        <v>8320</v>
      </c>
      <c r="R358" t="s">
        <v>8332</v>
      </c>
      <c r="S358" s="12" t="str">
        <f>TEXT((J358/86400)+25569+(-5/24),"mm/dd/yy")</f>
        <v>02/15/16</v>
      </c>
      <c r="T358" s="12" t="str">
        <f>TEXT((I358/86400)+25569+(-5/24),"mm/dd/yy")</f>
        <v>03/16/16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>E359/D359</f>
        <v>1.74</v>
      </c>
      <c r="P359">
        <f>E359/L359</f>
        <v>86.138613861386133</v>
      </c>
      <c r="Q359" t="s">
        <v>8320</v>
      </c>
      <c r="R359" t="s">
        <v>8332</v>
      </c>
      <c r="S359" s="12" t="str">
        <f>TEXT((J359/86400)+25569+(-5/24),"mm/dd/yy")</f>
        <v>03/15/15</v>
      </c>
      <c r="T359" s="12" t="str">
        <f>TEXT((I359/86400)+25569+(-5/24),"mm/dd/yy")</f>
        <v>04/24/15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>E360/D360</f>
        <v>1.03088</v>
      </c>
      <c r="P360">
        <f>E360/L360</f>
        <v>193.04868913857678</v>
      </c>
      <c r="Q360" t="s">
        <v>8320</v>
      </c>
      <c r="R360" t="s">
        <v>8332</v>
      </c>
      <c r="S360" s="12" t="str">
        <f>TEXT((J360/86400)+25569+(-5/24),"mm/dd/yy")</f>
        <v>05/17/16</v>
      </c>
      <c r="T360" s="12" t="str">
        <f>TEXT((I360/86400)+25569+(-5/24),"mm/dd/yy")</f>
        <v>06/15/16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>E361/D361</f>
        <v>1.0485537190082646</v>
      </c>
      <c r="P361">
        <f>E361/L361</f>
        <v>84.023178807947019</v>
      </c>
      <c r="Q361" t="s">
        <v>8320</v>
      </c>
      <c r="R361" t="s">
        <v>8332</v>
      </c>
      <c r="S361" s="12" t="str">
        <f>TEXT((J361/86400)+25569+(-5/24),"mm/dd/yy")</f>
        <v>10/22/14</v>
      </c>
      <c r="T361" s="12" t="str">
        <f>TEXT((I361/86400)+25569+(-5/24),"mm/dd/yy")</f>
        <v>11/14/14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>E362/D362</f>
        <v>1.0137499999999999</v>
      </c>
      <c r="P362">
        <f>E362/L362</f>
        <v>139.82758620689654</v>
      </c>
      <c r="Q362" t="s">
        <v>8320</v>
      </c>
      <c r="R362" t="s">
        <v>8332</v>
      </c>
      <c r="S362" s="12" t="str">
        <f>TEXT((J362/86400)+25569+(-5/24),"mm/dd/yy")</f>
        <v>06/08/15</v>
      </c>
      <c r="T362" s="12" t="str">
        <f>TEXT((I362/86400)+25569+(-5/24),"mm/dd/yy")</f>
        <v>07/22/15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>E363/D363</f>
        <v>1.1107699999999998</v>
      </c>
      <c r="P363">
        <f>E363/L363</f>
        <v>109.82189265536722</v>
      </c>
      <c r="Q363" t="s">
        <v>8320</v>
      </c>
      <c r="R363" t="s">
        <v>8332</v>
      </c>
      <c r="S363" s="12" t="str">
        <f>TEXT((J363/86400)+25569+(-5/24),"mm/dd/yy")</f>
        <v>10/23/14</v>
      </c>
      <c r="T363" s="12" t="str">
        <f>TEXT((I363/86400)+25569+(-5/24),"mm/dd/yy")</f>
        <v>11/22/14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>E364/D364</f>
        <v>1.2415933781686497</v>
      </c>
      <c r="P364">
        <f>E364/L364</f>
        <v>139.53488372093022</v>
      </c>
      <c r="Q364" t="s">
        <v>8320</v>
      </c>
      <c r="R364" t="s">
        <v>8332</v>
      </c>
      <c r="S364" s="12" t="str">
        <f>TEXT((J364/86400)+25569+(-5/24),"mm/dd/yy")</f>
        <v>07/17/14</v>
      </c>
      <c r="T364" s="12" t="str">
        <f>TEXT((I364/86400)+25569+(-5/24),"mm/dd/yy")</f>
        <v>08/07/14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>E365/D365</f>
        <v>1.0133333333333334</v>
      </c>
      <c r="P365">
        <f>E365/L365</f>
        <v>347.84615384615387</v>
      </c>
      <c r="Q365" t="s">
        <v>8320</v>
      </c>
      <c r="R365" t="s">
        <v>8332</v>
      </c>
      <c r="S365" s="12" t="str">
        <f>TEXT((J365/86400)+25569+(-5/24),"mm/dd/yy")</f>
        <v>03/18/10</v>
      </c>
      <c r="T365" s="12" t="str">
        <f>TEXT((I365/86400)+25569+(-5/24),"mm/dd/yy")</f>
        <v>05/02/10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>E366/D366</f>
        <v>1.1016142857142857</v>
      </c>
      <c r="P366">
        <f>E366/L366</f>
        <v>68.24159292035398</v>
      </c>
      <c r="Q366" t="s">
        <v>8320</v>
      </c>
      <c r="R366" t="s">
        <v>8332</v>
      </c>
      <c r="S366" s="12" t="str">
        <f>TEXT((J366/86400)+25569+(-5/24),"mm/dd/yy")</f>
        <v>05/21/14</v>
      </c>
      <c r="T366" s="12" t="str">
        <f>TEXT((I366/86400)+25569+(-5/24),"mm/dd/yy")</f>
        <v>06/20/14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>E367/D367</f>
        <v>1.0397333333333334</v>
      </c>
      <c r="P367">
        <f>E367/L367</f>
        <v>239.93846153846152</v>
      </c>
      <c r="Q367" t="s">
        <v>8320</v>
      </c>
      <c r="R367" t="s">
        <v>8332</v>
      </c>
      <c r="S367" s="12" t="str">
        <f>TEXT((J367/86400)+25569+(-5/24),"mm/dd/yy")</f>
        <v>01/29/14</v>
      </c>
      <c r="T367" s="12" t="str">
        <f>TEXT((I367/86400)+25569+(-5/24),"mm/dd/yy")</f>
        <v>02/28/14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>E368/D368</f>
        <v>1.013157894736842</v>
      </c>
      <c r="P368">
        <f>E368/L368</f>
        <v>287.31343283582089</v>
      </c>
      <c r="Q368" t="s">
        <v>8320</v>
      </c>
      <c r="R368" t="s">
        <v>8332</v>
      </c>
      <c r="S368" s="12" t="str">
        <f>TEXT((J368/86400)+25569+(-5/24),"mm/dd/yy")</f>
        <v>04/20/12</v>
      </c>
      <c r="T368" s="12" t="str">
        <f>TEXT((I368/86400)+25569+(-5/24),"mm/dd/yy")</f>
        <v>05/20/12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>E369/D369</f>
        <v>1.033501</v>
      </c>
      <c r="P369">
        <f>E369/L369</f>
        <v>86.84882352941176</v>
      </c>
      <c r="Q369" t="s">
        <v>8320</v>
      </c>
      <c r="R369" t="s">
        <v>8332</v>
      </c>
      <c r="S369" s="12" t="str">
        <f>TEXT((J369/86400)+25569+(-5/24),"mm/dd/yy")</f>
        <v>03/22/13</v>
      </c>
      <c r="T369" s="12" t="str">
        <f>TEXT((I369/86400)+25569+(-5/24),"mm/dd/yy")</f>
        <v>04/30/13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>E370/D370</f>
        <v>1.04112</v>
      </c>
      <c r="P370">
        <f>E370/L370</f>
        <v>81.84905660377359</v>
      </c>
      <c r="Q370" t="s">
        <v>8320</v>
      </c>
      <c r="R370" t="s">
        <v>8332</v>
      </c>
      <c r="S370" s="12" t="str">
        <f>TEXT((J370/86400)+25569+(-5/24),"mm/dd/yy")</f>
        <v>02/08/15</v>
      </c>
      <c r="T370" s="12" t="str">
        <f>TEXT((I370/86400)+25569+(-5/24),"mm/dd/yy")</f>
        <v>03/15/15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>E371/D371</f>
        <v>1.1015569230769231</v>
      </c>
      <c r="P371">
        <f>E371/L371</f>
        <v>42.874970059880241</v>
      </c>
      <c r="Q371" t="s">
        <v>8320</v>
      </c>
      <c r="R371" t="s">
        <v>8332</v>
      </c>
      <c r="S371" s="12" t="str">
        <f>TEXT((J371/86400)+25569+(-5/24),"mm/dd/yy")</f>
        <v>12/16/11</v>
      </c>
      <c r="T371" s="12" t="str">
        <f>TEXT((I371/86400)+25569+(-5/24),"mm/dd/yy")</f>
        <v>01/15/12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>E372/D372</f>
        <v>1.2202</v>
      </c>
      <c r="P372">
        <f>E372/L372</f>
        <v>709.41860465116281</v>
      </c>
      <c r="Q372" t="s">
        <v>8320</v>
      </c>
      <c r="R372" t="s">
        <v>8332</v>
      </c>
      <c r="S372" s="12" t="str">
        <f>TEXT((J372/86400)+25569+(-5/24),"mm/dd/yy")</f>
        <v>12/07/16</v>
      </c>
      <c r="T372" s="12" t="str">
        <f>TEXT((I372/86400)+25569+(-5/24),"mm/dd/yy")</f>
        <v>01/06/17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>E373/D373</f>
        <v>1.1416866666666667</v>
      </c>
      <c r="P373">
        <f>E373/L373</f>
        <v>161.25517890772127</v>
      </c>
      <c r="Q373" t="s">
        <v>8320</v>
      </c>
      <c r="R373" t="s">
        <v>8332</v>
      </c>
      <c r="S373" s="12" t="str">
        <f>TEXT((J373/86400)+25569+(-5/24),"mm/dd/yy")</f>
        <v>12/18/12</v>
      </c>
      <c r="T373" s="12" t="str">
        <f>TEXT((I373/86400)+25569+(-5/24),"mm/dd/yy")</f>
        <v>02/01/13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>E374/D374</f>
        <v>1.2533333333333334</v>
      </c>
      <c r="P374">
        <f>E374/L374</f>
        <v>41.777777777777779</v>
      </c>
      <c r="Q374" t="s">
        <v>8320</v>
      </c>
      <c r="R374" t="s">
        <v>8332</v>
      </c>
      <c r="S374" s="12" t="str">
        <f>TEXT((J374/86400)+25569+(-5/24),"mm/dd/yy")</f>
        <v>02/25/16</v>
      </c>
      <c r="T374" s="12" t="str">
        <f>TEXT((I374/86400)+25569+(-5/24),"mm/dd/yy")</f>
        <v>04/05/16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>E375/D375</f>
        <v>1.0666666666666667</v>
      </c>
      <c r="P375">
        <f>E375/L375</f>
        <v>89.887640449438209</v>
      </c>
      <c r="Q375" t="s">
        <v>8320</v>
      </c>
      <c r="R375" t="s">
        <v>8332</v>
      </c>
      <c r="S375" s="12" t="str">
        <f>TEXT((J375/86400)+25569+(-5/24),"mm/dd/yy")</f>
        <v>06/18/12</v>
      </c>
      <c r="T375" s="12" t="str">
        <f>TEXT((I375/86400)+25569+(-5/24),"mm/dd/yy")</f>
        <v>07/18/12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>E376/D376</f>
        <v>1.3065</v>
      </c>
      <c r="P376">
        <f>E376/L376</f>
        <v>45.051724137931032</v>
      </c>
      <c r="Q376" t="s">
        <v>8320</v>
      </c>
      <c r="R376" t="s">
        <v>8332</v>
      </c>
      <c r="S376" s="12" t="str">
        <f>TEXT((J376/86400)+25569+(-5/24),"mm/dd/yy")</f>
        <v>08/02/11</v>
      </c>
      <c r="T376" s="12" t="str">
        <f>TEXT((I376/86400)+25569+(-5/24),"mm/dd/yy")</f>
        <v>09/16/11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>E377/D377</f>
        <v>1.2</v>
      </c>
      <c r="P377">
        <f>E377/L377</f>
        <v>42.857142857142854</v>
      </c>
      <c r="Q377" t="s">
        <v>8320</v>
      </c>
      <c r="R377" t="s">
        <v>8332</v>
      </c>
      <c r="S377" s="12" t="str">
        <f>TEXT((J377/86400)+25569+(-5/24),"mm/dd/yy")</f>
        <v>01/18/14</v>
      </c>
      <c r="T377" s="12" t="str">
        <f>TEXT((I377/86400)+25569+(-5/24),"mm/dd/yy")</f>
        <v>03/01/14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>E378/D378</f>
        <v>1.0595918367346939</v>
      </c>
      <c r="P378">
        <f>E378/L378</f>
        <v>54.083333333333336</v>
      </c>
      <c r="Q378" t="s">
        <v>8320</v>
      </c>
      <c r="R378" t="s">
        <v>8332</v>
      </c>
      <c r="S378" s="12" t="str">
        <f>TEXT((J378/86400)+25569+(-5/24),"mm/dd/yy")</f>
        <v>07/25/16</v>
      </c>
      <c r="T378" s="12" t="str">
        <f>TEXT((I378/86400)+25569+(-5/24),"mm/dd/yy")</f>
        <v>08/25/16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>E379/D379</f>
        <v>1.1439999999999999</v>
      </c>
      <c r="P379">
        <f>E379/L379</f>
        <v>103.21804511278195</v>
      </c>
      <c r="Q379" t="s">
        <v>8320</v>
      </c>
      <c r="R379" t="s">
        <v>8332</v>
      </c>
      <c r="S379" s="12" t="str">
        <f>TEXT((J379/86400)+25569+(-5/24),"mm/dd/yy")</f>
        <v>10/15/15</v>
      </c>
      <c r="T379" s="12" t="str">
        <f>TEXT((I379/86400)+25569+(-5/24),"mm/dd/yy")</f>
        <v>11/14/15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>E380/D380</f>
        <v>1.1176666666666666</v>
      </c>
      <c r="P380">
        <f>E380/L380</f>
        <v>40.397590361445786</v>
      </c>
      <c r="Q380" t="s">
        <v>8320</v>
      </c>
      <c r="R380" t="s">
        <v>8332</v>
      </c>
      <c r="S380" s="12" t="str">
        <f>TEXT((J380/86400)+25569+(-5/24),"mm/dd/yy")</f>
        <v>01/01/16</v>
      </c>
      <c r="T380" s="12" t="str">
        <f>TEXT((I380/86400)+25569+(-5/24),"mm/dd/yy")</f>
        <v>01/25/16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>E381/D381</f>
        <v>1.1608000000000001</v>
      </c>
      <c r="P381">
        <f>E381/L381</f>
        <v>116.85906040268456</v>
      </c>
      <c r="Q381" t="s">
        <v>8320</v>
      </c>
      <c r="R381" t="s">
        <v>8332</v>
      </c>
      <c r="S381" s="12" t="str">
        <f>TEXT((J381/86400)+25569+(-5/24),"mm/dd/yy")</f>
        <v>03/19/12</v>
      </c>
      <c r="T381" s="12" t="str">
        <f>TEXT((I381/86400)+25569+(-5/24),"mm/dd/yy")</f>
        <v>05/03/12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>E382/D382</f>
        <v>1.415</v>
      </c>
      <c r="P382">
        <f>E382/L382</f>
        <v>115.51020408163265</v>
      </c>
      <c r="Q382" t="s">
        <v>8320</v>
      </c>
      <c r="R382" t="s">
        <v>8332</v>
      </c>
      <c r="S382" s="12" t="str">
        <f>TEXT((J382/86400)+25569+(-5/24),"mm/dd/yy")</f>
        <v>12/29/15</v>
      </c>
      <c r="T382" s="12" t="str">
        <f>TEXT((I382/86400)+25569+(-5/24),"mm/dd/yy")</f>
        <v>01/23/16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>E383/D383</f>
        <v>1.0472999999999999</v>
      </c>
      <c r="P383">
        <f>E383/L383</f>
        <v>104.31274900398407</v>
      </c>
      <c r="Q383" t="s">
        <v>8320</v>
      </c>
      <c r="R383" t="s">
        <v>8332</v>
      </c>
      <c r="S383" s="12" t="str">
        <f>TEXT((J383/86400)+25569+(-5/24),"mm/dd/yy")</f>
        <v>06/25/12</v>
      </c>
      <c r="T383" s="12" t="str">
        <f>TEXT((I383/86400)+25569+(-5/24),"mm/dd/yy")</f>
        <v>07/30/12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>E384/D384</f>
        <v>2.5583333333333331</v>
      </c>
      <c r="P384">
        <f>E384/L384</f>
        <v>69.772727272727266</v>
      </c>
      <c r="Q384" t="s">
        <v>8320</v>
      </c>
      <c r="R384" t="s">
        <v>8332</v>
      </c>
      <c r="S384" s="12" t="str">
        <f>TEXT((J384/86400)+25569+(-5/24),"mm/dd/yy")</f>
        <v>08/23/12</v>
      </c>
      <c r="T384" s="12" t="str">
        <f>TEXT((I384/86400)+25569+(-5/24),"mm/dd/yy")</f>
        <v>09/06/12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>E385/D385</f>
        <v>2.0670670670670672</v>
      </c>
      <c r="P385">
        <f>E385/L385</f>
        <v>43.020833333333336</v>
      </c>
      <c r="Q385" t="s">
        <v>8320</v>
      </c>
      <c r="R385" t="s">
        <v>8332</v>
      </c>
      <c r="S385" s="12" t="str">
        <f>TEXT((J385/86400)+25569+(-5/24),"mm/dd/yy")</f>
        <v>04/25/14</v>
      </c>
      <c r="T385" s="12" t="str">
        <f>TEXT((I385/86400)+25569+(-5/24),"mm/dd/yy")</f>
        <v>05/18/14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>E386/D386</f>
        <v>1.1210500000000001</v>
      </c>
      <c r="P386">
        <f>E386/L386</f>
        <v>58.540469973890339</v>
      </c>
      <c r="Q386" t="s">
        <v>8320</v>
      </c>
      <c r="R386" t="s">
        <v>8332</v>
      </c>
      <c r="S386" s="12" t="str">
        <f>TEXT((J386/86400)+25569+(-5/24),"mm/dd/yy")</f>
        <v>12/07/14</v>
      </c>
      <c r="T386" s="12" t="str">
        <f>TEXT((I386/86400)+25569+(-5/24),"mm/dd/yy")</f>
        <v>01/06/15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>E387/D387</f>
        <v>1.05982</v>
      </c>
      <c r="P387">
        <f>E387/L387</f>
        <v>111.79535864978902</v>
      </c>
      <c r="Q387" t="s">
        <v>8320</v>
      </c>
      <c r="R387" t="s">
        <v>8332</v>
      </c>
      <c r="S387" s="12" t="str">
        <f>TEXT((J387/86400)+25569+(-5/24),"mm/dd/yy")</f>
        <v>10/22/14</v>
      </c>
      <c r="T387" s="12" t="str">
        <f>TEXT((I387/86400)+25569+(-5/24),"mm/dd/yy")</f>
        <v>11/21/14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>E388/D388</f>
        <v>1.0016666666666667</v>
      </c>
      <c r="P388">
        <f>E388/L388</f>
        <v>46.230769230769234</v>
      </c>
      <c r="Q388" t="s">
        <v>8320</v>
      </c>
      <c r="R388" t="s">
        <v>8332</v>
      </c>
      <c r="S388" s="12" t="str">
        <f>TEXT((J388/86400)+25569+(-5/24),"mm/dd/yy")</f>
        <v>07/26/15</v>
      </c>
      <c r="T388" s="12" t="str">
        <f>TEXT((I388/86400)+25569+(-5/24),"mm/dd/yy")</f>
        <v>08/10/15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>E389/D389</f>
        <v>2.1398947368421051</v>
      </c>
      <c r="P389">
        <f>E389/L389</f>
        <v>144.69039145907473</v>
      </c>
      <c r="Q389" t="s">
        <v>8320</v>
      </c>
      <c r="R389" t="s">
        <v>8332</v>
      </c>
      <c r="S389" s="12" t="str">
        <f>TEXT((J389/86400)+25569+(-5/24),"mm/dd/yy")</f>
        <v>07/15/15</v>
      </c>
      <c r="T389" s="12" t="str">
        <f>TEXT((I389/86400)+25569+(-5/24),"mm/dd/yy")</f>
        <v>08/15/15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>E390/D390</f>
        <v>1.2616000000000001</v>
      </c>
      <c r="P390">
        <f>E390/L390</f>
        <v>88.845070422535215</v>
      </c>
      <c r="Q390" t="s">
        <v>8320</v>
      </c>
      <c r="R390" t="s">
        <v>8332</v>
      </c>
      <c r="S390" s="12" t="str">
        <f>TEXT((J390/86400)+25569+(-5/24),"mm/dd/yy")</f>
        <v>06/27/16</v>
      </c>
      <c r="T390" s="12" t="str">
        <f>TEXT((I390/86400)+25569+(-5/24),"mm/dd/yy")</f>
        <v>07/27/16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>E391/D391</f>
        <v>1.8153547058823529</v>
      </c>
      <c r="P391">
        <f>E391/L391</f>
        <v>81.75107284768211</v>
      </c>
      <c r="Q391" t="s">
        <v>8320</v>
      </c>
      <c r="R391" t="s">
        <v>8332</v>
      </c>
      <c r="S391" s="12" t="str">
        <f>TEXT((J391/86400)+25569+(-5/24),"mm/dd/yy")</f>
        <v>02/03/14</v>
      </c>
      <c r="T391" s="12" t="str">
        <f>TEXT((I391/86400)+25569+(-5/24),"mm/dd/yy")</f>
        <v>03/07/14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>E392/D392</f>
        <v>1</v>
      </c>
      <c r="P392">
        <f>E392/L392</f>
        <v>71.428571428571431</v>
      </c>
      <c r="Q392" t="s">
        <v>8320</v>
      </c>
      <c r="R392" t="s">
        <v>8332</v>
      </c>
      <c r="S392" s="12" t="str">
        <f>TEXT((J392/86400)+25569+(-5/24),"mm/dd/yy")</f>
        <v>04/17/15</v>
      </c>
      <c r="T392" s="12" t="str">
        <f>TEXT((I392/86400)+25569+(-5/24),"mm/dd/yy")</f>
        <v>05/07/15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>E393/D393</f>
        <v>1.0061</v>
      </c>
      <c r="P393">
        <f>E393/L393</f>
        <v>104.25906735751295</v>
      </c>
      <c r="Q393" t="s">
        <v>8320</v>
      </c>
      <c r="R393" t="s">
        <v>8332</v>
      </c>
      <c r="S393" s="12" t="str">
        <f>TEXT((J393/86400)+25569+(-5/24),"mm/dd/yy")</f>
        <v>11/17/11</v>
      </c>
      <c r="T393" s="12" t="str">
        <f>TEXT((I393/86400)+25569+(-5/24),"mm/dd/yy")</f>
        <v>12/17/11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>E394/D394</f>
        <v>1.009027027027027</v>
      </c>
      <c r="P394">
        <f>E394/L394</f>
        <v>90.616504854368927</v>
      </c>
      <c r="Q394" t="s">
        <v>8320</v>
      </c>
      <c r="R394" t="s">
        <v>8332</v>
      </c>
      <c r="S394" s="12" t="str">
        <f>TEXT((J394/86400)+25569+(-5/24),"mm/dd/yy")</f>
        <v>08/08/11</v>
      </c>
      <c r="T394" s="12" t="str">
        <f>TEXT((I394/86400)+25569+(-5/24),"mm/dd/yy")</f>
        <v>09/07/11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>E395/D395</f>
        <v>1.10446</v>
      </c>
      <c r="P395">
        <f>E395/L395</f>
        <v>157.33048433048432</v>
      </c>
      <c r="Q395" t="s">
        <v>8320</v>
      </c>
      <c r="R395" t="s">
        <v>8332</v>
      </c>
      <c r="S395" s="12" t="str">
        <f>TEXT((J395/86400)+25569+(-5/24),"mm/dd/yy")</f>
        <v>09/09/13</v>
      </c>
      <c r="T395" s="12" t="str">
        <f>TEXT((I395/86400)+25569+(-5/24),"mm/dd/yy")</f>
        <v>10/10/13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>E396/D396</f>
        <v>1.118936170212766</v>
      </c>
      <c r="P396">
        <f>E396/L396</f>
        <v>105.18</v>
      </c>
      <c r="Q396" t="s">
        <v>8320</v>
      </c>
      <c r="R396" t="s">
        <v>8332</v>
      </c>
      <c r="S396" s="12" t="str">
        <f>TEXT((J396/86400)+25569+(-5/24),"mm/dd/yy")</f>
        <v>02/17/16</v>
      </c>
      <c r="T396" s="12" t="str">
        <f>TEXT((I396/86400)+25569+(-5/24),"mm/dd/yy")</f>
        <v>04/17/16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>E397/D397</f>
        <v>1.0804450000000001</v>
      </c>
      <c r="P397">
        <f>E397/L397</f>
        <v>58.719836956521746</v>
      </c>
      <c r="Q397" t="s">
        <v>8320</v>
      </c>
      <c r="R397" t="s">
        <v>8332</v>
      </c>
      <c r="S397" s="12" t="str">
        <f>TEXT((J397/86400)+25569+(-5/24),"mm/dd/yy")</f>
        <v>03/22/12</v>
      </c>
      <c r="T397" s="12" t="str">
        <f>TEXT((I397/86400)+25569+(-5/24),"mm/dd/yy")</f>
        <v>04/27/12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>E398/D398</f>
        <v>1.0666666666666667</v>
      </c>
      <c r="P398">
        <f>E398/L398</f>
        <v>81.632653061224488</v>
      </c>
      <c r="Q398" t="s">
        <v>8320</v>
      </c>
      <c r="R398" t="s">
        <v>8332</v>
      </c>
      <c r="S398" s="12" t="str">
        <f>TEXT((J398/86400)+25569+(-5/24),"mm/dd/yy")</f>
        <v>06/22/12</v>
      </c>
      <c r="T398" s="12" t="str">
        <f>TEXT((I398/86400)+25569+(-5/24),"mm/dd/yy")</f>
        <v>07/07/12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>E399/D399</f>
        <v>1.0390027322404372</v>
      </c>
      <c r="P399">
        <f>E399/L399</f>
        <v>56.460043668122275</v>
      </c>
      <c r="Q399" t="s">
        <v>8320</v>
      </c>
      <c r="R399" t="s">
        <v>8332</v>
      </c>
      <c r="S399" s="12" t="str">
        <f>TEXT((J399/86400)+25569+(-5/24),"mm/dd/yy")</f>
        <v>07/20/10</v>
      </c>
      <c r="T399" s="12" t="str">
        <f>TEXT((I399/86400)+25569+(-5/24),"mm/dd/yy")</f>
        <v>08/31/10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>E400/D400</f>
        <v>1.2516</v>
      </c>
      <c r="P400">
        <f>E400/L400</f>
        <v>140.1044776119403</v>
      </c>
      <c r="Q400" t="s">
        <v>8320</v>
      </c>
      <c r="R400" t="s">
        <v>8332</v>
      </c>
      <c r="S400" s="12" t="str">
        <f>TEXT((J400/86400)+25569+(-5/24),"mm/dd/yy")</f>
        <v>03/15/15</v>
      </c>
      <c r="T400" s="12" t="str">
        <f>TEXT((I400/86400)+25569+(-5/24),"mm/dd/yy")</f>
        <v>04/29/15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>E401/D401</f>
        <v>1.0680499999999999</v>
      </c>
      <c r="P401">
        <f>E401/L401</f>
        <v>224.85263157894738</v>
      </c>
      <c r="Q401" t="s">
        <v>8320</v>
      </c>
      <c r="R401" t="s">
        <v>8332</v>
      </c>
      <c r="S401" s="12" t="str">
        <f>TEXT((J401/86400)+25569+(-5/24),"mm/dd/yy")</f>
        <v>11/13/16</v>
      </c>
      <c r="T401" s="12" t="str">
        <f>TEXT((I401/86400)+25569+(-5/24),"mm/dd/yy")</f>
        <v>12/14/16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>E402/D402</f>
        <v>1.1230249999999999</v>
      </c>
      <c r="P402">
        <f>E402/L402</f>
        <v>181.13306451612902</v>
      </c>
      <c r="Q402" t="s">
        <v>8320</v>
      </c>
      <c r="R402" t="s">
        <v>8332</v>
      </c>
      <c r="S402" s="12" t="str">
        <f>TEXT((J402/86400)+25569+(-5/24),"mm/dd/yy")</f>
        <v>04/16/14</v>
      </c>
      <c r="T402" s="12" t="str">
        <f>TEXT((I402/86400)+25569+(-5/24),"mm/dd/yy")</f>
        <v>05/16/14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>E403/D403</f>
        <v>1.0381199999999999</v>
      </c>
      <c r="P403">
        <f>E403/L403</f>
        <v>711.04109589041093</v>
      </c>
      <c r="Q403" t="s">
        <v>8320</v>
      </c>
      <c r="R403" t="s">
        <v>8332</v>
      </c>
      <c r="S403" s="12" t="str">
        <f>TEXT((J403/86400)+25569+(-5/24),"mm/dd/yy")</f>
        <v>07/08/11</v>
      </c>
      <c r="T403" s="12" t="str">
        <f>TEXT((I403/86400)+25569+(-5/24),"mm/dd/yy")</f>
        <v>08/07/11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>E404/D404</f>
        <v>1.4165000000000001</v>
      </c>
      <c r="P404">
        <f>E404/L404</f>
        <v>65.883720930232556</v>
      </c>
      <c r="Q404" t="s">
        <v>8320</v>
      </c>
      <c r="R404" t="s">
        <v>8332</v>
      </c>
      <c r="S404" s="12" t="str">
        <f>TEXT((J404/86400)+25569+(-5/24),"mm/dd/yy")</f>
        <v>10/15/15</v>
      </c>
      <c r="T404" s="12" t="str">
        <f>TEXT((I404/86400)+25569+(-5/24),"mm/dd/yy")</f>
        <v>11/05/15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>E405/D405</f>
        <v>1.0526</v>
      </c>
      <c r="P405">
        <f>E405/L405</f>
        <v>75.185714285714283</v>
      </c>
      <c r="Q405" t="s">
        <v>8320</v>
      </c>
      <c r="R405" t="s">
        <v>8332</v>
      </c>
      <c r="S405" s="12" t="str">
        <f>TEXT((J405/86400)+25569+(-5/24),"mm/dd/yy")</f>
        <v>06/24/11</v>
      </c>
      <c r="T405" s="12" t="str">
        <f>TEXT((I405/86400)+25569+(-5/24),"mm/dd/yy")</f>
        <v>08/10/11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>E406/D406</f>
        <v>1.0309142857142857</v>
      </c>
      <c r="P406">
        <f>E406/L406</f>
        <v>133.14391143911439</v>
      </c>
      <c r="Q406" t="s">
        <v>8320</v>
      </c>
      <c r="R406" t="s">
        <v>8332</v>
      </c>
      <c r="S406" s="12" t="str">
        <f>TEXT((J406/86400)+25569+(-5/24),"mm/dd/yy")</f>
        <v>01/07/14</v>
      </c>
      <c r="T406" s="12" t="str">
        <f>TEXT((I406/86400)+25569+(-5/24),"mm/dd/yy")</f>
        <v>02/05/14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>E407/D407</f>
        <v>1.0765957446808512</v>
      </c>
      <c r="P407">
        <f>E407/L407</f>
        <v>55.2</v>
      </c>
      <c r="Q407" t="s">
        <v>8320</v>
      </c>
      <c r="R407" t="s">
        <v>8332</v>
      </c>
      <c r="S407" s="12" t="str">
        <f>TEXT((J407/86400)+25569+(-5/24),"mm/dd/yy")</f>
        <v>02/03/14</v>
      </c>
      <c r="T407" s="12" t="str">
        <f>TEXT((I407/86400)+25569+(-5/24),"mm/dd/yy")</f>
        <v>03/05/14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>E408/D408</f>
        <v>1.0770464285714285</v>
      </c>
      <c r="P408">
        <f>E408/L408</f>
        <v>86.163714285714292</v>
      </c>
      <c r="Q408" t="s">
        <v>8320</v>
      </c>
      <c r="R408" t="s">
        <v>8332</v>
      </c>
      <c r="S408" s="12" t="str">
        <f>TEXT((J408/86400)+25569+(-5/24),"mm/dd/yy")</f>
        <v>04/04/11</v>
      </c>
      <c r="T408" s="12" t="str">
        <f>TEXT((I408/86400)+25569+(-5/24),"mm/dd/yy")</f>
        <v>05/09/11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>E409/D409</f>
        <v>1.0155000000000001</v>
      </c>
      <c r="P409">
        <f>E409/L409</f>
        <v>92.318181818181813</v>
      </c>
      <c r="Q409" t="s">
        <v>8320</v>
      </c>
      <c r="R409" t="s">
        <v>8332</v>
      </c>
      <c r="S409" s="12" t="str">
        <f>TEXT((J409/86400)+25569+(-5/24),"mm/dd/yy")</f>
        <v>09/20/11</v>
      </c>
      <c r="T409" s="12" t="str">
        <f>TEXT((I409/86400)+25569+(-5/24),"mm/dd/yy")</f>
        <v>11/19/11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>E410/D410</f>
        <v>1.0143766666666667</v>
      </c>
      <c r="P410">
        <f>E410/L410</f>
        <v>160.16473684210527</v>
      </c>
      <c r="Q410" t="s">
        <v>8320</v>
      </c>
      <c r="R410" t="s">
        <v>8332</v>
      </c>
      <c r="S410" s="12" t="str">
        <f>TEXT((J410/86400)+25569+(-5/24),"mm/dd/yy")</f>
        <v>09/26/13</v>
      </c>
      <c r="T410" s="12" t="str">
        <f>TEXT((I410/86400)+25569+(-5/24),"mm/dd/yy")</f>
        <v>11/05/13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>E411/D411</f>
        <v>1.3680000000000001</v>
      </c>
      <c r="P411">
        <f>E411/L411</f>
        <v>45.6</v>
      </c>
      <c r="Q411" t="s">
        <v>8320</v>
      </c>
      <c r="R411" t="s">
        <v>8332</v>
      </c>
      <c r="S411" s="12" t="str">
        <f>TEXT((J411/86400)+25569+(-5/24),"mm/dd/yy")</f>
        <v>06/22/16</v>
      </c>
      <c r="T411" s="12" t="str">
        <f>TEXT((I411/86400)+25569+(-5/24),"mm/dd/yy")</f>
        <v>07/22/16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>E412/D412</f>
        <v>1.2829999999999999</v>
      </c>
      <c r="P412">
        <f>E412/L412</f>
        <v>183.28571428571428</v>
      </c>
      <c r="Q412" t="s">
        <v>8320</v>
      </c>
      <c r="R412" t="s">
        <v>8332</v>
      </c>
      <c r="S412" s="12" t="str">
        <f>TEXT((J412/86400)+25569+(-5/24),"mm/dd/yy")</f>
        <v>04/19/15</v>
      </c>
      <c r="T412" s="12" t="str">
        <f>TEXT((I412/86400)+25569+(-5/24),"mm/dd/yy")</f>
        <v>06/18/15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>E413/D413</f>
        <v>1.0105</v>
      </c>
      <c r="P413">
        <f>E413/L413</f>
        <v>125.78838174273859</v>
      </c>
      <c r="Q413" t="s">
        <v>8320</v>
      </c>
      <c r="R413" t="s">
        <v>8332</v>
      </c>
      <c r="S413" s="12" t="str">
        <f>TEXT((J413/86400)+25569+(-5/24),"mm/dd/yy")</f>
        <v>11/19/13</v>
      </c>
      <c r="T413" s="12" t="str">
        <f>TEXT((I413/86400)+25569+(-5/24),"mm/dd/yy")</f>
        <v>12/22/13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>E414/D414</f>
        <v>1.2684</v>
      </c>
      <c r="P414">
        <f>E414/L414</f>
        <v>57.654545454545456</v>
      </c>
      <c r="Q414" t="s">
        <v>8320</v>
      </c>
      <c r="R414" t="s">
        <v>8332</v>
      </c>
      <c r="S414" s="12" t="str">
        <f>TEXT((J414/86400)+25569+(-5/24),"mm/dd/yy")</f>
        <v>07/09/12</v>
      </c>
      <c r="T414" s="12" t="str">
        <f>TEXT((I414/86400)+25569+(-5/24),"mm/dd/yy")</f>
        <v>07/25/12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>E415/D415</f>
        <v>1.0508593749999999</v>
      </c>
      <c r="P415">
        <f>E415/L415</f>
        <v>78.660818713450297</v>
      </c>
      <c r="Q415" t="s">
        <v>8320</v>
      </c>
      <c r="R415" t="s">
        <v>8332</v>
      </c>
      <c r="S415" s="12" t="str">
        <f>TEXT((J415/86400)+25569+(-5/24),"mm/dd/yy")</f>
        <v>06/19/12</v>
      </c>
      <c r="T415" s="12" t="str">
        <f>TEXT((I415/86400)+25569+(-5/24),"mm/dd/yy")</f>
        <v>07/19/12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>E416/D416</f>
        <v>1.0285405405405406</v>
      </c>
      <c r="P416">
        <f>E416/L416</f>
        <v>91.480769230769226</v>
      </c>
      <c r="Q416" t="s">
        <v>8320</v>
      </c>
      <c r="R416" t="s">
        <v>8332</v>
      </c>
      <c r="S416" s="12" t="str">
        <f>TEXT((J416/86400)+25569+(-5/24),"mm/dd/yy")</f>
        <v>09/11/13</v>
      </c>
      <c r="T416" s="12" t="str">
        <f>TEXT((I416/86400)+25569+(-5/24),"mm/dd/yy")</f>
        <v>10/11/13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>E417/D417</f>
        <v>1.0214714285714286</v>
      </c>
      <c r="P417">
        <f>E417/L417</f>
        <v>68.09809523809524</v>
      </c>
      <c r="Q417" t="s">
        <v>8320</v>
      </c>
      <c r="R417" t="s">
        <v>8332</v>
      </c>
      <c r="S417" s="12" t="str">
        <f>TEXT((J417/86400)+25569+(-5/24),"mm/dd/yy")</f>
        <v>09/22/14</v>
      </c>
      <c r="T417" s="12" t="str">
        <f>TEXT((I417/86400)+25569+(-5/24),"mm/dd/yy")</f>
        <v>10/17/14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>E418/D418</f>
        <v>1.2021700000000002</v>
      </c>
      <c r="P418">
        <f>E418/L418</f>
        <v>48.086800000000004</v>
      </c>
      <c r="Q418" t="s">
        <v>8320</v>
      </c>
      <c r="R418" t="s">
        <v>8332</v>
      </c>
      <c r="S418" s="12" t="str">
        <f>TEXT((J418/86400)+25569+(-5/24),"mm/dd/yy")</f>
        <v>01/09/14</v>
      </c>
      <c r="T418" s="12" t="str">
        <f>TEXT((I418/86400)+25569+(-5/24),"mm/dd/yy")</f>
        <v>02/08/14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>E419/D419</f>
        <v>1.0024761904761905</v>
      </c>
      <c r="P419">
        <f>E419/L419</f>
        <v>202.42307692307693</v>
      </c>
      <c r="Q419" t="s">
        <v>8320</v>
      </c>
      <c r="R419" t="s">
        <v>8332</v>
      </c>
      <c r="S419" s="12" t="str">
        <f>TEXT((J419/86400)+25569+(-5/24),"mm/dd/yy")</f>
        <v>03/27/13</v>
      </c>
      <c r="T419" s="12" t="str">
        <f>TEXT((I419/86400)+25569+(-5/24),"mm/dd/yy")</f>
        <v>04/07/13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>E420/D420</f>
        <v>1.0063392857142857</v>
      </c>
      <c r="P420">
        <f>E420/L420</f>
        <v>216.75</v>
      </c>
      <c r="Q420" t="s">
        <v>8320</v>
      </c>
      <c r="R420" t="s">
        <v>8332</v>
      </c>
      <c r="S420" s="12" t="str">
        <f>TEXT((J420/86400)+25569+(-5/24),"mm/dd/yy")</f>
        <v>06/23/15</v>
      </c>
      <c r="T420" s="12" t="str">
        <f>TEXT((I420/86400)+25569+(-5/24),"mm/dd/yy")</f>
        <v>07/23/15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>E421/D421</f>
        <v>1.004375</v>
      </c>
      <c r="P421">
        <f>E421/L421</f>
        <v>110.06849315068493</v>
      </c>
      <c r="Q421" t="s">
        <v>8320</v>
      </c>
      <c r="R421" t="s">
        <v>8332</v>
      </c>
      <c r="S421" s="12" t="str">
        <f>TEXT((J421/86400)+25569+(-5/24),"mm/dd/yy")</f>
        <v>04/30/13</v>
      </c>
      <c r="T421" s="12" t="str">
        <f>TEXT((I421/86400)+25569+(-5/24),"mm/dd/yy")</f>
        <v>06/29/13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>E422/D422</f>
        <v>4.3939393939393936E-3</v>
      </c>
      <c r="P422">
        <f>E422/L422</f>
        <v>4.833333333333333</v>
      </c>
      <c r="Q422" t="s">
        <v>8320</v>
      </c>
      <c r="R422" t="s">
        <v>8347</v>
      </c>
      <c r="S422" s="12" t="str">
        <f>TEXT((J422/86400)+25569+(-5/24),"mm/dd/yy")</f>
        <v>02/12/14</v>
      </c>
      <c r="T422" s="12" t="str">
        <f>TEXT((I422/86400)+25569+(-5/24),"mm/dd/yy")</f>
        <v>03/13/14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>E423/D423</f>
        <v>2.0066666666666667E-2</v>
      </c>
      <c r="P423">
        <f>E423/L423</f>
        <v>50.166666666666664</v>
      </c>
      <c r="Q423" t="s">
        <v>8320</v>
      </c>
      <c r="R423" t="s">
        <v>8347</v>
      </c>
      <c r="S423" s="12" t="str">
        <f>TEXT((J423/86400)+25569+(-5/24),"mm/dd/yy")</f>
        <v>06/22/15</v>
      </c>
      <c r="T423" s="12" t="str">
        <f>TEXT((I423/86400)+25569+(-5/24),"mm/dd/yy")</f>
        <v>08/21/15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>E424/D424</f>
        <v>1.0749999999999999E-2</v>
      </c>
      <c r="P424">
        <f>E424/L424</f>
        <v>35.833333333333336</v>
      </c>
      <c r="Q424" t="s">
        <v>8320</v>
      </c>
      <c r="R424" t="s">
        <v>8347</v>
      </c>
      <c r="S424" s="12" t="str">
        <f>TEXT((J424/86400)+25569+(-5/24),"mm/dd/yy")</f>
        <v>08/12/14</v>
      </c>
      <c r="T424" s="12" t="str">
        <f>TEXT((I424/86400)+25569+(-5/24),"mm/dd/yy")</f>
        <v>09/11/14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>E425/D425</f>
        <v>7.6499999999999997E-3</v>
      </c>
      <c r="P425">
        <f>E425/L425</f>
        <v>11.76923076923077</v>
      </c>
      <c r="Q425" t="s">
        <v>8320</v>
      </c>
      <c r="R425" t="s">
        <v>8347</v>
      </c>
      <c r="S425" s="12" t="str">
        <f>TEXT((J425/86400)+25569+(-5/24),"mm/dd/yy")</f>
        <v>05/06/13</v>
      </c>
      <c r="T425" s="12" t="str">
        <f>TEXT((I425/86400)+25569+(-5/24),"mm/dd/yy")</f>
        <v>06/05/13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>E426/D426</f>
        <v>6.7966666666666675E-2</v>
      </c>
      <c r="P426">
        <f>E426/L426</f>
        <v>40.78</v>
      </c>
      <c r="Q426" t="s">
        <v>8320</v>
      </c>
      <c r="R426" t="s">
        <v>8347</v>
      </c>
      <c r="S426" s="12" t="str">
        <f>TEXT((J426/86400)+25569+(-5/24),"mm/dd/yy")</f>
        <v>01/26/12</v>
      </c>
      <c r="T426" s="12" t="str">
        <f>TEXT((I426/86400)+25569+(-5/24),"mm/dd/yy")</f>
        <v>03/26/12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>E427/D427</f>
        <v>1.2E-4</v>
      </c>
      <c r="P427">
        <f>E427/L427</f>
        <v>3</v>
      </c>
      <c r="Q427" t="s">
        <v>8320</v>
      </c>
      <c r="R427" t="s">
        <v>8347</v>
      </c>
      <c r="S427" s="12" t="str">
        <f>TEXT((J427/86400)+25569+(-5/24),"mm/dd/yy")</f>
        <v>09/28/15</v>
      </c>
      <c r="T427" s="12" t="str">
        <f>TEXT((I427/86400)+25569+(-5/24),"mm/dd/yy")</f>
        <v>11/27/15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>E428/D428</f>
        <v>1.3299999999999999E-2</v>
      </c>
      <c r="P428">
        <f>E428/L428</f>
        <v>16.625</v>
      </c>
      <c r="Q428" t="s">
        <v>8320</v>
      </c>
      <c r="R428" t="s">
        <v>8347</v>
      </c>
      <c r="S428" s="12" t="str">
        <f>TEXT((J428/86400)+25569+(-5/24),"mm/dd/yy")</f>
        <v>01/31/16</v>
      </c>
      <c r="T428" s="12" t="str">
        <f>TEXT((I428/86400)+25569+(-5/24),"mm/dd/yy")</f>
        <v>03/01/16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>E429/D429</f>
        <v>0</v>
      </c>
      <c r="P429" t="e">
        <f>E429/L429</f>
        <v>#DIV/0!</v>
      </c>
      <c r="Q429" t="s">
        <v>8320</v>
      </c>
      <c r="R429" t="s">
        <v>8347</v>
      </c>
      <c r="S429" s="12" t="str">
        <f>TEXT((J429/86400)+25569+(-5/24),"mm/dd/yy")</f>
        <v>10/08/15</v>
      </c>
      <c r="T429" s="12" t="str">
        <f>TEXT((I429/86400)+25569+(-5/24),"mm/dd/yy")</f>
        <v>10/22/15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>E430/D430</f>
        <v>5.6333333333333332E-2</v>
      </c>
      <c r="P430">
        <f>E430/L430</f>
        <v>52</v>
      </c>
      <c r="Q430" t="s">
        <v>8320</v>
      </c>
      <c r="R430" t="s">
        <v>8347</v>
      </c>
      <c r="S430" s="12" t="str">
        <f>TEXT((J430/86400)+25569+(-5/24),"mm/dd/yy")</f>
        <v>05/19/14</v>
      </c>
      <c r="T430" s="12" t="str">
        <f>TEXT((I430/86400)+25569+(-5/24),"mm/dd/yy")</f>
        <v>06/16/14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>E431/D431</f>
        <v>0</v>
      </c>
      <c r="P431" t="e">
        <f>E431/L431</f>
        <v>#DIV/0!</v>
      </c>
      <c r="Q431" t="s">
        <v>8320</v>
      </c>
      <c r="R431" t="s">
        <v>8347</v>
      </c>
      <c r="S431" s="12" t="str">
        <f>TEXT((J431/86400)+25569+(-5/24),"mm/dd/yy")</f>
        <v>09/14/09</v>
      </c>
      <c r="T431" s="12" t="str">
        <f>TEXT((I431/86400)+25569+(-5/24),"mm/dd/yy")</f>
        <v>11/26/09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>E432/D432</f>
        <v>2.4E-2</v>
      </c>
      <c r="P432">
        <f>E432/L432</f>
        <v>4.8</v>
      </c>
      <c r="Q432" t="s">
        <v>8320</v>
      </c>
      <c r="R432" t="s">
        <v>8347</v>
      </c>
      <c r="S432" s="12" t="str">
        <f>TEXT((J432/86400)+25569+(-5/24),"mm/dd/yy")</f>
        <v>08/26/13</v>
      </c>
      <c r="T432" s="12" t="str">
        <f>TEXT((I432/86400)+25569+(-5/24),"mm/dd/yy")</f>
        <v>09/10/13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>E433/D433</f>
        <v>0.13833333333333334</v>
      </c>
      <c r="P433">
        <f>E433/L433</f>
        <v>51.875</v>
      </c>
      <c r="Q433" t="s">
        <v>8320</v>
      </c>
      <c r="R433" t="s">
        <v>8347</v>
      </c>
      <c r="S433" s="12" t="str">
        <f>TEXT((J433/86400)+25569+(-5/24),"mm/dd/yy")</f>
        <v>06/05/16</v>
      </c>
      <c r="T433" s="12" t="str">
        <f>TEXT((I433/86400)+25569+(-5/24),"mm/dd/yy")</f>
        <v>07/05/16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>E434/D434</f>
        <v>9.5000000000000001E-2</v>
      </c>
      <c r="P434">
        <f>E434/L434</f>
        <v>71.25</v>
      </c>
      <c r="Q434" t="s">
        <v>8320</v>
      </c>
      <c r="R434" t="s">
        <v>8347</v>
      </c>
      <c r="S434" s="12" t="str">
        <f>TEXT((J434/86400)+25569+(-5/24),"mm/dd/yy")</f>
        <v>08/22/15</v>
      </c>
      <c r="T434" s="12" t="str">
        <f>TEXT((I434/86400)+25569+(-5/24),"mm/dd/yy")</f>
        <v>10/21/15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>E435/D435</f>
        <v>0</v>
      </c>
      <c r="P435" t="e">
        <f>E435/L435</f>
        <v>#DIV/0!</v>
      </c>
      <c r="Q435" t="s">
        <v>8320</v>
      </c>
      <c r="R435" t="s">
        <v>8347</v>
      </c>
      <c r="S435" s="12" t="str">
        <f>TEXT((J435/86400)+25569+(-5/24),"mm/dd/yy")</f>
        <v>08/12/15</v>
      </c>
      <c r="T435" s="12" t="str">
        <f>TEXT((I435/86400)+25569+(-5/24),"mm/dd/yy")</f>
        <v>10/11/15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>E436/D436</f>
        <v>0.05</v>
      </c>
      <c r="P436">
        <f>E436/L436</f>
        <v>62.5</v>
      </c>
      <c r="Q436" t="s">
        <v>8320</v>
      </c>
      <c r="R436" t="s">
        <v>8347</v>
      </c>
      <c r="S436" s="12" t="str">
        <f>TEXT((J436/86400)+25569+(-5/24),"mm/dd/yy")</f>
        <v>10/29/13</v>
      </c>
      <c r="T436" s="12" t="str">
        <f>TEXT((I436/86400)+25569+(-5/24),"mm/dd/yy")</f>
        <v>12/01/13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>E437/D437</f>
        <v>2.7272727272727273E-5</v>
      </c>
      <c r="P437">
        <f>E437/L437</f>
        <v>1</v>
      </c>
      <c r="Q437" t="s">
        <v>8320</v>
      </c>
      <c r="R437" t="s">
        <v>8347</v>
      </c>
      <c r="S437" s="12" t="str">
        <f>TEXT((J437/86400)+25569+(-5/24),"mm/dd/yy")</f>
        <v>08/14/13</v>
      </c>
      <c r="T437" s="12" t="str">
        <f>TEXT((I437/86400)+25569+(-5/24),"mm/dd/yy")</f>
        <v>09/13/13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>E438/D438</f>
        <v>0</v>
      </c>
      <c r="P438" t="e">
        <f>E438/L438</f>
        <v>#DIV/0!</v>
      </c>
      <c r="Q438" t="s">
        <v>8320</v>
      </c>
      <c r="R438" t="s">
        <v>8347</v>
      </c>
      <c r="S438" s="12" t="str">
        <f>TEXT((J438/86400)+25569+(-5/24),"mm/dd/yy")</f>
        <v>07/01/13</v>
      </c>
      <c r="T438" s="12" t="str">
        <f>TEXT((I438/86400)+25569+(-5/24),"mm/dd/yy")</f>
        <v>07/31/13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>E439/D439</f>
        <v>0</v>
      </c>
      <c r="P439" t="e">
        <f>E439/L439</f>
        <v>#DIV/0!</v>
      </c>
      <c r="Q439" t="s">
        <v>8320</v>
      </c>
      <c r="R439" t="s">
        <v>8347</v>
      </c>
      <c r="S439" s="12" t="str">
        <f>TEXT((J439/86400)+25569+(-5/24),"mm/dd/yy")</f>
        <v>08/09/16</v>
      </c>
      <c r="T439" s="12" t="str">
        <f>TEXT((I439/86400)+25569+(-5/24),"mm/dd/yy")</f>
        <v>10/08/16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>E440/D440</f>
        <v>9.3799999999999994E-2</v>
      </c>
      <c r="P440">
        <f>E440/L440</f>
        <v>170.54545454545453</v>
      </c>
      <c r="Q440" t="s">
        <v>8320</v>
      </c>
      <c r="R440" t="s">
        <v>8347</v>
      </c>
      <c r="S440" s="12" t="str">
        <f>TEXT((J440/86400)+25569+(-5/24),"mm/dd/yy")</f>
        <v>10/19/15</v>
      </c>
      <c r="T440" s="12" t="str">
        <f>TEXT((I440/86400)+25569+(-5/24),"mm/dd/yy")</f>
        <v>11/18/15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>E441/D441</f>
        <v>0</v>
      </c>
      <c r="P441" t="e">
        <f>E441/L441</f>
        <v>#DIV/0!</v>
      </c>
      <c r="Q441" t="s">
        <v>8320</v>
      </c>
      <c r="R441" t="s">
        <v>8347</v>
      </c>
      <c r="S441" s="12" t="str">
        <f>TEXT((J441/86400)+25569+(-5/24),"mm/dd/yy")</f>
        <v>10/07/14</v>
      </c>
      <c r="T441" s="12" t="str">
        <f>TEXT((I441/86400)+25569+(-5/24),"mm/dd/yy")</f>
        <v>10/17/14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>E442/D442</f>
        <v>1E-3</v>
      </c>
      <c r="P442">
        <f>E442/L442</f>
        <v>5</v>
      </c>
      <c r="Q442" t="s">
        <v>8320</v>
      </c>
      <c r="R442" t="s">
        <v>8347</v>
      </c>
      <c r="S442" s="12" t="str">
        <f>TEXT((J442/86400)+25569+(-5/24),"mm/dd/yy")</f>
        <v>02/23/16</v>
      </c>
      <c r="T442" s="12" t="str">
        <f>TEXT((I442/86400)+25569+(-5/24),"mm/dd/yy")</f>
        <v>03/24/16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>E443/D443</f>
        <v>0</v>
      </c>
      <c r="P443" t="e">
        <f>E443/L443</f>
        <v>#DIV/0!</v>
      </c>
      <c r="Q443" t="s">
        <v>8320</v>
      </c>
      <c r="R443" t="s">
        <v>8347</v>
      </c>
      <c r="S443" s="12" t="str">
        <f>TEXT((J443/86400)+25569+(-5/24),"mm/dd/yy")</f>
        <v>10/03/13</v>
      </c>
      <c r="T443" s="12" t="str">
        <f>TEXT((I443/86400)+25569+(-5/24),"mm/dd/yy")</f>
        <v>11/02/13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>E444/D444</f>
        <v>0.39358823529411763</v>
      </c>
      <c r="P444">
        <f>E444/L444</f>
        <v>393.58823529411762</v>
      </c>
      <c r="Q444" t="s">
        <v>8320</v>
      </c>
      <c r="R444" t="s">
        <v>8347</v>
      </c>
      <c r="S444" s="12" t="str">
        <f>TEXT((J444/86400)+25569+(-5/24),"mm/dd/yy")</f>
        <v>01/20/15</v>
      </c>
      <c r="T444" s="12" t="str">
        <f>TEXT((I444/86400)+25569+(-5/24),"mm/dd/yy")</f>
        <v>02/19/15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>E445/D445</f>
        <v>1E-3</v>
      </c>
      <c r="P445">
        <f>E445/L445</f>
        <v>5</v>
      </c>
      <c r="Q445" t="s">
        <v>8320</v>
      </c>
      <c r="R445" t="s">
        <v>8347</v>
      </c>
      <c r="S445" s="12" t="str">
        <f>TEXT((J445/86400)+25569+(-5/24),"mm/dd/yy")</f>
        <v>01/10/14</v>
      </c>
      <c r="T445" s="12" t="str">
        <f>TEXT((I445/86400)+25569+(-5/24),"mm/dd/yy")</f>
        <v>02/09/14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>E446/D446</f>
        <v>0.05</v>
      </c>
      <c r="P446">
        <f>E446/L446</f>
        <v>50</v>
      </c>
      <c r="Q446" t="s">
        <v>8320</v>
      </c>
      <c r="R446" t="s">
        <v>8347</v>
      </c>
      <c r="S446" s="12" t="str">
        <f>TEXT((J446/86400)+25569+(-5/24),"mm/dd/yy")</f>
        <v>12/17/11</v>
      </c>
      <c r="T446" s="12" t="str">
        <f>TEXT((I446/86400)+25569+(-5/24),"mm/dd/yy")</f>
        <v>02/15/12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>E447/D447</f>
        <v>3.3333333333333335E-5</v>
      </c>
      <c r="P447">
        <f>E447/L447</f>
        <v>1</v>
      </c>
      <c r="Q447" t="s">
        <v>8320</v>
      </c>
      <c r="R447" t="s">
        <v>8347</v>
      </c>
      <c r="S447" s="12" t="str">
        <f>TEXT((J447/86400)+25569+(-5/24),"mm/dd/yy")</f>
        <v>05/06/15</v>
      </c>
      <c r="T447" s="12" t="str">
        <f>TEXT((I447/86400)+25569+(-5/24),"mm/dd/yy")</f>
        <v>05/21/15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>E448/D448</f>
        <v>7.2952380952380949E-2</v>
      </c>
      <c r="P448">
        <f>E448/L448</f>
        <v>47.875</v>
      </c>
      <c r="Q448" t="s">
        <v>8320</v>
      </c>
      <c r="R448" t="s">
        <v>8347</v>
      </c>
      <c r="S448" s="12" t="str">
        <f>TEXT((J448/86400)+25569+(-5/24),"mm/dd/yy")</f>
        <v>02/01/15</v>
      </c>
      <c r="T448" s="12" t="str">
        <f>TEXT((I448/86400)+25569+(-5/24),"mm/dd/yy")</f>
        <v>03/03/15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>E449/D449</f>
        <v>1.6666666666666666E-4</v>
      </c>
      <c r="P449">
        <f>E449/L449</f>
        <v>5</v>
      </c>
      <c r="Q449" t="s">
        <v>8320</v>
      </c>
      <c r="R449" t="s">
        <v>8347</v>
      </c>
      <c r="S449" s="12" t="str">
        <f>TEXT((J449/86400)+25569+(-5/24),"mm/dd/yy")</f>
        <v>02/26/13</v>
      </c>
      <c r="T449" s="12" t="str">
        <f>TEXT((I449/86400)+25569+(-5/24),"mm/dd/yy")</f>
        <v>03/23/13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>E450/D450</f>
        <v>3.2804E-2</v>
      </c>
      <c r="P450">
        <f>E450/L450</f>
        <v>20.502500000000001</v>
      </c>
      <c r="Q450" t="s">
        <v>8320</v>
      </c>
      <c r="R450" t="s">
        <v>8347</v>
      </c>
      <c r="S450" s="12" t="str">
        <f>TEXT((J450/86400)+25569+(-5/24),"mm/dd/yy")</f>
        <v>04/24/14</v>
      </c>
      <c r="T450" s="12" t="str">
        <f>TEXT((I450/86400)+25569+(-5/24),"mm/dd/yy")</f>
        <v>05/14/14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>E451/D451</f>
        <v>2.2499999999999999E-2</v>
      </c>
      <c r="P451">
        <f>E451/L451</f>
        <v>9</v>
      </c>
      <c r="Q451" t="s">
        <v>8320</v>
      </c>
      <c r="R451" t="s">
        <v>8347</v>
      </c>
      <c r="S451" s="12" t="str">
        <f>TEXT((J451/86400)+25569+(-5/24),"mm/dd/yy")</f>
        <v>09/17/13</v>
      </c>
      <c r="T451" s="12" t="str">
        <f>TEXT((I451/86400)+25569+(-5/24),"mm/dd/yy")</f>
        <v>10/17/13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>E452/D452</f>
        <v>7.92E-3</v>
      </c>
      <c r="P452">
        <f>E452/L452</f>
        <v>56.571428571428569</v>
      </c>
      <c r="Q452" t="s">
        <v>8320</v>
      </c>
      <c r="R452" t="s">
        <v>8347</v>
      </c>
      <c r="S452" s="12" t="str">
        <f>TEXT((J452/86400)+25569+(-5/24),"mm/dd/yy")</f>
        <v>01/15/14</v>
      </c>
      <c r="T452" s="12" t="str">
        <f>TEXT((I452/86400)+25569+(-5/24),"mm/dd/yy")</f>
        <v>02/14/14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>E453/D453</f>
        <v>0</v>
      </c>
      <c r="P453" t="e">
        <f>E453/L453</f>
        <v>#DIV/0!</v>
      </c>
      <c r="Q453" t="s">
        <v>8320</v>
      </c>
      <c r="R453" t="s">
        <v>8347</v>
      </c>
      <c r="S453" s="12" t="str">
        <f>TEXT((J453/86400)+25569+(-5/24),"mm/dd/yy")</f>
        <v>12/26/13</v>
      </c>
      <c r="T453" s="12" t="str">
        <f>TEXT((I453/86400)+25569+(-5/24),"mm/dd/yy")</f>
        <v>01/25/14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>E454/D454</f>
        <v>0.64</v>
      </c>
      <c r="P454">
        <f>E454/L454</f>
        <v>40</v>
      </c>
      <c r="Q454" t="s">
        <v>8320</v>
      </c>
      <c r="R454" t="s">
        <v>8347</v>
      </c>
      <c r="S454" s="12" t="str">
        <f>TEXT((J454/86400)+25569+(-5/24),"mm/dd/yy")</f>
        <v>04/13/15</v>
      </c>
      <c r="T454" s="12" t="str">
        <f>TEXT((I454/86400)+25569+(-5/24),"mm/dd/yy")</f>
        <v>05/13/15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>E455/D455</f>
        <v>2.740447957839262E-4</v>
      </c>
      <c r="P455">
        <f>E455/L455</f>
        <v>13</v>
      </c>
      <c r="Q455" t="s">
        <v>8320</v>
      </c>
      <c r="R455" t="s">
        <v>8347</v>
      </c>
      <c r="S455" s="12" t="str">
        <f>TEXT((J455/86400)+25569+(-5/24),"mm/dd/yy")</f>
        <v>02/03/15</v>
      </c>
      <c r="T455" s="12" t="str">
        <f>TEXT((I455/86400)+25569+(-5/24),"mm/dd/yy")</f>
        <v>02/19/15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>E456/D456</f>
        <v>8.2000000000000007E-3</v>
      </c>
      <c r="P456">
        <f>E456/L456</f>
        <v>16.399999999999999</v>
      </c>
      <c r="Q456" t="s">
        <v>8320</v>
      </c>
      <c r="R456" t="s">
        <v>8347</v>
      </c>
      <c r="S456" s="12" t="str">
        <f>TEXT((J456/86400)+25569+(-5/24),"mm/dd/yy")</f>
        <v>10/26/14</v>
      </c>
      <c r="T456" s="12" t="str">
        <f>TEXT((I456/86400)+25569+(-5/24),"mm/dd/yy")</f>
        <v>11/26/14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>E457/D457</f>
        <v>6.9230769230769226E-4</v>
      </c>
      <c r="P457">
        <f>E457/L457</f>
        <v>22.5</v>
      </c>
      <c r="Q457" t="s">
        <v>8320</v>
      </c>
      <c r="R457" t="s">
        <v>8347</v>
      </c>
      <c r="S457" s="12" t="str">
        <f>TEXT((J457/86400)+25569+(-5/24),"mm/dd/yy")</f>
        <v>03/02/12</v>
      </c>
      <c r="T457" s="12" t="str">
        <f>TEXT((I457/86400)+25569+(-5/24),"mm/dd/yy")</f>
        <v>04/16/12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>E458/D458</f>
        <v>6.8631863186318634E-3</v>
      </c>
      <c r="P458">
        <f>E458/L458</f>
        <v>20.333333333333332</v>
      </c>
      <c r="Q458" t="s">
        <v>8320</v>
      </c>
      <c r="R458" t="s">
        <v>8347</v>
      </c>
      <c r="S458" s="12" t="str">
        <f>TEXT((J458/86400)+25569+(-5/24),"mm/dd/yy")</f>
        <v>09/30/13</v>
      </c>
      <c r="T458" s="12" t="str">
        <f>TEXT((I458/86400)+25569+(-5/24),"mm/dd/yy")</f>
        <v>10/21/13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>E459/D459</f>
        <v>0</v>
      </c>
      <c r="P459" t="e">
        <f>E459/L459</f>
        <v>#DIV/0!</v>
      </c>
      <c r="Q459" t="s">
        <v>8320</v>
      </c>
      <c r="R459" t="s">
        <v>8347</v>
      </c>
      <c r="S459" s="12" t="str">
        <f>TEXT((J459/86400)+25569+(-5/24),"mm/dd/yy")</f>
        <v>07/17/14</v>
      </c>
      <c r="T459" s="12" t="str">
        <f>TEXT((I459/86400)+25569+(-5/24),"mm/dd/yy")</f>
        <v>08/16/14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>E460/D460</f>
        <v>8.2100000000000006E-2</v>
      </c>
      <c r="P460">
        <f>E460/L460</f>
        <v>16.755102040816325</v>
      </c>
      <c r="Q460" t="s">
        <v>8320</v>
      </c>
      <c r="R460" t="s">
        <v>8347</v>
      </c>
      <c r="S460" s="12" t="str">
        <f>TEXT((J460/86400)+25569+(-5/24),"mm/dd/yy")</f>
        <v>04/14/13</v>
      </c>
      <c r="T460" s="12" t="str">
        <f>TEXT((I460/86400)+25569+(-5/24),"mm/dd/yy")</f>
        <v>05/14/13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>E461/D461</f>
        <v>6.4102564102564103E-4</v>
      </c>
      <c r="P461">
        <f>E461/L461</f>
        <v>25</v>
      </c>
      <c r="Q461" t="s">
        <v>8320</v>
      </c>
      <c r="R461" t="s">
        <v>8347</v>
      </c>
      <c r="S461" s="12" t="str">
        <f>TEXT((J461/86400)+25569+(-5/24),"mm/dd/yy")</f>
        <v>09/14/11</v>
      </c>
      <c r="T461" s="12" t="str">
        <f>TEXT((I461/86400)+25569+(-5/24),"mm/dd/yy")</f>
        <v>11/13/11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>E462/D462</f>
        <v>2.9411764705882353E-3</v>
      </c>
      <c r="P462">
        <f>E462/L462</f>
        <v>12.5</v>
      </c>
      <c r="Q462" t="s">
        <v>8320</v>
      </c>
      <c r="R462" t="s">
        <v>8347</v>
      </c>
      <c r="S462" s="12" t="str">
        <f>TEXT((J462/86400)+25569+(-5/24),"mm/dd/yy")</f>
        <v>04/30/14</v>
      </c>
      <c r="T462" s="12" t="str">
        <f>TEXT((I462/86400)+25569+(-5/24),"mm/dd/yy")</f>
        <v>05/31/14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>E463/D463</f>
        <v>0</v>
      </c>
      <c r="P463" t="e">
        <f>E463/L463</f>
        <v>#DIV/0!</v>
      </c>
      <c r="Q463" t="s">
        <v>8320</v>
      </c>
      <c r="R463" t="s">
        <v>8347</v>
      </c>
      <c r="S463" s="12" t="str">
        <f>TEXT((J463/86400)+25569+(-5/24),"mm/dd/yy")</f>
        <v>05/13/13</v>
      </c>
      <c r="T463" s="12" t="str">
        <f>TEXT((I463/86400)+25569+(-5/24),"mm/dd/yy")</f>
        <v>06/02/13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>E464/D464</f>
        <v>0</v>
      </c>
      <c r="P464" t="e">
        <f>E464/L464</f>
        <v>#DIV/0!</v>
      </c>
      <c r="Q464" t="s">
        <v>8320</v>
      </c>
      <c r="R464" t="s">
        <v>8347</v>
      </c>
      <c r="S464" s="12" t="str">
        <f>TEXT((J464/86400)+25569+(-5/24),"mm/dd/yy")</f>
        <v>06/10/11</v>
      </c>
      <c r="T464" s="12" t="str">
        <f>TEXT((I464/86400)+25569+(-5/24),"mm/dd/yy")</f>
        <v>08/09/11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>E465/D465</f>
        <v>2.2727272727272728E-2</v>
      </c>
      <c r="P465">
        <f>E465/L465</f>
        <v>113.63636363636364</v>
      </c>
      <c r="Q465" t="s">
        <v>8320</v>
      </c>
      <c r="R465" t="s">
        <v>8347</v>
      </c>
      <c r="S465" s="12" t="str">
        <f>TEXT((J465/86400)+25569+(-5/24),"mm/dd/yy")</f>
        <v>07/26/11</v>
      </c>
      <c r="T465" s="12" t="str">
        <f>TEXT((I465/86400)+25569+(-5/24),"mm/dd/yy")</f>
        <v>09/24/11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>E466/D466</f>
        <v>9.9009900990099011E-4</v>
      </c>
      <c r="P466">
        <f>E466/L466</f>
        <v>1</v>
      </c>
      <c r="Q466" t="s">
        <v>8320</v>
      </c>
      <c r="R466" t="s">
        <v>8347</v>
      </c>
      <c r="S466" s="12" t="str">
        <f>TEXT((J466/86400)+25569+(-5/24),"mm/dd/yy")</f>
        <v>04/28/16</v>
      </c>
      <c r="T466" s="12" t="str">
        <f>TEXT((I466/86400)+25569+(-5/24),"mm/dd/yy")</f>
        <v>05/18/16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>E467/D467</f>
        <v>0.26953125</v>
      </c>
      <c r="P467">
        <f>E467/L467</f>
        <v>17.25</v>
      </c>
      <c r="Q467" t="s">
        <v>8320</v>
      </c>
      <c r="R467" t="s">
        <v>8347</v>
      </c>
      <c r="S467" s="12" t="str">
        <f>TEXT((J467/86400)+25569+(-5/24),"mm/dd/yy")</f>
        <v>06/10/14</v>
      </c>
      <c r="T467" s="12" t="str">
        <f>TEXT((I467/86400)+25569+(-5/24),"mm/dd/yy")</f>
        <v>06/26/14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>E468/D468</f>
        <v>7.6E-3</v>
      </c>
      <c r="P468">
        <f>E468/L468</f>
        <v>15.2</v>
      </c>
      <c r="Q468" t="s">
        <v>8320</v>
      </c>
      <c r="R468" t="s">
        <v>8347</v>
      </c>
      <c r="S468" s="12" t="str">
        <f>TEXT((J468/86400)+25569+(-5/24),"mm/dd/yy")</f>
        <v>08/08/12</v>
      </c>
      <c r="T468" s="12" t="str">
        <f>TEXT((I468/86400)+25569+(-5/24),"mm/dd/yy")</f>
        <v>09/07/12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>E469/D469</f>
        <v>0.21575</v>
      </c>
      <c r="P469">
        <f>E469/L469</f>
        <v>110.64102564102564</v>
      </c>
      <c r="Q469" t="s">
        <v>8320</v>
      </c>
      <c r="R469" t="s">
        <v>8347</v>
      </c>
      <c r="S469" s="12" t="str">
        <f>TEXT((J469/86400)+25569+(-5/24),"mm/dd/yy")</f>
        <v>08/14/12</v>
      </c>
      <c r="T469" s="12" t="str">
        <f>TEXT((I469/86400)+25569+(-5/24),"mm/dd/yy")</f>
        <v>09/28/12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>E470/D470</f>
        <v>0</v>
      </c>
      <c r="P470" t="e">
        <f>E470/L470</f>
        <v>#DIV/0!</v>
      </c>
      <c r="Q470" t="s">
        <v>8320</v>
      </c>
      <c r="R470" t="s">
        <v>8347</v>
      </c>
      <c r="S470" s="12" t="str">
        <f>TEXT((J470/86400)+25569+(-5/24),"mm/dd/yy")</f>
        <v>05/11/12</v>
      </c>
      <c r="T470" s="12" t="str">
        <f>TEXT((I470/86400)+25569+(-5/24),"mm/dd/yy")</f>
        <v>07/10/12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>E471/D471</f>
        <v>0</v>
      </c>
      <c r="P471" t="e">
        <f>E471/L471</f>
        <v>#DIV/0!</v>
      </c>
      <c r="Q471" t="s">
        <v>8320</v>
      </c>
      <c r="R471" t="s">
        <v>8347</v>
      </c>
      <c r="S471" s="12" t="str">
        <f>TEXT((J471/86400)+25569+(-5/24),"mm/dd/yy")</f>
        <v>07/07/14</v>
      </c>
      <c r="T471" s="12" t="str">
        <f>TEXT((I471/86400)+25569+(-5/24),"mm/dd/yy")</f>
        <v>09/05/14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>E472/D472</f>
        <v>1.0200000000000001E-2</v>
      </c>
      <c r="P472">
        <f>E472/L472</f>
        <v>25.5</v>
      </c>
      <c r="Q472" t="s">
        <v>8320</v>
      </c>
      <c r="R472" t="s">
        <v>8347</v>
      </c>
      <c r="S472" s="12" t="str">
        <f>TEXT((J472/86400)+25569+(-5/24),"mm/dd/yy")</f>
        <v>11/26/13</v>
      </c>
      <c r="T472" s="12" t="str">
        <f>TEXT((I472/86400)+25569+(-5/24),"mm/dd/yy")</f>
        <v>01/15/14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>E473/D473</f>
        <v>0.11892727272727273</v>
      </c>
      <c r="P473">
        <f>E473/L473</f>
        <v>38.476470588235294</v>
      </c>
      <c r="Q473" t="s">
        <v>8320</v>
      </c>
      <c r="R473" t="s">
        <v>8347</v>
      </c>
      <c r="S473" s="12" t="str">
        <f>TEXT((J473/86400)+25569+(-5/24),"mm/dd/yy")</f>
        <v>03/05/14</v>
      </c>
      <c r="T473" s="12" t="str">
        <f>TEXT((I473/86400)+25569+(-5/24),"mm/dd/yy")</f>
        <v>04/19/14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>E474/D474</f>
        <v>0.17624999999999999</v>
      </c>
      <c r="P474">
        <f>E474/L474</f>
        <v>28.2</v>
      </c>
      <c r="Q474" t="s">
        <v>8320</v>
      </c>
      <c r="R474" t="s">
        <v>8347</v>
      </c>
      <c r="S474" s="12" t="str">
        <f>TEXT((J474/86400)+25569+(-5/24),"mm/dd/yy")</f>
        <v>07/24/14</v>
      </c>
      <c r="T474" s="12" t="str">
        <f>TEXT((I474/86400)+25569+(-5/24),"mm/dd/yy")</f>
        <v>08/23/14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>E475/D475</f>
        <v>2.87E-2</v>
      </c>
      <c r="P475">
        <f>E475/L475</f>
        <v>61.5</v>
      </c>
      <c r="Q475" t="s">
        <v>8320</v>
      </c>
      <c r="R475" t="s">
        <v>8347</v>
      </c>
      <c r="S475" s="12" t="str">
        <f>TEXT((J475/86400)+25569+(-5/24),"mm/dd/yy")</f>
        <v>08/18/14</v>
      </c>
      <c r="T475" s="12" t="str">
        <f>TEXT((I475/86400)+25569+(-5/24),"mm/dd/yy")</f>
        <v>09/17/14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>E476/D476</f>
        <v>3.0303030303030303E-4</v>
      </c>
      <c r="P476">
        <f>E476/L476</f>
        <v>1</v>
      </c>
      <c r="Q476" t="s">
        <v>8320</v>
      </c>
      <c r="R476" t="s">
        <v>8347</v>
      </c>
      <c r="S476" s="12" t="str">
        <f>TEXT((J476/86400)+25569+(-5/24),"mm/dd/yy")</f>
        <v>01/18/17</v>
      </c>
      <c r="T476" s="12" t="str">
        <f>TEXT((I476/86400)+25569+(-5/24),"mm/dd/yy")</f>
        <v>02/17/17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>E477/D477</f>
        <v>0</v>
      </c>
      <c r="P477" t="e">
        <f>E477/L477</f>
        <v>#DIV/0!</v>
      </c>
      <c r="Q477" t="s">
        <v>8320</v>
      </c>
      <c r="R477" t="s">
        <v>8347</v>
      </c>
      <c r="S477" s="12" t="str">
        <f>TEXT((J477/86400)+25569+(-5/24),"mm/dd/yy")</f>
        <v>04/05/15</v>
      </c>
      <c r="T477" s="12" t="str">
        <f>TEXT((I477/86400)+25569+(-5/24),"mm/dd/yy")</f>
        <v>05/05/15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>E478/D478</f>
        <v>2.2302681818181819E-2</v>
      </c>
      <c r="P478">
        <f>E478/L478</f>
        <v>39.569274193548388</v>
      </c>
      <c r="Q478" t="s">
        <v>8320</v>
      </c>
      <c r="R478" t="s">
        <v>8347</v>
      </c>
      <c r="S478" s="12" t="str">
        <f>TEXT((J478/86400)+25569+(-5/24),"mm/dd/yy")</f>
        <v>04/28/14</v>
      </c>
      <c r="T478" s="12" t="str">
        <f>TEXT((I478/86400)+25569+(-5/24),"mm/dd/yy")</f>
        <v>06/02/14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>E479/D479</f>
        <v>0</v>
      </c>
      <c r="P479" t="e">
        <f>E479/L479</f>
        <v>#DIV/0!</v>
      </c>
      <c r="Q479" t="s">
        <v>8320</v>
      </c>
      <c r="R479" t="s">
        <v>8347</v>
      </c>
      <c r="S479" s="12" t="str">
        <f>TEXT((J479/86400)+25569+(-5/24),"mm/dd/yy")</f>
        <v>03/19/12</v>
      </c>
      <c r="T479" s="12" t="str">
        <f>TEXT((I479/86400)+25569+(-5/24),"mm/dd/yy")</f>
        <v>05/18/12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>E480/D480</f>
        <v>0</v>
      </c>
      <c r="P480" t="e">
        <f>E480/L480</f>
        <v>#DIV/0!</v>
      </c>
      <c r="Q480" t="s">
        <v>8320</v>
      </c>
      <c r="R480" t="s">
        <v>8347</v>
      </c>
      <c r="S480" s="12" t="str">
        <f>TEXT((J480/86400)+25569+(-5/24),"mm/dd/yy")</f>
        <v>03/02/15</v>
      </c>
      <c r="T480" s="12" t="str">
        <f>TEXT((I480/86400)+25569+(-5/24),"mm/dd/yy")</f>
        <v>04/01/15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>E481/D481</f>
        <v>0.3256</v>
      </c>
      <c r="P481">
        <f>E481/L481</f>
        <v>88.8</v>
      </c>
      <c r="Q481" t="s">
        <v>8320</v>
      </c>
      <c r="R481" t="s">
        <v>8347</v>
      </c>
      <c r="S481" s="12" t="str">
        <f>TEXT((J481/86400)+25569+(-5/24),"mm/dd/yy")</f>
        <v>09/22/14</v>
      </c>
      <c r="T481" s="12" t="str">
        <f>TEXT((I481/86400)+25569+(-5/24),"mm/dd/yy")</f>
        <v>11/21/14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>E482/D482</f>
        <v>0.19409999999999999</v>
      </c>
      <c r="P482">
        <f>E482/L482</f>
        <v>55.457142857142856</v>
      </c>
      <c r="Q482" t="s">
        <v>8320</v>
      </c>
      <c r="R482" t="s">
        <v>8347</v>
      </c>
      <c r="S482" s="12" t="str">
        <f>TEXT((J482/86400)+25569+(-5/24),"mm/dd/yy")</f>
        <v>07/10/13</v>
      </c>
      <c r="T482" s="12" t="str">
        <f>TEXT((I482/86400)+25569+(-5/24),"mm/dd/yy")</f>
        <v>08/09/13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>E483/D483</f>
        <v>6.0999999999999999E-2</v>
      </c>
      <c r="P483">
        <f>E483/L483</f>
        <v>87.142857142857139</v>
      </c>
      <c r="Q483" t="s">
        <v>8320</v>
      </c>
      <c r="R483" t="s">
        <v>8347</v>
      </c>
      <c r="S483" s="12" t="str">
        <f>TEXT((J483/86400)+25569+(-5/24),"mm/dd/yy")</f>
        <v>09/10/12</v>
      </c>
      <c r="T483" s="12" t="str">
        <f>TEXT((I483/86400)+25569+(-5/24),"mm/dd/yy")</f>
        <v>10/10/12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>E484/D484</f>
        <v>1E-3</v>
      </c>
      <c r="P484">
        <f>E484/L484</f>
        <v>10</v>
      </c>
      <c r="Q484" t="s">
        <v>8320</v>
      </c>
      <c r="R484" t="s">
        <v>8347</v>
      </c>
      <c r="S484" s="12" t="str">
        <f>TEXT((J484/86400)+25569+(-5/24),"mm/dd/yy")</f>
        <v>03/18/16</v>
      </c>
      <c r="T484" s="12" t="str">
        <f>TEXT((I484/86400)+25569+(-5/24),"mm/dd/yy")</f>
        <v>04/14/16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>E485/D485</f>
        <v>0.502</v>
      </c>
      <c r="P485">
        <f>E485/L485</f>
        <v>51.224489795918366</v>
      </c>
      <c r="Q485" t="s">
        <v>8320</v>
      </c>
      <c r="R485" t="s">
        <v>8347</v>
      </c>
      <c r="S485" s="12" t="str">
        <f>TEXT((J485/86400)+25569+(-5/24),"mm/dd/yy")</f>
        <v>11/29/12</v>
      </c>
      <c r="T485" s="12" t="str">
        <f>TEXT((I485/86400)+25569+(-5/24),"mm/dd/yy")</f>
        <v>01/28/13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>E486/D486</f>
        <v>1.8625E-3</v>
      </c>
      <c r="P486">
        <f>E486/L486</f>
        <v>13.545454545454545</v>
      </c>
      <c r="Q486" t="s">
        <v>8320</v>
      </c>
      <c r="R486" t="s">
        <v>8347</v>
      </c>
      <c r="S486" s="12" t="str">
        <f>TEXT((J486/86400)+25569+(-5/24),"mm/dd/yy")</f>
        <v>09/25/15</v>
      </c>
      <c r="T486" s="12" t="str">
        <f>TEXT((I486/86400)+25569+(-5/24),"mm/dd/yy")</f>
        <v>11/05/15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>E487/D487</f>
        <v>0.21906971229845085</v>
      </c>
      <c r="P487">
        <f>E487/L487</f>
        <v>66.520080000000007</v>
      </c>
      <c r="Q487" t="s">
        <v>8320</v>
      </c>
      <c r="R487" t="s">
        <v>8347</v>
      </c>
      <c r="S487" s="12" t="str">
        <f>TEXT((J487/86400)+25569+(-5/24),"mm/dd/yy")</f>
        <v>04/17/13</v>
      </c>
      <c r="T487" s="12" t="str">
        <f>TEXT((I487/86400)+25569+(-5/24),"mm/dd/yy")</f>
        <v>05/17/13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>E488/D488</f>
        <v>9.0909090909090904E-5</v>
      </c>
      <c r="P488">
        <f>E488/L488</f>
        <v>50</v>
      </c>
      <c r="Q488" t="s">
        <v>8320</v>
      </c>
      <c r="R488" t="s">
        <v>8347</v>
      </c>
      <c r="S488" s="12" t="str">
        <f>TEXT((J488/86400)+25569+(-5/24),"mm/dd/yy")</f>
        <v>05/02/14</v>
      </c>
      <c r="T488" s="12" t="str">
        <f>TEXT((I488/86400)+25569+(-5/24),"mm/dd/yy")</f>
        <v>06/01/14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>E489/D489</f>
        <v>0</v>
      </c>
      <c r="P489" t="e">
        <f>E489/L489</f>
        <v>#DIV/0!</v>
      </c>
      <c r="Q489" t="s">
        <v>8320</v>
      </c>
      <c r="R489" t="s">
        <v>8347</v>
      </c>
      <c r="S489" s="12" t="str">
        <f>TEXT((J489/86400)+25569+(-5/24),"mm/dd/yy")</f>
        <v>10/26/16</v>
      </c>
      <c r="T489" s="12" t="str">
        <f>TEXT((I489/86400)+25569+(-5/24),"mm/dd/yy")</f>
        <v>12/25/16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>E490/D490</f>
        <v>0</v>
      </c>
      <c r="P490" t="e">
        <f>E490/L490</f>
        <v>#DIV/0!</v>
      </c>
      <c r="Q490" t="s">
        <v>8320</v>
      </c>
      <c r="R490" t="s">
        <v>8347</v>
      </c>
      <c r="S490" s="12" t="str">
        <f>TEXT((J490/86400)+25569+(-5/24),"mm/dd/yy")</f>
        <v>12/09/16</v>
      </c>
      <c r="T490" s="12" t="str">
        <f>TEXT((I490/86400)+25569+(-5/24),"mm/dd/yy")</f>
        <v>01/08/17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>E491/D491</f>
        <v>2.8667813379201833E-3</v>
      </c>
      <c r="P491">
        <f>E491/L491</f>
        <v>71.666666666666671</v>
      </c>
      <c r="Q491" t="s">
        <v>8320</v>
      </c>
      <c r="R491" t="s">
        <v>8347</v>
      </c>
      <c r="S491" s="12" t="str">
        <f>TEXT((J491/86400)+25569+(-5/24),"mm/dd/yy")</f>
        <v>12/05/11</v>
      </c>
      <c r="T491" s="12" t="str">
        <f>TEXT((I491/86400)+25569+(-5/24),"mm/dd/yy")</f>
        <v>01/05/12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>E492/D492</f>
        <v>0</v>
      </c>
      <c r="P492" t="e">
        <f>E492/L492</f>
        <v>#DIV/0!</v>
      </c>
      <c r="Q492" t="s">
        <v>8320</v>
      </c>
      <c r="R492" t="s">
        <v>8347</v>
      </c>
      <c r="S492" s="12" t="str">
        <f>TEXT((J492/86400)+25569+(-5/24),"mm/dd/yy")</f>
        <v>07/23/12</v>
      </c>
      <c r="T492" s="12" t="str">
        <f>TEXT((I492/86400)+25569+(-5/24),"mm/dd/yy")</f>
        <v>08/22/12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>E493/D493</f>
        <v>0</v>
      </c>
      <c r="P493" t="e">
        <f>E493/L493</f>
        <v>#DIV/0!</v>
      </c>
      <c r="Q493" t="s">
        <v>8320</v>
      </c>
      <c r="R493" t="s">
        <v>8347</v>
      </c>
      <c r="S493" s="12" t="str">
        <f>TEXT((J493/86400)+25569+(-5/24),"mm/dd/yy")</f>
        <v>12/28/15</v>
      </c>
      <c r="T493" s="12" t="str">
        <f>TEXT((I493/86400)+25569+(-5/24),"mm/dd/yy")</f>
        <v>01/27/16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>E494/D494</f>
        <v>0</v>
      </c>
      <c r="P494" t="e">
        <f>E494/L494</f>
        <v>#DIV/0!</v>
      </c>
      <c r="Q494" t="s">
        <v>8320</v>
      </c>
      <c r="R494" t="s">
        <v>8347</v>
      </c>
      <c r="S494" s="12" t="str">
        <f>TEXT((J494/86400)+25569+(-5/24),"mm/dd/yy")</f>
        <v>08/13/16</v>
      </c>
      <c r="T494" s="12" t="str">
        <f>TEXT((I494/86400)+25569+(-5/24),"mm/dd/yy")</f>
        <v>10/12/16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>E495/D495</f>
        <v>0</v>
      </c>
      <c r="P495" t="e">
        <f>E495/L495</f>
        <v>#DIV/0!</v>
      </c>
      <c r="Q495" t="s">
        <v>8320</v>
      </c>
      <c r="R495" t="s">
        <v>8347</v>
      </c>
      <c r="S495" s="12" t="str">
        <f>TEXT((J495/86400)+25569+(-5/24),"mm/dd/yy")</f>
        <v>04/20/15</v>
      </c>
      <c r="T495" s="12" t="str">
        <f>TEXT((I495/86400)+25569+(-5/24),"mm/dd/yy")</f>
        <v>05/20/15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>E496/D496</f>
        <v>1.5499999999999999E-3</v>
      </c>
      <c r="P496">
        <f>E496/L496</f>
        <v>10.333333333333334</v>
      </c>
      <c r="Q496" t="s">
        <v>8320</v>
      </c>
      <c r="R496" t="s">
        <v>8347</v>
      </c>
      <c r="S496" s="12" t="str">
        <f>TEXT((J496/86400)+25569+(-5/24),"mm/dd/yy")</f>
        <v>06/09/14</v>
      </c>
      <c r="T496" s="12" t="str">
        <f>TEXT((I496/86400)+25569+(-5/24),"mm/dd/yy")</f>
        <v>07/02/14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>E497/D497</f>
        <v>0</v>
      </c>
      <c r="P497" t="e">
        <f>E497/L497</f>
        <v>#DIV/0!</v>
      </c>
      <c r="Q497" t="s">
        <v>8320</v>
      </c>
      <c r="R497" t="s">
        <v>8347</v>
      </c>
      <c r="S497" s="12" t="str">
        <f>TEXT((J497/86400)+25569+(-5/24),"mm/dd/yy")</f>
        <v>06/16/15</v>
      </c>
      <c r="T497" s="12" t="str">
        <f>TEXT((I497/86400)+25569+(-5/24),"mm/dd/yy")</f>
        <v>07/16/15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>E498/D498</f>
        <v>1.6666666666666667E-5</v>
      </c>
      <c r="P498">
        <f>E498/L498</f>
        <v>1</v>
      </c>
      <c r="Q498" t="s">
        <v>8320</v>
      </c>
      <c r="R498" t="s">
        <v>8347</v>
      </c>
      <c r="S498" s="12" t="str">
        <f>TEXT((J498/86400)+25569+(-5/24),"mm/dd/yy")</f>
        <v>12/12/13</v>
      </c>
      <c r="T498" s="12" t="str">
        <f>TEXT((I498/86400)+25569+(-5/24),"mm/dd/yy")</f>
        <v>02/10/14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>E499/D499</f>
        <v>6.6964285714285711E-3</v>
      </c>
      <c r="P499">
        <f>E499/L499</f>
        <v>10</v>
      </c>
      <c r="Q499" t="s">
        <v>8320</v>
      </c>
      <c r="R499" t="s">
        <v>8347</v>
      </c>
      <c r="S499" s="12" t="str">
        <f>TEXT((J499/86400)+25569+(-5/24),"mm/dd/yy")</f>
        <v>11/01/14</v>
      </c>
      <c r="T499" s="12" t="str">
        <f>TEXT((I499/86400)+25569+(-5/24),"mm/dd/yy")</f>
        <v>12/25/14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>E500/D500</f>
        <v>4.5985132395404561E-2</v>
      </c>
      <c r="P500">
        <f>E500/L500</f>
        <v>136.09090909090909</v>
      </c>
      <c r="Q500" t="s">
        <v>8320</v>
      </c>
      <c r="R500" t="s">
        <v>8347</v>
      </c>
      <c r="S500" s="12" t="str">
        <f>TEXT((J500/86400)+25569+(-5/24),"mm/dd/yy")</f>
        <v>11/11/11</v>
      </c>
      <c r="T500" s="12" t="str">
        <f>TEXT((I500/86400)+25569+(-5/24),"mm/dd/yy")</f>
        <v>12/23/11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>E501/D501</f>
        <v>9.5500000000000002E-2</v>
      </c>
      <c r="P501">
        <f>E501/L501</f>
        <v>73.461538461538467</v>
      </c>
      <c r="Q501" t="s">
        <v>8320</v>
      </c>
      <c r="R501" t="s">
        <v>8347</v>
      </c>
      <c r="S501" s="12" t="str">
        <f>TEXT((J501/86400)+25569+(-5/24),"mm/dd/yy")</f>
        <v>08/18/09</v>
      </c>
      <c r="T501" s="12" t="str">
        <f>TEXT((I501/86400)+25569+(-5/24),"mm/dd/yy")</f>
        <v>10/12/09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>E502/D502</f>
        <v>3.307692307692308E-2</v>
      </c>
      <c r="P502">
        <f>E502/L502</f>
        <v>53.75</v>
      </c>
      <c r="Q502" t="s">
        <v>8320</v>
      </c>
      <c r="R502" t="s">
        <v>8347</v>
      </c>
      <c r="S502" s="12" t="str">
        <f>TEXT((J502/86400)+25569+(-5/24),"mm/dd/yy")</f>
        <v>03/10/10</v>
      </c>
      <c r="T502" s="12" t="str">
        <f>TEXT((I502/86400)+25569+(-5/24),"mm/dd/yy")</f>
        <v>05/08/10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>E503/D503</f>
        <v>0</v>
      </c>
      <c r="P503" t="e">
        <f>E503/L503</f>
        <v>#DIV/0!</v>
      </c>
      <c r="Q503" t="s">
        <v>8320</v>
      </c>
      <c r="R503" t="s">
        <v>8347</v>
      </c>
      <c r="S503" s="12" t="str">
        <f>TEXT((J503/86400)+25569+(-5/24),"mm/dd/yy")</f>
        <v>06/09/11</v>
      </c>
      <c r="T503" s="12" t="str">
        <f>TEXT((I503/86400)+25569+(-5/24),"mm/dd/yy")</f>
        <v>07/09/11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>E504/D504</f>
        <v>1.15E-2</v>
      </c>
      <c r="P504">
        <f>E504/L504</f>
        <v>57.5</v>
      </c>
      <c r="Q504" t="s">
        <v>8320</v>
      </c>
      <c r="R504" t="s">
        <v>8347</v>
      </c>
      <c r="S504" s="12" t="str">
        <f>TEXT((J504/86400)+25569+(-5/24),"mm/dd/yy")</f>
        <v>02/17/12</v>
      </c>
      <c r="T504" s="12" t="str">
        <f>TEXT((I504/86400)+25569+(-5/24),"mm/dd/yy")</f>
        <v>03/18/12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>E505/D505</f>
        <v>1.7538461538461537E-2</v>
      </c>
      <c r="P505">
        <f>E505/L505</f>
        <v>12.666666666666666</v>
      </c>
      <c r="Q505" t="s">
        <v>8320</v>
      </c>
      <c r="R505" t="s">
        <v>8347</v>
      </c>
      <c r="S505" s="12" t="str">
        <f>TEXT((J505/86400)+25569+(-5/24),"mm/dd/yy")</f>
        <v>12/18/14</v>
      </c>
      <c r="T505" s="12" t="str">
        <f>TEXT((I505/86400)+25569+(-5/24),"mm/dd/yy")</f>
        <v>01/17/15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>E506/D506</f>
        <v>1.3673469387755101E-2</v>
      </c>
      <c r="P506">
        <f>E506/L506</f>
        <v>67</v>
      </c>
      <c r="Q506" t="s">
        <v>8320</v>
      </c>
      <c r="R506" t="s">
        <v>8347</v>
      </c>
      <c r="S506" s="12" t="str">
        <f>TEXT((J506/86400)+25569+(-5/24),"mm/dd/yy")</f>
        <v>02/10/12</v>
      </c>
      <c r="T506" s="12" t="str">
        <f>TEXT((I506/86400)+25569+(-5/24),"mm/dd/yy")</f>
        <v>04/10/12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>E507/D507</f>
        <v>4.3333333333333331E-3</v>
      </c>
      <c r="P507">
        <f>E507/L507</f>
        <v>3.7142857142857144</v>
      </c>
      <c r="Q507" t="s">
        <v>8320</v>
      </c>
      <c r="R507" t="s">
        <v>8347</v>
      </c>
      <c r="S507" s="12" t="str">
        <f>TEXT((J507/86400)+25569+(-5/24),"mm/dd/yy")</f>
        <v>11/09/15</v>
      </c>
      <c r="T507" s="12" t="str">
        <f>TEXT((I507/86400)+25569+(-5/24),"mm/dd/yy")</f>
        <v>12/24/15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>E508/D508</f>
        <v>1.25E-3</v>
      </c>
      <c r="P508">
        <f>E508/L508</f>
        <v>250</v>
      </c>
      <c r="Q508" t="s">
        <v>8320</v>
      </c>
      <c r="R508" t="s">
        <v>8347</v>
      </c>
      <c r="S508" s="12" t="str">
        <f>TEXT((J508/86400)+25569+(-5/24),"mm/dd/yy")</f>
        <v>07/11/13</v>
      </c>
      <c r="T508" s="12" t="str">
        <f>TEXT((I508/86400)+25569+(-5/24),"mm/dd/yy")</f>
        <v>08/10/13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>E509/D509</f>
        <v>3.2000000000000001E-2</v>
      </c>
      <c r="P509">
        <f>E509/L509</f>
        <v>64</v>
      </c>
      <c r="Q509" t="s">
        <v>8320</v>
      </c>
      <c r="R509" t="s">
        <v>8347</v>
      </c>
      <c r="S509" s="12" t="str">
        <f>TEXT((J509/86400)+25569+(-5/24),"mm/dd/yy")</f>
        <v>09/04/12</v>
      </c>
      <c r="T509" s="12" t="str">
        <f>TEXT((I509/86400)+25569+(-5/24),"mm/dd/yy")</f>
        <v>10/19/12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>E510/D510</f>
        <v>8.0000000000000002E-3</v>
      </c>
      <c r="P510">
        <f>E510/L510</f>
        <v>133.33333333333334</v>
      </c>
      <c r="Q510" t="s">
        <v>8320</v>
      </c>
      <c r="R510" t="s">
        <v>8347</v>
      </c>
      <c r="S510" s="12" t="str">
        <f>TEXT((J510/86400)+25569+(-5/24),"mm/dd/yy")</f>
        <v>03/26/12</v>
      </c>
      <c r="T510" s="12" t="str">
        <f>TEXT((I510/86400)+25569+(-5/24),"mm/dd/yy")</f>
        <v>05/25/12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>E511/D511</f>
        <v>2E-3</v>
      </c>
      <c r="P511">
        <f>E511/L511</f>
        <v>10</v>
      </c>
      <c r="Q511" t="s">
        <v>8320</v>
      </c>
      <c r="R511" t="s">
        <v>8347</v>
      </c>
      <c r="S511" s="12" t="str">
        <f>TEXT((J511/86400)+25569+(-5/24),"mm/dd/yy")</f>
        <v>05/29/15</v>
      </c>
      <c r="T511" s="12" t="str">
        <f>TEXT((I511/86400)+25569+(-5/24),"mm/dd/yy")</f>
        <v>06/28/15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>E512/D512</f>
        <v>0</v>
      </c>
      <c r="P512" t="e">
        <f>E512/L512</f>
        <v>#DIV/0!</v>
      </c>
      <c r="Q512" t="s">
        <v>8320</v>
      </c>
      <c r="R512" t="s">
        <v>8347</v>
      </c>
      <c r="S512" s="12" t="str">
        <f>TEXT((J512/86400)+25569+(-5/24),"mm/dd/yy")</f>
        <v>01/30/16</v>
      </c>
      <c r="T512" s="12" t="str">
        <f>TEXT((I512/86400)+25569+(-5/24),"mm/dd/yy")</f>
        <v>02/29/16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>E513/D513</f>
        <v>0.03</v>
      </c>
      <c r="P513">
        <f>E513/L513</f>
        <v>30</v>
      </c>
      <c r="Q513" t="s">
        <v>8320</v>
      </c>
      <c r="R513" t="s">
        <v>8347</v>
      </c>
      <c r="S513" s="12" t="str">
        <f>TEXT((J513/86400)+25569+(-5/24),"mm/dd/yy")</f>
        <v>03/07/13</v>
      </c>
      <c r="T513" s="12" t="str">
        <f>TEXT((I513/86400)+25569+(-5/24),"mm/dd/yy")</f>
        <v>04/06/13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>E514/D514</f>
        <v>1.3749999999999999E-3</v>
      </c>
      <c r="P514">
        <f>E514/L514</f>
        <v>5.5</v>
      </c>
      <c r="Q514" t="s">
        <v>8320</v>
      </c>
      <c r="R514" t="s">
        <v>8347</v>
      </c>
      <c r="S514" s="12" t="str">
        <f>TEXT((J514/86400)+25569+(-5/24),"mm/dd/yy")</f>
        <v>10/06/16</v>
      </c>
      <c r="T514" s="12" t="str">
        <f>TEXT((I514/86400)+25569+(-5/24),"mm/dd/yy")</f>
        <v>11/20/16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>E515/D515</f>
        <v>0.13924</v>
      </c>
      <c r="P515">
        <f>E515/L515</f>
        <v>102.38235294117646</v>
      </c>
      <c r="Q515" t="s">
        <v>8320</v>
      </c>
      <c r="R515" t="s">
        <v>8347</v>
      </c>
      <c r="S515" s="12" t="str">
        <f>TEXT((J515/86400)+25569+(-5/24),"mm/dd/yy")</f>
        <v>07/01/16</v>
      </c>
      <c r="T515" s="12" t="str">
        <f>TEXT((I515/86400)+25569+(-5/24),"mm/dd/yy")</f>
        <v>08/15/16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>E516/D516</f>
        <v>3.3333333333333333E-2</v>
      </c>
      <c r="P516">
        <f>E516/L516</f>
        <v>16.666666666666668</v>
      </c>
      <c r="Q516" t="s">
        <v>8320</v>
      </c>
      <c r="R516" t="s">
        <v>8347</v>
      </c>
      <c r="S516" s="12" t="str">
        <f>TEXT((J516/86400)+25569+(-5/24),"mm/dd/yy")</f>
        <v>07/10/14</v>
      </c>
      <c r="T516" s="12" t="str">
        <f>TEXT((I516/86400)+25569+(-5/24),"mm/dd/yy")</f>
        <v>08/09/14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>E517/D517</f>
        <v>0.25413402061855672</v>
      </c>
      <c r="P517">
        <f>E517/L517</f>
        <v>725.02941176470586</v>
      </c>
      <c r="Q517" t="s">
        <v>8320</v>
      </c>
      <c r="R517" t="s">
        <v>8347</v>
      </c>
      <c r="S517" s="12" t="str">
        <f>TEXT((J517/86400)+25569+(-5/24),"mm/dd/yy")</f>
        <v>11/19/15</v>
      </c>
      <c r="T517" s="12" t="str">
        <f>TEXT((I517/86400)+25569+(-5/24),"mm/dd/yy")</f>
        <v>12/29/15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>E518/D518</f>
        <v>0</v>
      </c>
      <c r="P518" t="e">
        <f>E518/L518</f>
        <v>#DIV/0!</v>
      </c>
      <c r="Q518" t="s">
        <v>8320</v>
      </c>
      <c r="R518" t="s">
        <v>8347</v>
      </c>
      <c r="S518" s="12" t="str">
        <f>TEXT((J518/86400)+25569+(-5/24),"mm/dd/yy")</f>
        <v>03/28/15</v>
      </c>
      <c r="T518" s="12" t="str">
        <f>TEXT((I518/86400)+25569+(-5/24),"mm/dd/yy")</f>
        <v>05/27/15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>E519/D519</f>
        <v>1.3666666666666667E-2</v>
      </c>
      <c r="P519">
        <f>E519/L519</f>
        <v>68.333333333333329</v>
      </c>
      <c r="Q519" t="s">
        <v>8320</v>
      </c>
      <c r="R519" t="s">
        <v>8347</v>
      </c>
      <c r="S519" s="12" t="str">
        <f>TEXT((J519/86400)+25569+(-5/24),"mm/dd/yy")</f>
        <v>01/03/17</v>
      </c>
      <c r="T519" s="12" t="str">
        <f>TEXT((I519/86400)+25569+(-5/24),"mm/dd/yy")</f>
        <v>02/02/17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>E520/D520</f>
        <v>0</v>
      </c>
      <c r="P520" t="e">
        <f>E520/L520</f>
        <v>#DIV/0!</v>
      </c>
      <c r="Q520" t="s">
        <v>8320</v>
      </c>
      <c r="R520" t="s">
        <v>8347</v>
      </c>
      <c r="S520" s="12" t="str">
        <f>TEXT((J520/86400)+25569+(-5/24),"mm/dd/yy")</f>
        <v>08/07/15</v>
      </c>
      <c r="T520" s="12" t="str">
        <f>TEXT((I520/86400)+25569+(-5/24),"mm/dd/yy")</f>
        <v>09/06/15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>E521/D521</f>
        <v>0.22881426547787684</v>
      </c>
      <c r="P521">
        <f>E521/L521</f>
        <v>39.228571428571428</v>
      </c>
      <c r="Q521" t="s">
        <v>8320</v>
      </c>
      <c r="R521" t="s">
        <v>8347</v>
      </c>
      <c r="S521" s="12" t="str">
        <f>TEXT((J521/86400)+25569+(-5/24),"mm/dd/yy")</f>
        <v>11/05/12</v>
      </c>
      <c r="T521" s="12" t="str">
        <f>TEXT((I521/86400)+25569+(-5/24),"mm/dd/yy")</f>
        <v>12/05/12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>E522/D522</f>
        <v>1.0209999999999999</v>
      </c>
      <c r="P522">
        <f>E522/L522</f>
        <v>150.14705882352942</v>
      </c>
      <c r="Q522" t="s">
        <v>8317</v>
      </c>
      <c r="R522" t="s">
        <v>8318</v>
      </c>
      <c r="S522" s="12" t="str">
        <f>TEXT((J522/86400)+25569+(-5/24),"mm/dd/yy")</f>
        <v>11/10/15</v>
      </c>
      <c r="T522" s="12" t="str">
        <f>TEXT((I522/86400)+25569+(-5/24),"mm/dd/yy")</f>
        <v>12/10/15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>E523/D523</f>
        <v>1.0464</v>
      </c>
      <c r="P523">
        <f>E523/L523</f>
        <v>93.428571428571431</v>
      </c>
      <c r="Q523" t="s">
        <v>8317</v>
      </c>
      <c r="R523" t="s">
        <v>8318</v>
      </c>
      <c r="S523" s="12" t="str">
        <f>TEXT((J523/86400)+25569+(-5/24),"mm/dd/yy")</f>
        <v>10/02/16</v>
      </c>
      <c r="T523" s="12" t="str">
        <f>TEXT((I523/86400)+25569+(-5/24),"mm/dd/yy")</f>
        <v>10/31/16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>E524/D524</f>
        <v>1.1466666666666667</v>
      </c>
      <c r="P524">
        <f>E524/L524</f>
        <v>110.96774193548387</v>
      </c>
      <c r="Q524" t="s">
        <v>8317</v>
      </c>
      <c r="R524" t="s">
        <v>8318</v>
      </c>
      <c r="S524" s="12" t="str">
        <f>TEXT((J524/86400)+25569+(-5/24),"mm/dd/yy")</f>
        <v>02/29/16</v>
      </c>
      <c r="T524" s="12" t="str">
        <f>TEXT((I524/86400)+25569+(-5/24),"mm/dd/yy")</f>
        <v>03/20/16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>E525/D525</f>
        <v>1.206</v>
      </c>
      <c r="P525">
        <f>E525/L525</f>
        <v>71.785714285714292</v>
      </c>
      <c r="Q525" t="s">
        <v>8317</v>
      </c>
      <c r="R525" t="s">
        <v>8318</v>
      </c>
      <c r="S525" s="12" t="str">
        <f>TEXT((J525/86400)+25569+(-5/24),"mm/dd/yy")</f>
        <v>08/21/15</v>
      </c>
      <c r="T525" s="12" t="str">
        <f>TEXT((I525/86400)+25569+(-5/24),"mm/dd/yy")</f>
        <v>09/20/15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>E526/D526</f>
        <v>1.0867285714285715</v>
      </c>
      <c r="P526">
        <f>E526/L526</f>
        <v>29.258076923076924</v>
      </c>
      <c r="Q526" t="s">
        <v>8317</v>
      </c>
      <c r="R526" t="s">
        <v>8318</v>
      </c>
      <c r="S526" s="12" t="str">
        <f>TEXT((J526/86400)+25569+(-5/24),"mm/dd/yy")</f>
        <v>05/02/16</v>
      </c>
      <c r="T526" s="12" t="str">
        <f>TEXT((I526/86400)+25569+(-5/24),"mm/dd/yy")</f>
        <v>06/01/16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>E527/D527</f>
        <v>1</v>
      </c>
      <c r="P527">
        <f>E527/L527</f>
        <v>1000</v>
      </c>
      <c r="Q527" t="s">
        <v>8317</v>
      </c>
      <c r="R527" t="s">
        <v>8318</v>
      </c>
      <c r="S527" s="12" t="str">
        <f>TEXT((J527/86400)+25569+(-5/24),"mm/dd/yy")</f>
        <v>07/30/14</v>
      </c>
      <c r="T527" s="12" t="str">
        <f>TEXT((I527/86400)+25569+(-5/24),"mm/dd/yy")</f>
        <v>09/13/14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>E528/D528</f>
        <v>1.1399999999999999</v>
      </c>
      <c r="P528">
        <f>E528/L528</f>
        <v>74.347826086956516</v>
      </c>
      <c r="Q528" t="s">
        <v>8317</v>
      </c>
      <c r="R528" t="s">
        <v>8318</v>
      </c>
      <c r="S528" s="12" t="str">
        <f>TEXT((J528/86400)+25569+(-5/24),"mm/dd/yy")</f>
        <v>07/07/15</v>
      </c>
      <c r="T528" s="12" t="str">
        <f>TEXT((I528/86400)+25569+(-5/24),"mm/dd/yy")</f>
        <v>08/07/15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>E529/D529</f>
        <v>1.0085</v>
      </c>
      <c r="P529">
        <f>E529/L529</f>
        <v>63.829113924050631</v>
      </c>
      <c r="Q529" t="s">
        <v>8317</v>
      </c>
      <c r="R529" t="s">
        <v>8318</v>
      </c>
      <c r="S529" s="12" t="str">
        <f>TEXT((J529/86400)+25569+(-5/24),"mm/dd/yy")</f>
        <v>01/17/17</v>
      </c>
      <c r="T529" s="12" t="str">
        <f>TEXT((I529/86400)+25569+(-5/24),"mm/dd/yy")</f>
        <v>02/17/17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>E530/D530</f>
        <v>1.1565217391304348</v>
      </c>
      <c r="P530">
        <f>E530/L530</f>
        <v>44.333333333333336</v>
      </c>
      <c r="Q530" t="s">
        <v>8317</v>
      </c>
      <c r="R530" t="s">
        <v>8318</v>
      </c>
      <c r="S530" s="12" t="str">
        <f>TEXT((J530/86400)+25569+(-5/24),"mm/dd/yy")</f>
        <v>05/31/15</v>
      </c>
      <c r="T530" s="12" t="str">
        <f>TEXT((I530/86400)+25569+(-5/24),"mm/dd/yy")</f>
        <v>06/21/15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>E531/D531</f>
        <v>1.3041666666666667</v>
      </c>
      <c r="P531">
        <f>E531/L531</f>
        <v>86.944444444444443</v>
      </c>
      <c r="Q531" t="s">
        <v>8317</v>
      </c>
      <c r="R531" t="s">
        <v>8318</v>
      </c>
      <c r="S531" s="12" t="str">
        <f>TEXT((J531/86400)+25569+(-5/24),"mm/dd/yy")</f>
        <v>12/20/16</v>
      </c>
      <c r="T531" s="12" t="str">
        <f>TEXT((I531/86400)+25569+(-5/24),"mm/dd/yy")</f>
        <v>01/11/17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>E532/D532</f>
        <v>1.0778267254038179</v>
      </c>
      <c r="P532">
        <f>E532/L532</f>
        <v>126.55172413793103</v>
      </c>
      <c r="Q532" t="s">
        <v>8317</v>
      </c>
      <c r="R532" t="s">
        <v>8318</v>
      </c>
      <c r="S532" s="12" t="str">
        <f>TEXT((J532/86400)+25569+(-5/24),"mm/dd/yy")</f>
        <v>06/02/15</v>
      </c>
      <c r="T532" s="12" t="str">
        <f>TEXT((I532/86400)+25569+(-5/24),"mm/dd/yy")</f>
        <v>06/23/15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>E533/D533</f>
        <v>1</v>
      </c>
      <c r="P533">
        <f>E533/L533</f>
        <v>129.03225806451613</v>
      </c>
      <c r="Q533" t="s">
        <v>8317</v>
      </c>
      <c r="R533" t="s">
        <v>8318</v>
      </c>
      <c r="S533" s="12" t="str">
        <f>TEXT((J533/86400)+25569+(-5/24),"mm/dd/yy")</f>
        <v>11/01/16</v>
      </c>
      <c r="T533" s="12" t="str">
        <f>TEXT((I533/86400)+25569+(-5/24),"mm/dd/yy")</f>
        <v>12/17/16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>E534/D534</f>
        <v>1.2324999999999999</v>
      </c>
      <c r="P534">
        <f>E534/L534</f>
        <v>71.242774566473983</v>
      </c>
      <c r="Q534" t="s">
        <v>8317</v>
      </c>
      <c r="R534" t="s">
        <v>8318</v>
      </c>
      <c r="S534" s="12" t="str">
        <f>TEXT((J534/86400)+25569+(-5/24),"mm/dd/yy")</f>
        <v>04/12/16</v>
      </c>
      <c r="T534" s="12" t="str">
        <f>TEXT((I534/86400)+25569+(-5/24),"mm/dd/yy")</f>
        <v>05/12/16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>E535/D535</f>
        <v>1.002</v>
      </c>
      <c r="P535">
        <f>E535/L535</f>
        <v>117.88235294117646</v>
      </c>
      <c r="Q535" t="s">
        <v>8317</v>
      </c>
      <c r="R535" t="s">
        <v>8318</v>
      </c>
      <c r="S535" s="12" t="str">
        <f>TEXT((J535/86400)+25569+(-5/24),"mm/dd/yy")</f>
        <v>04/22/16</v>
      </c>
      <c r="T535" s="12" t="str">
        <f>TEXT((I535/86400)+25569+(-5/24),"mm/dd/yy")</f>
        <v>05/16/16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>E536/D536</f>
        <v>1.0466666666666666</v>
      </c>
      <c r="P536">
        <f>E536/L536</f>
        <v>327.08333333333331</v>
      </c>
      <c r="Q536" t="s">
        <v>8317</v>
      </c>
      <c r="R536" t="s">
        <v>8318</v>
      </c>
      <c r="S536" s="12" t="str">
        <f>TEXT((J536/86400)+25569+(-5/24),"mm/dd/yy")</f>
        <v>09/23/15</v>
      </c>
      <c r="T536" s="12" t="str">
        <f>TEXT((I536/86400)+25569+(-5/24),"mm/dd/yy")</f>
        <v>11/01/15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>E537/D537</f>
        <v>1.0249999999999999</v>
      </c>
      <c r="P537">
        <f>E537/L537</f>
        <v>34.745762711864408</v>
      </c>
      <c r="Q537" t="s">
        <v>8317</v>
      </c>
      <c r="R537" t="s">
        <v>8318</v>
      </c>
      <c r="S537" s="12" t="str">
        <f>TEXT((J537/86400)+25569+(-5/24),"mm/dd/yy")</f>
        <v>12/07/16</v>
      </c>
      <c r="T537" s="12" t="str">
        <f>TEXT((I537/86400)+25569+(-5/24),"mm/dd/yy")</f>
        <v>01/06/17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>E538/D538</f>
        <v>1.1825757575757576</v>
      </c>
      <c r="P538">
        <f>E538/L538</f>
        <v>100.06410256410257</v>
      </c>
      <c r="Q538" t="s">
        <v>8317</v>
      </c>
      <c r="R538" t="s">
        <v>8318</v>
      </c>
      <c r="S538" s="12" t="str">
        <f>TEXT((J538/86400)+25569+(-5/24),"mm/dd/yy")</f>
        <v>06/24/15</v>
      </c>
      <c r="T538" s="12" t="str">
        <f>TEXT((I538/86400)+25569+(-5/24),"mm/dd/yy")</f>
        <v>08/03/15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>E539/D539</f>
        <v>1.2050000000000001</v>
      </c>
      <c r="P539">
        <f>E539/L539</f>
        <v>40.847457627118644</v>
      </c>
      <c r="Q539" t="s">
        <v>8317</v>
      </c>
      <c r="R539" t="s">
        <v>8318</v>
      </c>
      <c r="S539" s="12" t="str">
        <f>TEXT((J539/86400)+25569+(-5/24),"mm/dd/yy")</f>
        <v>10/05/15</v>
      </c>
      <c r="T539" s="12" t="str">
        <f>TEXT((I539/86400)+25569+(-5/24),"mm/dd/yy")</f>
        <v>11/04/15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>E540/D540</f>
        <v>3.0242</v>
      </c>
      <c r="P540">
        <f>E540/L540</f>
        <v>252.01666666666668</v>
      </c>
      <c r="Q540" t="s">
        <v>8317</v>
      </c>
      <c r="R540" t="s">
        <v>8318</v>
      </c>
      <c r="S540" s="12" t="str">
        <f>TEXT((J540/86400)+25569+(-5/24),"mm/dd/yy")</f>
        <v>04/13/16</v>
      </c>
      <c r="T540" s="12" t="str">
        <f>TEXT((I540/86400)+25569+(-5/24),"mm/dd/yy")</f>
        <v>05/13/16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>E541/D541</f>
        <v>1.00644</v>
      </c>
      <c r="P541">
        <f>E541/L541</f>
        <v>25.161000000000001</v>
      </c>
      <c r="Q541" t="s">
        <v>8317</v>
      </c>
      <c r="R541" t="s">
        <v>8318</v>
      </c>
      <c r="S541" s="12" t="str">
        <f>TEXT((J541/86400)+25569+(-5/24),"mm/dd/yy")</f>
        <v>06/13/16</v>
      </c>
      <c r="T541" s="12" t="str">
        <f>TEXT((I541/86400)+25569+(-5/24),"mm/dd/yy")</f>
        <v>07/04/16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>E542/D542</f>
        <v>6.666666666666667E-5</v>
      </c>
      <c r="P542">
        <f>E542/L542</f>
        <v>1</v>
      </c>
      <c r="Q542" t="s">
        <v>8310</v>
      </c>
      <c r="R542" t="s">
        <v>8357</v>
      </c>
      <c r="S542" s="12" t="str">
        <f>TEXT((J542/86400)+25569+(-5/24),"mm/dd/yy")</f>
        <v>01/05/15</v>
      </c>
      <c r="T542" s="12" t="str">
        <f>TEXT((I542/86400)+25569+(-5/24),"mm/dd/yy")</f>
        <v>02/04/15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>E543/D543</f>
        <v>5.5555555555555558E-3</v>
      </c>
      <c r="P543">
        <f>E543/L543</f>
        <v>25</v>
      </c>
      <c r="Q543" t="s">
        <v>8310</v>
      </c>
      <c r="R543" t="s">
        <v>8357</v>
      </c>
      <c r="S543" s="12" t="str">
        <f>TEXT((J543/86400)+25569+(-5/24),"mm/dd/yy")</f>
        <v>09/28/15</v>
      </c>
      <c r="T543" s="12" t="str">
        <f>TEXT((I543/86400)+25569+(-5/24),"mm/dd/yy")</f>
        <v>10/28/15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>E544/D544</f>
        <v>3.9999999999999998E-6</v>
      </c>
      <c r="P544">
        <f>E544/L544</f>
        <v>1</v>
      </c>
      <c r="Q544" t="s">
        <v>8310</v>
      </c>
      <c r="R544" t="s">
        <v>8357</v>
      </c>
      <c r="S544" s="12" t="str">
        <f>TEXT((J544/86400)+25569+(-5/24),"mm/dd/yy")</f>
        <v>03/04/16</v>
      </c>
      <c r="T544" s="12" t="str">
        <f>TEXT((I544/86400)+25569+(-5/24),"mm/dd/yy")</f>
        <v>05/03/16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>E545/D545</f>
        <v>3.1818181818181819E-3</v>
      </c>
      <c r="P545">
        <f>E545/L545</f>
        <v>35</v>
      </c>
      <c r="Q545" t="s">
        <v>8310</v>
      </c>
      <c r="R545" t="s">
        <v>8357</v>
      </c>
      <c r="S545" s="12" t="str">
        <f>TEXT((J545/86400)+25569+(-5/24),"mm/dd/yy")</f>
        <v>10/01/14</v>
      </c>
      <c r="T545" s="12" t="str">
        <f>TEXT((I545/86400)+25569+(-5/24),"mm/dd/yy")</f>
        <v>10/31/14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>E546/D546</f>
        <v>1.2E-2</v>
      </c>
      <c r="P546">
        <f>E546/L546</f>
        <v>3</v>
      </c>
      <c r="Q546" t="s">
        <v>8310</v>
      </c>
      <c r="R546" t="s">
        <v>8357</v>
      </c>
      <c r="S546" s="12" t="str">
        <f>TEXT((J546/86400)+25569+(-5/24),"mm/dd/yy")</f>
        <v>06/04/16</v>
      </c>
      <c r="T546" s="12" t="str">
        <f>TEXT((I546/86400)+25569+(-5/24),"mm/dd/yy")</f>
        <v>07/04/16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>E547/D547</f>
        <v>0.27383999999999997</v>
      </c>
      <c r="P547">
        <f>E547/L547</f>
        <v>402.70588235294116</v>
      </c>
      <c r="Q547" t="s">
        <v>8310</v>
      </c>
      <c r="R547" t="s">
        <v>8357</v>
      </c>
      <c r="S547" s="12" t="str">
        <f>TEXT((J547/86400)+25569+(-5/24),"mm/dd/yy")</f>
        <v>10/06/15</v>
      </c>
      <c r="T547" s="12" t="str">
        <f>TEXT((I547/86400)+25569+(-5/24),"mm/dd/yy")</f>
        <v>11/15/15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>E548/D548</f>
        <v>8.6666666666666663E-4</v>
      </c>
      <c r="P548">
        <f>E548/L548</f>
        <v>26</v>
      </c>
      <c r="Q548" t="s">
        <v>8310</v>
      </c>
      <c r="R548" t="s">
        <v>8357</v>
      </c>
      <c r="S548" s="12" t="str">
        <f>TEXT((J548/86400)+25569+(-5/24),"mm/dd/yy")</f>
        <v>09/02/15</v>
      </c>
      <c r="T548" s="12" t="str">
        <f>TEXT((I548/86400)+25569+(-5/24),"mm/dd/yy")</f>
        <v>10/17/15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>E549/D549</f>
        <v>0</v>
      </c>
      <c r="P549" t="e">
        <f>E549/L549</f>
        <v>#DIV/0!</v>
      </c>
      <c r="Q549" t="s">
        <v>8310</v>
      </c>
      <c r="R549" t="s">
        <v>8357</v>
      </c>
      <c r="S549" s="12" t="str">
        <f>TEXT((J549/86400)+25569+(-5/24),"mm/dd/yy")</f>
        <v>01/11/16</v>
      </c>
      <c r="T549" s="12" t="str">
        <f>TEXT((I549/86400)+25569+(-5/24),"mm/dd/yy")</f>
        <v>02/10/16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>E550/D550</f>
        <v>8.9999999999999998E-4</v>
      </c>
      <c r="P550">
        <f>E550/L550</f>
        <v>9</v>
      </c>
      <c r="Q550" t="s">
        <v>8310</v>
      </c>
      <c r="R550" t="s">
        <v>8357</v>
      </c>
      <c r="S550" s="12" t="str">
        <f>TEXT((J550/86400)+25569+(-5/24),"mm/dd/yy")</f>
        <v>09/29/15</v>
      </c>
      <c r="T550" s="12" t="str">
        <f>TEXT((I550/86400)+25569+(-5/24),"mm/dd/yy")</f>
        <v>10/29/15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>E551/D551</f>
        <v>2.7199999999999998E-2</v>
      </c>
      <c r="P551">
        <f>E551/L551</f>
        <v>8.5</v>
      </c>
      <c r="Q551" t="s">
        <v>8310</v>
      </c>
      <c r="R551" t="s">
        <v>8357</v>
      </c>
      <c r="S551" s="12" t="str">
        <f>TEXT((J551/86400)+25569+(-5/24),"mm/dd/yy")</f>
        <v>06/08/15</v>
      </c>
      <c r="T551" s="12" t="str">
        <f>TEXT((I551/86400)+25569+(-5/24),"mm/dd/yy")</f>
        <v>07/08/15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>E552/D552</f>
        <v>7.0000000000000001E-3</v>
      </c>
      <c r="P552">
        <f>E552/L552</f>
        <v>8.75</v>
      </c>
      <c r="Q552" t="s">
        <v>8310</v>
      </c>
      <c r="R552" t="s">
        <v>8357</v>
      </c>
      <c r="S552" s="12" t="str">
        <f>TEXT((J552/86400)+25569+(-5/24),"mm/dd/yy")</f>
        <v>01/18/17</v>
      </c>
      <c r="T552" s="12" t="str">
        <f>TEXT((I552/86400)+25569+(-5/24),"mm/dd/yy")</f>
        <v>01/31/17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>E553/D553</f>
        <v>5.0413333333333331E-2</v>
      </c>
      <c r="P553">
        <f>E553/L553</f>
        <v>135.03571428571428</v>
      </c>
      <c r="Q553" t="s">
        <v>8310</v>
      </c>
      <c r="R553" t="s">
        <v>8357</v>
      </c>
      <c r="S553" s="12" t="str">
        <f>TEXT((J553/86400)+25569+(-5/24),"mm/dd/yy")</f>
        <v>06/18/15</v>
      </c>
      <c r="T553" s="12" t="str">
        <f>TEXT((I553/86400)+25569+(-5/24),"mm/dd/yy")</f>
        <v>08/01/15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>E554/D554</f>
        <v>0</v>
      </c>
      <c r="P554" t="e">
        <f>E554/L554</f>
        <v>#DIV/0!</v>
      </c>
      <c r="Q554" t="s">
        <v>8310</v>
      </c>
      <c r="R554" t="s">
        <v>8357</v>
      </c>
      <c r="S554" s="12" t="str">
        <f>TEXT((J554/86400)+25569+(-5/24),"mm/dd/yy")</f>
        <v>11/10/15</v>
      </c>
      <c r="T554" s="12" t="str">
        <f>TEXT((I554/86400)+25569+(-5/24),"mm/dd/yy")</f>
        <v>01/09/16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>E555/D555</f>
        <v>4.9199999999999999E-3</v>
      </c>
      <c r="P555">
        <f>E555/L555</f>
        <v>20.5</v>
      </c>
      <c r="Q555" t="s">
        <v>8310</v>
      </c>
      <c r="R555" t="s">
        <v>8357</v>
      </c>
      <c r="S555" s="12" t="str">
        <f>TEXT((J555/86400)+25569+(-5/24),"mm/dd/yy")</f>
        <v>10/15/14</v>
      </c>
      <c r="T555" s="12" t="str">
        <f>TEXT((I555/86400)+25569+(-5/24),"mm/dd/yy")</f>
        <v>11/14/14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>E556/D556</f>
        <v>0.36589147286821705</v>
      </c>
      <c r="P556">
        <f>E556/L556</f>
        <v>64.36363636363636</v>
      </c>
      <c r="Q556" t="s">
        <v>8310</v>
      </c>
      <c r="R556" t="s">
        <v>8357</v>
      </c>
      <c r="S556" s="12" t="str">
        <f>TEXT((J556/86400)+25569+(-5/24),"mm/dd/yy")</f>
        <v>09/19/14</v>
      </c>
      <c r="T556" s="12" t="str">
        <f>TEXT((I556/86400)+25569+(-5/24),"mm/dd/yy")</f>
        <v>10/19/14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>E557/D557</f>
        <v>0</v>
      </c>
      <c r="P557" t="e">
        <f>E557/L557</f>
        <v>#DIV/0!</v>
      </c>
      <c r="Q557" t="s">
        <v>8310</v>
      </c>
      <c r="R557" t="s">
        <v>8357</v>
      </c>
      <c r="S557" s="12" t="str">
        <f>TEXT((J557/86400)+25569+(-5/24),"mm/dd/yy")</f>
        <v>05/13/16</v>
      </c>
      <c r="T557" s="12" t="str">
        <f>TEXT((I557/86400)+25569+(-5/24),"mm/dd/yy")</f>
        <v>06/12/16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>E558/D558</f>
        <v>2.5000000000000001E-2</v>
      </c>
      <c r="P558">
        <f>E558/L558</f>
        <v>200</v>
      </c>
      <c r="Q558" t="s">
        <v>8310</v>
      </c>
      <c r="R558" t="s">
        <v>8357</v>
      </c>
      <c r="S558" s="12" t="str">
        <f>TEXT((J558/86400)+25569+(-5/24),"mm/dd/yy")</f>
        <v>12/07/15</v>
      </c>
      <c r="T558" s="12" t="str">
        <f>TEXT((I558/86400)+25569+(-5/24),"mm/dd/yy")</f>
        <v>01/06/16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>E559/D559</f>
        <v>9.1066666666666674E-3</v>
      </c>
      <c r="P559">
        <f>E559/L559</f>
        <v>68.3</v>
      </c>
      <c r="Q559" t="s">
        <v>8310</v>
      </c>
      <c r="R559" t="s">
        <v>8357</v>
      </c>
      <c r="S559" s="12" t="str">
        <f>TEXT((J559/86400)+25569+(-5/24),"mm/dd/yy")</f>
        <v>11/02/16</v>
      </c>
      <c r="T559" s="12" t="str">
        <f>TEXT((I559/86400)+25569+(-5/24),"mm/dd/yy")</f>
        <v>12/02/16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>E560/D560</f>
        <v>0</v>
      </c>
      <c r="P560" t="e">
        <f>E560/L560</f>
        <v>#DIV/0!</v>
      </c>
      <c r="Q560" t="s">
        <v>8310</v>
      </c>
      <c r="R560" t="s">
        <v>8357</v>
      </c>
      <c r="S560" s="12" t="str">
        <f>TEXT((J560/86400)+25569+(-5/24),"mm/dd/yy")</f>
        <v>02/22/15</v>
      </c>
      <c r="T560" s="12" t="str">
        <f>TEXT((I560/86400)+25569+(-5/24),"mm/dd/yy")</f>
        <v>03/24/15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>E561/D561</f>
        <v>2.0833333333333335E-4</v>
      </c>
      <c r="P561">
        <f>E561/L561</f>
        <v>50</v>
      </c>
      <c r="Q561" t="s">
        <v>8310</v>
      </c>
      <c r="R561" t="s">
        <v>8357</v>
      </c>
      <c r="S561" s="12" t="str">
        <f>TEXT((J561/86400)+25569+(-5/24),"mm/dd/yy")</f>
        <v>11/13/15</v>
      </c>
      <c r="T561" s="12" t="str">
        <f>TEXT((I561/86400)+25569+(-5/24),"mm/dd/yy")</f>
        <v>12/13/15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>E562/D562</f>
        <v>1.2E-4</v>
      </c>
      <c r="P562">
        <f>E562/L562</f>
        <v>4</v>
      </c>
      <c r="Q562" t="s">
        <v>8310</v>
      </c>
      <c r="R562" t="s">
        <v>8357</v>
      </c>
      <c r="S562" s="12" t="str">
        <f>TEXT((J562/86400)+25569+(-5/24),"mm/dd/yy")</f>
        <v>11/17/14</v>
      </c>
      <c r="T562" s="12" t="str">
        <f>TEXT((I562/86400)+25569+(-5/24),"mm/dd/yy")</f>
        <v>12/17/14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>E563/D563</f>
        <v>3.6666666666666666E-3</v>
      </c>
      <c r="P563">
        <f>E563/L563</f>
        <v>27.5</v>
      </c>
      <c r="Q563" t="s">
        <v>8310</v>
      </c>
      <c r="R563" t="s">
        <v>8357</v>
      </c>
      <c r="S563" s="12" t="str">
        <f>TEXT((J563/86400)+25569+(-5/24),"mm/dd/yy")</f>
        <v>09/21/15</v>
      </c>
      <c r="T563" s="12" t="str">
        <f>TEXT((I563/86400)+25569+(-5/24),"mm/dd/yy")</f>
        <v>10/26/15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>E564/D564</f>
        <v>0</v>
      </c>
      <c r="P564" t="e">
        <f>E564/L564</f>
        <v>#DIV/0!</v>
      </c>
      <c r="Q564" t="s">
        <v>8310</v>
      </c>
      <c r="R564" t="s">
        <v>8357</v>
      </c>
      <c r="S564" s="12" t="str">
        <f>TEXT((J564/86400)+25569+(-5/24),"mm/dd/yy")</f>
        <v>11/18/16</v>
      </c>
      <c r="T564" s="12" t="str">
        <f>TEXT((I564/86400)+25569+(-5/24),"mm/dd/yy")</f>
        <v>12/18/16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>E565/D565</f>
        <v>9.0666666666666662E-4</v>
      </c>
      <c r="P565">
        <f>E565/L565</f>
        <v>34</v>
      </c>
      <c r="Q565" t="s">
        <v>8310</v>
      </c>
      <c r="R565" t="s">
        <v>8357</v>
      </c>
      <c r="S565" s="12" t="str">
        <f>TEXT((J565/86400)+25569+(-5/24),"mm/dd/yy")</f>
        <v>01/17/15</v>
      </c>
      <c r="T565" s="12" t="str">
        <f>TEXT((I565/86400)+25569+(-5/24),"mm/dd/yy")</f>
        <v>02/16/15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>E566/D566</f>
        <v>5.5555555555555558E-5</v>
      </c>
      <c r="P566">
        <f>E566/L566</f>
        <v>1</v>
      </c>
      <c r="Q566" t="s">
        <v>8310</v>
      </c>
      <c r="R566" t="s">
        <v>8357</v>
      </c>
      <c r="S566" s="12" t="str">
        <f>TEXT((J566/86400)+25569+(-5/24),"mm/dd/yy")</f>
        <v>02/11/16</v>
      </c>
      <c r="T566" s="12" t="str">
        <f>TEXT((I566/86400)+25569+(-5/24),"mm/dd/yy")</f>
        <v>03/12/16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>E567/D567</f>
        <v>0</v>
      </c>
      <c r="P567" t="e">
        <f>E567/L567</f>
        <v>#DIV/0!</v>
      </c>
      <c r="Q567" t="s">
        <v>8310</v>
      </c>
      <c r="R567" t="s">
        <v>8357</v>
      </c>
      <c r="S567" s="12" t="str">
        <f>TEXT((J567/86400)+25569+(-5/24),"mm/dd/yy")</f>
        <v>06/10/15</v>
      </c>
      <c r="T567" s="12" t="str">
        <f>TEXT((I567/86400)+25569+(-5/24),"mm/dd/yy")</f>
        <v>07/10/15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>E568/D568</f>
        <v>2.0000000000000001E-4</v>
      </c>
      <c r="P568">
        <f>E568/L568</f>
        <v>1</v>
      </c>
      <c r="Q568" t="s">
        <v>8310</v>
      </c>
      <c r="R568" t="s">
        <v>8357</v>
      </c>
      <c r="S568" s="12" t="str">
        <f>TEXT((J568/86400)+25569+(-5/24),"mm/dd/yy")</f>
        <v>06/14/16</v>
      </c>
      <c r="T568" s="12" t="str">
        <f>TEXT((I568/86400)+25569+(-5/24),"mm/dd/yy")</f>
        <v>07/14/16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>E569/D569</f>
        <v>0</v>
      </c>
      <c r="P569" t="e">
        <f>E569/L569</f>
        <v>#DIV/0!</v>
      </c>
      <c r="Q569" t="s">
        <v>8310</v>
      </c>
      <c r="R569" t="s">
        <v>8357</v>
      </c>
      <c r="S569" s="12" t="str">
        <f>TEXT((J569/86400)+25569+(-5/24),"mm/dd/yy")</f>
        <v>12/02/14</v>
      </c>
      <c r="T569" s="12" t="str">
        <f>TEXT((I569/86400)+25569+(-5/24),"mm/dd/yy")</f>
        <v>01/01/15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>E570/D570</f>
        <v>0.01</v>
      </c>
      <c r="P570">
        <f>E570/L570</f>
        <v>49</v>
      </c>
      <c r="Q570" t="s">
        <v>8310</v>
      </c>
      <c r="R570" t="s">
        <v>8357</v>
      </c>
      <c r="S570" s="12" t="str">
        <f>TEXT((J570/86400)+25569+(-5/24),"mm/dd/yy")</f>
        <v>12/10/15</v>
      </c>
      <c r="T570" s="12" t="str">
        <f>TEXT((I570/86400)+25569+(-5/24),"mm/dd/yy")</f>
        <v>01/16/16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>E571/D571</f>
        <v>8.0000000000000002E-3</v>
      </c>
      <c r="P571">
        <f>E571/L571</f>
        <v>20</v>
      </c>
      <c r="Q571" t="s">
        <v>8310</v>
      </c>
      <c r="R571" t="s">
        <v>8357</v>
      </c>
      <c r="S571" s="12" t="str">
        <f>TEXT((J571/86400)+25569+(-5/24),"mm/dd/yy")</f>
        <v>12/02/15</v>
      </c>
      <c r="T571" s="12" t="str">
        <f>TEXT((I571/86400)+25569+(-5/24),"mm/dd/yy")</f>
        <v>01/01/16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>E572/D572</f>
        <v>1.6705882352941177E-3</v>
      </c>
      <c r="P572">
        <f>E572/L572</f>
        <v>142</v>
      </c>
      <c r="Q572" t="s">
        <v>8310</v>
      </c>
      <c r="R572" t="s">
        <v>8357</v>
      </c>
      <c r="S572" s="12" t="str">
        <f>TEXT((J572/86400)+25569+(-5/24),"mm/dd/yy")</f>
        <v>01/19/16</v>
      </c>
      <c r="T572" s="12" t="str">
        <f>TEXT((I572/86400)+25569+(-5/24),"mm/dd/yy")</f>
        <v>02/18/16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>E573/D573</f>
        <v>4.2399999999999998E-3</v>
      </c>
      <c r="P573">
        <f>E573/L573</f>
        <v>53</v>
      </c>
      <c r="Q573" t="s">
        <v>8310</v>
      </c>
      <c r="R573" t="s">
        <v>8357</v>
      </c>
      <c r="S573" s="12" t="str">
        <f>TEXT((J573/86400)+25569+(-5/24),"mm/dd/yy")</f>
        <v>07/07/15</v>
      </c>
      <c r="T573" s="12" t="str">
        <f>TEXT((I573/86400)+25569+(-5/24),"mm/dd/yy")</f>
        <v>07/26/15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>E574/D574</f>
        <v>0</v>
      </c>
      <c r="P574" t="e">
        <f>E574/L574</f>
        <v>#DIV/0!</v>
      </c>
      <c r="Q574" t="s">
        <v>8310</v>
      </c>
      <c r="R574" t="s">
        <v>8357</v>
      </c>
      <c r="S574" s="12" t="str">
        <f>TEXT((J574/86400)+25569+(-5/24),"mm/dd/yy")</f>
        <v>10/05/15</v>
      </c>
      <c r="T574" s="12" t="str">
        <f>TEXT((I574/86400)+25569+(-5/24),"mm/dd/yy")</f>
        <v>11/04/15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>E575/D575</f>
        <v>3.892538925389254E-3</v>
      </c>
      <c r="P575">
        <f>E575/L575</f>
        <v>38.444444444444443</v>
      </c>
      <c r="Q575" t="s">
        <v>8310</v>
      </c>
      <c r="R575" t="s">
        <v>8357</v>
      </c>
      <c r="S575" s="12" t="str">
        <f>TEXT((J575/86400)+25569+(-5/24),"mm/dd/yy")</f>
        <v>11/19/14</v>
      </c>
      <c r="T575" s="12" t="str">
        <f>TEXT((I575/86400)+25569+(-5/24),"mm/dd/yy")</f>
        <v>01/17/15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>E576/D576</f>
        <v>7.1556350626118068E-3</v>
      </c>
      <c r="P576">
        <f>E576/L576</f>
        <v>20</v>
      </c>
      <c r="Q576" t="s">
        <v>8310</v>
      </c>
      <c r="R576" t="s">
        <v>8357</v>
      </c>
      <c r="S576" s="12" t="str">
        <f>TEXT((J576/86400)+25569+(-5/24),"mm/dd/yy")</f>
        <v>09/19/16</v>
      </c>
      <c r="T576" s="12" t="str">
        <f>TEXT((I576/86400)+25569+(-5/24),"mm/dd/yy")</f>
        <v>10/19/16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>E577/D577</f>
        <v>4.3166666666666666E-3</v>
      </c>
      <c r="P577">
        <f>E577/L577</f>
        <v>64.75</v>
      </c>
      <c r="Q577" t="s">
        <v>8310</v>
      </c>
      <c r="R577" t="s">
        <v>8357</v>
      </c>
      <c r="S577" s="12" t="str">
        <f>TEXT((J577/86400)+25569+(-5/24),"mm/dd/yy")</f>
        <v>05/14/15</v>
      </c>
      <c r="T577" s="12" t="str">
        <f>TEXT((I577/86400)+25569+(-5/24),"mm/dd/yy")</f>
        <v>06/13/15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>E578/D578</f>
        <v>1.2500000000000001E-5</v>
      </c>
      <c r="P578">
        <f>E578/L578</f>
        <v>1</v>
      </c>
      <c r="Q578" t="s">
        <v>8310</v>
      </c>
      <c r="R578" t="s">
        <v>8357</v>
      </c>
      <c r="S578" s="12" t="str">
        <f>TEXT((J578/86400)+25569+(-5/24),"mm/dd/yy")</f>
        <v>01/27/15</v>
      </c>
      <c r="T578" s="12" t="str">
        <f>TEXT((I578/86400)+25569+(-5/24),"mm/dd/yy")</f>
        <v>03/28/15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>E579/D579</f>
        <v>2E-3</v>
      </c>
      <c r="P579">
        <f>E579/L579</f>
        <v>10</v>
      </c>
      <c r="Q579" t="s">
        <v>8310</v>
      </c>
      <c r="R579" t="s">
        <v>8357</v>
      </c>
      <c r="S579" s="12" t="str">
        <f>TEXT((J579/86400)+25569+(-5/24),"mm/dd/yy")</f>
        <v>03/21/16</v>
      </c>
      <c r="T579" s="12" t="str">
        <f>TEXT((I579/86400)+25569+(-5/24),"mm/dd/yy")</f>
        <v>05/20/16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>E580/D580</f>
        <v>1.12E-4</v>
      </c>
      <c r="P580">
        <f>E580/L580</f>
        <v>2</v>
      </c>
      <c r="Q580" t="s">
        <v>8310</v>
      </c>
      <c r="R580" t="s">
        <v>8357</v>
      </c>
      <c r="S580" s="12" t="str">
        <f>TEXT((J580/86400)+25569+(-5/24),"mm/dd/yy")</f>
        <v>08/14/15</v>
      </c>
      <c r="T580" s="12" t="str">
        <f>TEXT((I580/86400)+25569+(-5/24),"mm/dd/yy")</f>
        <v>09/07/15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>E581/D581</f>
        <v>1.4583333333333334E-2</v>
      </c>
      <c r="P581">
        <f>E581/L581</f>
        <v>35</v>
      </c>
      <c r="Q581" t="s">
        <v>8310</v>
      </c>
      <c r="R581" t="s">
        <v>8357</v>
      </c>
      <c r="S581" s="12" t="str">
        <f>TEXT((J581/86400)+25569+(-5/24),"mm/dd/yy")</f>
        <v>11/25/14</v>
      </c>
      <c r="T581" s="12" t="str">
        <f>TEXT((I581/86400)+25569+(-5/24),"mm/dd/yy")</f>
        <v>12/25/14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>E582/D582</f>
        <v>3.3333333333333332E-4</v>
      </c>
      <c r="P582">
        <f>E582/L582</f>
        <v>1</v>
      </c>
      <c r="Q582" t="s">
        <v>8310</v>
      </c>
      <c r="R582" t="s">
        <v>8357</v>
      </c>
      <c r="S582" s="12" t="str">
        <f>TEXT((J582/86400)+25569+(-5/24),"mm/dd/yy")</f>
        <v>08/23/16</v>
      </c>
      <c r="T582" s="12" t="str">
        <f>TEXT((I582/86400)+25569+(-5/24),"mm/dd/yy")</f>
        <v>09/22/16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>E583/D583</f>
        <v>0</v>
      </c>
      <c r="P583" t="e">
        <f>E583/L583</f>
        <v>#DIV/0!</v>
      </c>
      <c r="Q583" t="s">
        <v>8310</v>
      </c>
      <c r="R583" t="s">
        <v>8357</v>
      </c>
      <c r="S583" s="12" t="str">
        <f>TEXT((J583/86400)+25569+(-5/24),"mm/dd/yy")</f>
        <v>07/02/15</v>
      </c>
      <c r="T583" s="12" t="str">
        <f>TEXT((I583/86400)+25569+(-5/24),"mm/dd/yy")</f>
        <v>08/01/15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>E584/D584</f>
        <v>0</v>
      </c>
      <c r="P584" t="e">
        <f>E584/L584</f>
        <v>#DIV/0!</v>
      </c>
      <c r="Q584" t="s">
        <v>8310</v>
      </c>
      <c r="R584" t="s">
        <v>8357</v>
      </c>
      <c r="S584" s="12" t="str">
        <f>TEXT((J584/86400)+25569+(-5/24),"mm/dd/yy")</f>
        <v>02/20/15</v>
      </c>
      <c r="T584" s="12" t="str">
        <f>TEXT((I584/86400)+25569+(-5/24),"mm/dd/yy")</f>
        <v>03/15/15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>E585/D585</f>
        <v>1.1111111111111112E-4</v>
      </c>
      <c r="P585">
        <f>E585/L585</f>
        <v>1</v>
      </c>
      <c r="Q585" t="s">
        <v>8310</v>
      </c>
      <c r="R585" t="s">
        <v>8357</v>
      </c>
      <c r="S585" s="12" t="str">
        <f>TEXT((J585/86400)+25569+(-5/24),"mm/dd/yy")</f>
        <v>02/17/15</v>
      </c>
      <c r="T585" s="12" t="str">
        <f>TEXT((I585/86400)+25569+(-5/24),"mm/dd/yy")</f>
        <v>03/19/15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>E586/D586</f>
        <v>0.01</v>
      </c>
      <c r="P586">
        <f>E586/L586</f>
        <v>5</v>
      </c>
      <c r="Q586" t="s">
        <v>8310</v>
      </c>
      <c r="R586" t="s">
        <v>8357</v>
      </c>
      <c r="S586" s="12" t="str">
        <f>TEXT((J586/86400)+25569+(-5/24),"mm/dd/yy")</f>
        <v>02/14/15</v>
      </c>
      <c r="T586" s="12" t="str">
        <f>TEXT((I586/86400)+25569+(-5/24),"mm/dd/yy")</f>
        <v>03/16/15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>E587/D587</f>
        <v>0</v>
      </c>
      <c r="P587" t="e">
        <f>E587/L587</f>
        <v>#DIV/0!</v>
      </c>
      <c r="Q587" t="s">
        <v>8310</v>
      </c>
      <c r="R587" t="s">
        <v>8357</v>
      </c>
      <c r="S587" s="12" t="str">
        <f>TEXT((J587/86400)+25569+(-5/24),"mm/dd/yy")</f>
        <v>10/06/15</v>
      </c>
      <c r="T587" s="12" t="str">
        <f>TEXT((I587/86400)+25569+(-5/24),"mm/dd/yy")</f>
        <v>11/30/15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>E588/D588</f>
        <v>5.5999999999999999E-3</v>
      </c>
      <c r="P588">
        <f>E588/L588</f>
        <v>14</v>
      </c>
      <c r="Q588" t="s">
        <v>8310</v>
      </c>
      <c r="R588" t="s">
        <v>8357</v>
      </c>
      <c r="S588" s="12" t="str">
        <f>TEXT((J588/86400)+25569+(-5/24),"mm/dd/yy")</f>
        <v>01/16/15</v>
      </c>
      <c r="T588" s="12" t="str">
        <f>TEXT((I588/86400)+25569+(-5/24),"mm/dd/yy")</f>
        <v>02/15/15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>E589/D589</f>
        <v>9.0833333333333335E-2</v>
      </c>
      <c r="P589">
        <f>E589/L589</f>
        <v>389.28571428571428</v>
      </c>
      <c r="Q589" t="s">
        <v>8310</v>
      </c>
      <c r="R589" t="s">
        <v>8357</v>
      </c>
      <c r="S589" s="12" t="str">
        <f>TEXT((J589/86400)+25569+(-5/24),"mm/dd/yy")</f>
        <v>03/17/15</v>
      </c>
      <c r="T589" s="12" t="str">
        <f>TEXT((I589/86400)+25569+(-5/24),"mm/dd/yy")</f>
        <v>04/16/15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>E590/D590</f>
        <v>3.3444444444444443E-2</v>
      </c>
      <c r="P590">
        <f>E590/L590</f>
        <v>150.5</v>
      </c>
      <c r="Q590" t="s">
        <v>8310</v>
      </c>
      <c r="R590" t="s">
        <v>8357</v>
      </c>
      <c r="S590" s="12" t="str">
        <f>TEXT((J590/86400)+25569+(-5/24),"mm/dd/yy")</f>
        <v>09/18/16</v>
      </c>
      <c r="T590" s="12" t="str">
        <f>TEXT((I590/86400)+25569+(-5/24),"mm/dd/yy")</f>
        <v>11/17/16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>E591/D591</f>
        <v>1.3333333333333334E-4</v>
      </c>
      <c r="P591">
        <f>E591/L591</f>
        <v>1</v>
      </c>
      <c r="Q591" t="s">
        <v>8310</v>
      </c>
      <c r="R591" t="s">
        <v>8357</v>
      </c>
      <c r="S591" s="12" t="str">
        <f>TEXT((J591/86400)+25569+(-5/24),"mm/dd/yy")</f>
        <v>06/23/15</v>
      </c>
      <c r="T591" s="12" t="str">
        <f>TEXT((I591/86400)+25569+(-5/24),"mm/dd/yy")</f>
        <v>07/08/15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>E592/D592</f>
        <v>4.4600000000000001E-2</v>
      </c>
      <c r="P592">
        <f>E592/L592</f>
        <v>24.777777777777779</v>
      </c>
      <c r="Q592" t="s">
        <v>8310</v>
      </c>
      <c r="R592" t="s">
        <v>8357</v>
      </c>
      <c r="S592" s="12" t="str">
        <f>TEXT((J592/86400)+25569+(-5/24),"mm/dd/yy")</f>
        <v>01/08/16</v>
      </c>
      <c r="T592" s="12" t="str">
        <f>TEXT((I592/86400)+25569+(-5/24),"mm/dd/yy")</f>
        <v>02/08/16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>E593/D593</f>
        <v>6.0999999999999997E-4</v>
      </c>
      <c r="P593">
        <f>E593/L593</f>
        <v>30.5</v>
      </c>
      <c r="Q593" t="s">
        <v>8310</v>
      </c>
      <c r="R593" t="s">
        <v>8357</v>
      </c>
      <c r="S593" s="12" t="str">
        <f>TEXT((J593/86400)+25569+(-5/24),"mm/dd/yy")</f>
        <v>06/22/15</v>
      </c>
      <c r="T593" s="12" t="str">
        <f>TEXT((I593/86400)+25569+(-5/24),"mm/dd/yy")</f>
        <v>07/22/15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>E594/D594</f>
        <v>3.3333333333333333E-2</v>
      </c>
      <c r="P594">
        <f>E594/L594</f>
        <v>250</v>
      </c>
      <c r="Q594" t="s">
        <v>8310</v>
      </c>
      <c r="R594" t="s">
        <v>8357</v>
      </c>
      <c r="S594" s="12" t="str">
        <f>TEXT((J594/86400)+25569+(-5/24),"mm/dd/yy")</f>
        <v>11/03/14</v>
      </c>
      <c r="T594" s="12" t="str">
        <f>TEXT((I594/86400)+25569+(-5/24),"mm/dd/yy")</f>
        <v>12/03/14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>E595/D595</f>
        <v>0.23</v>
      </c>
      <c r="P595">
        <f>E595/L595</f>
        <v>16.428571428571427</v>
      </c>
      <c r="Q595" t="s">
        <v>8310</v>
      </c>
      <c r="R595" t="s">
        <v>8357</v>
      </c>
      <c r="S595" s="12" t="str">
        <f>TEXT((J595/86400)+25569+(-5/24),"mm/dd/yy")</f>
        <v>03/07/15</v>
      </c>
      <c r="T595" s="12" t="str">
        <f>TEXT((I595/86400)+25569+(-5/24),"mm/dd/yy")</f>
        <v>04/06/15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>E596/D596</f>
        <v>1.0399999999999999E-3</v>
      </c>
      <c r="P596">
        <f>E596/L596</f>
        <v>13</v>
      </c>
      <c r="Q596" t="s">
        <v>8310</v>
      </c>
      <c r="R596" t="s">
        <v>8357</v>
      </c>
      <c r="S596" s="12" t="str">
        <f>TEXT((J596/86400)+25569+(-5/24),"mm/dd/yy")</f>
        <v>03/17/16</v>
      </c>
      <c r="T596" s="12" t="str">
        <f>TEXT((I596/86400)+25569+(-5/24),"mm/dd/yy")</f>
        <v>04/16/16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>E597/D597</f>
        <v>4.2599999999999999E-3</v>
      </c>
      <c r="P597">
        <f>E597/L597</f>
        <v>53.25</v>
      </c>
      <c r="Q597" t="s">
        <v>8310</v>
      </c>
      <c r="R597" t="s">
        <v>8357</v>
      </c>
      <c r="S597" s="12" t="str">
        <f>TEXT((J597/86400)+25569+(-5/24),"mm/dd/yy")</f>
        <v>03/19/15</v>
      </c>
      <c r="T597" s="12" t="str">
        <f>TEXT((I597/86400)+25569+(-5/24),"mm/dd/yy")</f>
        <v>05/03/15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>E598/D598</f>
        <v>2.9999999999999997E-4</v>
      </c>
      <c r="P598">
        <f>E598/L598</f>
        <v>3</v>
      </c>
      <c r="Q598" t="s">
        <v>8310</v>
      </c>
      <c r="R598" t="s">
        <v>8357</v>
      </c>
      <c r="S598" s="12" t="str">
        <f>TEXT((J598/86400)+25569+(-5/24),"mm/dd/yy")</f>
        <v>10/03/16</v>
      </c>
      <c r="T598" s="12" t="str">
        <f>TEXT((I598/86400)+25569+(-5/24),"mm/dd/yy")</f>
        <v>11/02/16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>E599/D599</f>
        <v>2.6666666666666666E-3</v>
      </c>
      <c r="P599">
        <f>E599/L599</f>
        <v>10</v>
      </c>
      <c r="Q599" t="s">
        <v>8310</v>
      </c>
      <c r="R599" t="s">
        <v>8357</v>
      </c>
      <c r="S599" s="12" t="str">
        <f>TEXT((J599/86400)+25569+(-5/24),"mm/dd/yy")</f>
        <v>06/24/16</v>
      </c>
      <c r="T599" s="12" t="str">
        <f>TEXT((I599/86400)+25569+(-5/24),"mm/dd/yy")</f>
        <v>07/31/16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>E600/D600</f>
        <v>0.34</v>
      </c>
      <c r="P600">
        <f>E600/L600</f>
        <v>121.42857142857143</v>
      </c>
      <c r="Q600" t="s">
        <v>8310</v>
      </c>
      <c r="R600" t="s">
        <v>8357</v>
      </c>
      <c r="S600" s="12" t="str">
        <f>TEXT((J600/86400)+25569+(-5/24),"mm/dd/yy")</f>
        <v>11/04/14</v>
      </c>
      <c r="T600" s="12" t="str">
        <f>TEXT((I600/86400)+25569+(-5/24),"mm/dd/yy")</f>
        <v>12/04/14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>E601/D601</f>
        <v>6.2E-4</v>
      </c>
      <c r="P601">
        <f>E601/L601</f>
        <v>15.5</v>
      </c>
      <c r="Q601" t="s">
        <v>8310</v>
      </c>
      <c r="R601" t="s">
        <v>8357</v>
      </c>
      <c r="S601" s="12" t="str">
        <f>TEXT((J601/86400)+25569+(-5/24),"mm/dd/yy")</f>
        <v>02/12/15</v>
      </c>
      <c r="T601" s="12" t="str">
        <f>TEXT((I601/86400)+25569+(-5/24),"mm/dd/yy")</f>
        <v>03/08/15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>E602/D602</f>
        <v>0.02</v>
      </c>
      <c r="P602">
        <f>E602/L602</f>
        <v>100</v>
      </c>
      <c r="Q602" t="s">
        <v>8310</v>
      </c>
      <c r="R602" t="s">
        <v>8357</v>
      </c>
      <c r="S602" s="12" t="str">
        <f>TEXT((J602/86400)+25569+(-5/24),"mm/dd/yy")</f>
        <v>03/10/15</v>
      </c>
      <c r="T602" s="12" t="str">
        <f>TEXT((I602/86400)+25569+(-5/24),"mm/dd/yy")</f>
        <v>05/09/15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>E603/D603</f>
        <v>1.4E-2</v>
      </c>
      <c r="P603">
        <f>E603/L603</f>
        <v>23.333333333333332</v>
      </c>
      <c r="Q603" t="s">
        <v>8310</v>
      </c>
      <c r="R603" t="s">
        <v>8357</v>
      </c>
      <c r="S603" s="12" t="str">
        <f>TEXT((J603/86400)+25569+(-5/24),"mm/dd/yy")</f>
        <v>11/26/14</v>
      </c>
      <c r="T603" s="12" t="str">
        <f>TEXT((I603/86400)+25569+(-5/24),"mm/dd/yy")</f>
        <v>12/26/14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>E604/D604</f>
        <v>0</v>
      </c>
      <c r="P604" t="e">
        <f>E604/L604</f>
        <v>#DIV/0!</v>
      </c>
      <c r="Q604" t="s">
        <v>8310</v>
      </c>
      <c r="R604" t="s">
        <v>8357</v>
      </c>
      <c r="S604" s="12" t="str">
        <f>TEXT((J604/86400)+25569+(-5/24),"mm/dd/yy")</f>
        <v>05/19/15</v>
      </c>
      <c r="T604" s="12" t="str">
        <f>TEXT((I604/86400)+25569+(-5/24),"mm/dd/yy")</f>
        <v>06/18/15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>E605/D605</f>
        <v>3.9334666666666664E-2</v>
      </c>
      <c r="P605">
        <f>E605/L605</f>
        <v>45.386153846153846</v>
      </c>
      <c r="Q605" t="s">
        <v>8310</v>
      </c>
      <c r="R605" t="s">
        <v>8357</v>
      </c>
      <c r="S605" s="12" t="str">
        <f>TEXT((J605/86400)+25569+(-5/24),"mm/dd/yy")</f>
        <v>07/15/14</v>
      </c>
      <c r="T605" s="12" t="str">
        <f>TEXT((I605/86400)+25569+(-5/24),"mm/dd/yy")</f>
        <v>08/14/14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>E606/D606</f>
        <v>0</v>
      </c>
      <c r="P606" t="e">
        <f>E606/L606</f>
        <v>#DIV/0!</v>
      </c>
      <c r="Q606" t="s">
        <v>8310</v>
      </c>
      <c r="R606" t="s">
        <v>8357</v>
      </c>
      <c r="S606" s="12" t="str">
        <f>TEXT((J606/86400)+25569+(-5/24),"mm/dd/yy")</f>
        <v>07/28/14</v>
      </c>
      <c r="T606" s="12" t="str">
        <f>TEXT((I606/86400)+25569+(-5/24),"mm/dd/yy")</f>
        <v>08/27/14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>E607/D607</f>
        <v>2.6200000000000001E-2</v>
      </c>
      <c r="P607">
        <f>E607/L607</f>
        <v>16.375</v>
      </c>
      <c r="Q607" t="s">
        <v>8310</v>
      </c>
      <c r="R607" t="s">
        <v>8357</v>
      </c>
      <c r="S607" s="12" t="str">
        <f>TEXT((J607/86400)+25569+(-5/24),"mm/dd/yy")</f>
        <v>07/09/15</v>
      </c>
      <c r="T607" s="12" t="str">
        <f>TEXT((I607/86400)+25569+(-5/24),"mm/dd/yy")</f>
        <v>08/23/15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>E608/D608</f>
        <v>2E-3</v>
      </c>
      <c r="P608">
        <f>E608/L608</f>
        <v>10</v>
      </c>
      <c r="Q608" t="s">
        <v>8310</v>
      </c>
      <c r="R608" t="s">
        <v>8357</v>
      </c>
      <c r="S608" s="12" t="str">
        <f>TEXT((J608/86400)+25569+(-5/24),"mm/dd/yy")</f>
        <v>04/08/15</v>
      </c>
      <c r="T608" s="12" t="str">
        <f>TEXT((I608/86400)+25569+(-5/24),"mm/dd/yy")</f>
        <v>05/24/15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>E609/D609</f>
        <v>0</v>
      </c>
      <c r="P609" t="e">
        <f>E609/L609</f>
        <v>#DIV/0!</v>
      </c>
      <c r="Q609" t="s">
        <v>8310</v>
      </c>
      <c r="R609" t="s">
        <v>8357</v>
      </c>
      <c r="S609" s="12" t="str">
        <f>TEXT((J609/86400)+25569+(-5/24),"mm/dd/yy")</f>
        <v>10/23/15</v>
      </c>
      <c r="T609" s="12" t="str">
        <f>TEXT((I609/86400)+25569+(-5/24),"mm/dd/yy")</f>
        <v>11/22/15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>E610/D610</f>
        <v>9.7400000000000004E-3</v>
      </c>
      <c r="P610">
        <f>E610/L610</f>
        <v>292.2</v>
      </c>
      <c r="Q610" t="s">
        <v>8310</v>
      </c>
      <c r="R610" t="s">
        <v>8357</v>
      </c>
      <c r="S610" s="12" t="str">
        <f>TEXT((J610/86400)+25569+(-5/24),"mm/dd/yy")</f>
        <v>05/16/15</v>
      </c>
      <c r="T610" s="12" t="str">
        <f>TEXT((I610/86400)+25569+(-5/24),"mm/dd/yy")</f>
        <v>06/15/15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>E611/D611</f>
        <v>6.41025641025641E-3</v>
      </c>
      <c r="P611">
        <f>E611/L611</f>
        <v>5</v>
      </c>
      <c r="Q611" t="s">
        <v>8310</v>
      </c>
      <c r="R611" t="s">
        <v>8357</v>
      </c>
      <c r="S611" s="12" t="str">
        <f>TEXT((J611/86400)+25569+(-5/24),"mm/dd/yy")</f>
        <v>10/29/15</v>
      </c>
      <c r="T611" s="12" t="str">
        <f>TEXT((I611/86400)+25569+(-5/24),"mm/dd/yy")</f>
        <v>11/28/15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>E612/D612</f>
        <v>0</v>
      </c>
      <c r="P612" t="e">
        <f>E612/L612</f>
        <v>#DIV/0!</v>
      </c>
      <c r="Q612" t="s">
        <v>8310</v>
      </c>
      <c r="R612" t="s">
        <v>8357</v>
      </c>
      <c r="S612" s="12" t="str">
        <f>TEXT((J612/86400)+25569+(-5/24),"mm/dd/yy")</f>
        <v>03/23/15</v>
      </c>
      <c r="T612" s="12" t="str">
        <f>TEXT((I612/86400)+25569+(-5/24),"mm/dd/yy")</f>
        <v>04/22/15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>E613/D613</f>
        <v>0</v>
      </c>
      <c r="P613" t="e">
        <f>E613/L613</f>
        <v>#DIV/0!</v>
      </c>
      <c r="Q613" t="s">
        <v>8310</v>
      </c>
      <c r="R613" t="s">
        <v>8357</v>
      </c>
      <c r="S613" s="12" t="str">
        <f>TEXT((J613/86400)+25569+(-5/24),"mm/dd/yy")</f>
        <v>11/20/15</v>
      </c>
      <c r="T613" s="12" t="str">
        <f>TEXT((I613/86400)+25569+(-5/24),"mm/dd/yy")</f>
        <v>01/19/16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>E614/D614</f>
        <v>0</v>
      </c>
      <c r="P614" t="e">
        <f>E614/L614</f>
        <v>#DIV/0!</v>
      </c>
      <c r="Q614" t="s">
        <v>8310</v>
      </c>
      <c r="R614" t="s">
        <v>8357</v>
      </c>
      <c r="S614" s="12" t="str">
        <f>TEXT((J614/86400)+25569+(-5/24),"mm/dd/yy")</f>
        <v>08/02/16</v>
      </c>
      <c r="T614" s="12" t="str">
        <f>TEXT((I614/86400)+25569+(-5/24),"mm/dd/yy")</f>
        <v>09/01/16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>E615/D615</f>
        <v>0.21363333333333334</v>
      </c>
      <c r="P615">
        <f>E615/L615</f>
        <v>105.93388429752066</v>
      </c>
      <c r="Q615" t="s">
        <v>8310</v>
      </c>
      <c r="R615" t="s">
        <v>8357</v>
      </c>
      <c r="S615" s="12" t="str">
        <f>TEXT((J615/86400)+25569+(-5/24),"mm/dd/yy")</f>
        <v>08/31/15</v>
      </c>
      <c r="T615" s="12" t="str">
        <f>TEXT((I615/86400)+25569+(-5/24),"mm/dd/yy")</f>
        <v>09/30/15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>E616/D616</f>
        <v>0</v>
      </c>
      <c r="P616" t="e">
        <f>E616/L616</f>
        <v>#DIV/0!</v>
      </c>
      <c r="Q616" t="s">
        <v>8310</v>
      </c>
      <c r="R616" t="s">
        <v>8357</v>
      </c>
      <c r="S616" s="12" t="str">
        <f>TEXT((J616/86400)+25569+(-5/24),"mm/dd/yy")</f>
        <v>05/24/16</v>
      </c>
      <c r="T616" s="12" t="str">
        <f>TEXT((I616/86400)+25569+(-5/24),"mm/dd/yy")</f>
        <v>06/23/16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>E617/D617</f>
        <v>0</v>
      </c>
      <c r="P617" t="e">
        <f>E617/L617</f>
        <v>#DIV/0!</v>
      </c>
      <c r="Q617" t="s">
        <v>8310</v>
      </c>
      <c r="R617" t="s">
        <v>8357</v>
      </c>
      <c r="S617" s="12" t="str">
        <f>TEXT((J617/86400)+25569+(-5/24),"mm/dd/yy")</f>
        <v>08/25/15</v>
      </c>
      <c r="T617" s="12" t="str">
        <f>TEXT((I617/86400)+25569+(-5/24),"mm/dd/yy")</f>
        <v>09/24/15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>E618/D618</f>
        <v>0</v>
      </c>
      <c r="P618" t="e">
        <f>E618/L618</f>
        <v>#DIV/0!</v>
      </c>
      <c r="Q618" t="s">
        <v>8310</v>
      </c>
      <c r="R618" t="s">
        <v>8357</v>
      </c>
      <c r="S618" s="12" t="str">
        <f>TEXT((J618/86400)+25569+(-5/24),"mm/dd/yy")</f>
        <v>01/26/17</v>
      </c>
      <c r="T618" s="12" t="str">
        <f>TEXT((I618/86400)+25569+(-5/24),"mm/dd/yy")</f>
        <v>02/25/17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>E619/D619</f>
        <v>0.03</v>
      </c>
      <c r="P619">
        <f>E619/L619</f>
        <v>20</v>
      </c>
      <c r="Q619" t="s">
        <v>8310</v>
      </c>
      <c r="R619" t="s">
        <v>8357</v>
      </c>
      <c r="S619" s="12" t="str">
        <f>TEXT((J619/86400)+25569+(-5/24),"mm/dd/yy")</f>
        <v>03/24/15</v>
      </c>
      <c r="T619" s="12" t="str">
        <f>TEXT((I619/86400)+25569+(-5/24),"mm/dd/yy")</f>
        <v>05/08/15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>E620/D620</f>
        <v>0</v>
      </c>
      <c r="P620" t="e">
        <f>E620/L620</f>
        <v>#DIV/0!</v>
      </c>
      <c r="Q620" t="s">
        <v>8310</v>
      </c>
      <c r="R620" t="s">
        <v>8357</v>
      </c>
      <c r="S620" s="12" t="str">
        <f>TEXT((J620/86400)+25569+(-5/24),"mm/dd/yy")</f>
        <v>11/09/15</v>
      </c>
      <c r="T620" s="12" t="str">
        <f>TEXT((I620/86400)+25569+(-5/24),"mm/dd/yy")</f>
        <v>12/09/15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>E621/D621</f>
        <v>3.9999999999999998E-7</v>
      </c>
      <c r="P621">
        <f>E621/L621</f>
        <v>1</v>
      </c>
      <c r="Q621" t="s">
        <v>8310</v>
      </c>
      <c r="R621" t="s">
        <v>8357</v>
      </c>
      <c r="S621" s="12" t="str">
        <f>TEXT((J621/86400)+25569+(-5/24),"mm/dd/yy")</f>
        <v>09/26/14</v>
      </c>
      <c r="T621" s="12" t="str">
        <f>TEXT((I621/86400)+25569+(-5/24),"mm/dd/yy")</f>
        <v>11/25/14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>E622/D622</f>
        <v>0.01</v>
      </c>
      <c r="P622">
        <f>E622/L622</f>
        <v>300</v>
      </c>
      <c r="Q622" t="s">
        <v>8310</v>
      </c>
      <c r="R622" t="s">
        <v>8357</v>
      </c>
      <c r="S622" s="12" t="str">
        <f>TEXT((J622/86400)+25569+(-5/24),"mm/dd/yy")</f>
        <v>07/11/14</v>
      </c>
      <c r="T622" s="12" t="str">
        <f>TEXT((I622/86400)+25569+(-5/24),"mm/dd/yy")</f>
        <v>08/25/14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>E623/D623</f>
        <v>1.044E-2</v>
      </c>
      <c r="P623">
        <f>E623/L623</f>
        <v>87</v>
      </c>
      <c r="Q623" t="s">
        <v>8310</v>
      </c>
      <c r="R623" t="s">
        <v>8357</v>
      </c>
      <c r="S623" s="12" t="str">
        <f>TEXT((J623/86400)+25569+(-5/24),"mm/dd/yy")</f>
        <v>06/07/16</v>
      </c>
      <c r="T623" s="12" t="str">
        <f>TEXT((I623/86400)+25569+(-5/24),"mm/dd/yy")</f>
        <v>07/07/16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>E624/D624</f>
        <v>5.6833333333333333E-2</v>
      </c>
      <c r="P624">
        <f>E624/L624</f>
        <v>37.888888888888886</v>
      </c>
      <c r="Q624" t="s">
        <v>8310</v>
      </c>
      <c r="R624" t="s">
        <v>8357</v>
      </c>
      <c r="S624" s="12" t="str">
        <f>TEXT((J624/86400)+25569+(-5/24),"mm/dd/yy")</f>
        <v>06/11/16</v>
      </c>
      <c r="T624" s="12" t="str">
        <f>TEXT((I624/86400)+25569+(-5/24),"mm/dd/yy")</f>
        <v>07/01/16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>E625/D625</f>
        <v>0</v>
      </c>
      <c r="P625" t="e">
        <f>E625/L625</f>
        <v>#DIV/0!</v>
      </c>
      <c r="Q625" t="s">
        <v>8310</v>
      </c>
      <c r="R625" t="s">
        <v>8357</v>
      </c>
      <c r="S625" s="12" t="str">
        <f>TEXT((J625/86400)+25569+(-5/24),"mm/dd/yy")</f>
        <v>04/27/15</v>
      </c>
      <c r="T625" s="12" t="str">
        <f>TEXT((I625/86400)+25569+(-5/24),"mm/dd/yy")</f>
        <v>05/27/15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>E626/D626</f>
        <v>0</v>
      </c>
      <c r="P626" t="e">
        <f>E626/L626</f>
        <v>#DIV/0!</v>
      </c>
      <c r="Q626" t="s">
        <v>8310</v>
      </c>
      <c r="R626" t="s">
        <v>8357</v>
      </c>
      <c r="S626" s="12" t="str">
        <f>TEXT((J626/86400)+25569+(-5/24),"mm/dd/yy")</f>
        <v>04/14/15</v>
      </c>
      <c r="T626" s="12" t="str">
        <f>TEXT((I626/86400)+25569+(-5/24),"mm/dd/yy")</f>
        <v>05/14/15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>E627/D627</f>
        <v>0</v>
      </c>
      <c r="P627" t="e">
        <f>E627/L627</f>
        <v>#DIV/0!</v>
      </c>
      <c r="Q627" t="s">
        <v>8310</v>
      </c>
      <c r="R627" t="s">
        <v>8357</v>
      </c>
      <c r="S627" s="12" t="str">
        <f>TEXT((J627/86400)+25569+(-5/24),"mm/dd/yy")</f>
        <v>02/24/17</v>
      </c>
      <c r="T627" s="12" t="str">
        <f>TEXT((I627/86400)+25569+(-5/24),"mm/dd/yy")</f>
        <v>03/26/17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>E628/D628</f>
        <v>0.17380000000000001</v>
      </c>
      <c r="P628">
        <f>E628/L628</f>
        <v>111.41025641025641</v>
      </c>
      <c r="Q628" t="s">
        <v>8310</v>
      </c>
      <c r="R628" t="s">
        <v>8357</v>
      </c>
      <c r="S628" s="12" t="str">
        <f>TEXT((J628/86400)+25569+(-5/24),"mm/dd/yy")</f>
        <v>07/13/15</v>
      </c>
      <c r="T628" s="12" t="str">
        <f>TEXT((I628/86400)+25569+(-5/24),"mm/dd/yy")</f>
        <v>08/15/15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>E629/D629</f>
        <v>2.0000000000000001E-4</v>
      </c>
      <c r="P629">
        <f>E629/L629</f>
        <v>90</v>
      </c>
      <c r="Q629" t="s">
        <v>8310</v>
      </c>
      <c r="R629" t="s">
        <v>8357</v>
      </c>
      <c r="S629" s="12" t="str">
        <f>TEXT((J629/86400)+25569+(-5/24),"mm/dd/yy")</f>
        <v>01/15/16</v>
      </c>
      <c r="T629" s="12" t="str">
        <f>TEXT((I629/86400)+25569+(-5/24),"mm/dd/yy")</f>
        <v>03/14/16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>E630/D630</f>
        <v>0</v>
      </c>
      <c r="P630" t="e">
        <f>E630/L630</f>
        <v>#DIV/0!</v>
      </c>
      <c r="Q630" t="s">
        <v>8310</v>
      </c>
      <c r="R630" t="s">
        <v>8357</v>
      </c>
      <c r="S630" s="12" t="str">
        <f>TEXT((J630/86400)+25569+(-5/24),"mm/dd/yy")</f>
        <v>06/13/14</v>
      </c>
      <c r="T630" s="12" t="str">
        <f>TEXT((I630/86400)+25569+(-5/24),"mm/dd/yy")</f>
        <v>07/13/14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>E631/D631</f>
        <v>1.75E-3</v>
      </c>
      <c r="P631">
        <f>E631/L631</f>
        <v>116.66666666666667</v>
      </c>
      <c r="Q631" t="s">
        <v>8310</v>
      </c>
      <c r="R631" t="s">
        <v>8357</v>
      </c>
      <c r="S631" s="12" t="str">
        <f>TEXT((J631/86400)+25569+(-5/24),"mm/dd/yy")</f>
        <v>04/14/16</v>
      </c>
      <c r="T631" s="12" t="str">
        <f>TEXT((I631/86400)+25569+(-5/24),"mm/dd/yy")</f>
        <v>05/14/16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>E632/D632</f>
        <v>8.3340278356529708E-4</v>
      </c>
      <c r="P632">
        <f>E632/L632</f>
        <v>10</v>
      </c>
      <c r="Q632" t="s">
        <v>8310</v>
      </c>
      <c r="R632" t="s">
        <v>8357</v>
      </c>
      <c r="S632" s="12" t="str">
        <f>TEXT((J632/86400)+25569+(-5/24),"mm/dd/yy")</f>
        <v>08/07/15</v>
      </c>
      <c r="T632" s="12" t="str">
        <f>TEXT((I632/86400)+25569+(-5/24),"mm/dd/yy")</f>
        <v>09/06/15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>E633/D633</f>
        <v>1.38E-2</v>
      </c>
      <c r="P633">
        <f>E633/L633</f>
        <v>76.666666666666671</v>
      </c>
      <c r="Q633" t="s">
        <v>8310</v>
      </c>
      <c r="R633" t="s">
        <v>8357</v>
      </c>
      <c r="S633" s="12" t="str">
        <f>TEXT((J633/86400)+25569+(-5/24),"mm/dd/yy")</f>
        <v>04/29/16</v>
      </c>
      <c r="T633" s="12" t="str">
        <f>TEXT((I633/86400)+25569+(-5/24),"mm/dd/yy")</f>
        <v>05/28/16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>E634/D634</f>
        <v>0</v>
      </c>
      <c r="P634" t="e">
        <f>E634/L634</f>
        <v>#DIV/0!</v>
      </c>
      <c r="Q634" t="s">
        <v>8310</v>
      </c>
      <c r="R634" t="s">
        <v>8357</v>
      </c>
      <c r="S634" s="12" t="str">
        <f>TEXT((J634/86400)+25569+(-5/24),"mm/dd/yy")</f>
        <v>10/26/15</v>
      </c>
      <c r="T634" s="12" t="str">
        <f>TEXT((I634/86400)+25569+(-5/24),"mm/dd/yy")</f>
        <v>11/25/15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>E635/D635</f>
        <v>0.1245</v>
      </c>
      <c r="P635">
        <f>E635/L635</f>
        <v>49.8</v>
      </c>
      <c r="Q635" t="s">
        <v>8310</v>
      </c>
      <c r="R635" t="s">
        <v>8357</v>
      </c>
      <c r="S635" s="12" t="str">
        <f>TEXT((J635/86400)+25569+(-5/24),"mm/dd/yy")</f>
        <v>05/17/16</v>
      </c>
      <c r="T635" s="12" t="str">
        <f>TEXT((I635/86400)+25569+(-5/24),"mm/dd/yy")</f>
        <v>06/17/16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>E636/D636</f>
        <v>2.0000000000000001E-4</v>
      </c>
      <c r="P636">
        <f>E636/L636</f>
        <v>1</v>
      </c>
      <c r="Q636" t="s">
        <v>8310</v>
      </c>
      <c r="R636" t="s">
        <v>8357</v>
      </c>
      <c r="S636" s="12" t="str">
        <f>TEXT((J636/86400)+25569+(-5/24),"mm/dd/yy")</f>
        <v>01/27/15</v>
      </c>
      <c r="T636" s="12" t="str">
        <f>TEXT((I636/86400)+25569+(-5/24),"mm/dd/yy")</f>
        <v>02/26/15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>E637/D637</f>
        <v>8.0000000000000007E-5</v>
      </c>
      <c r="P637">
        <f>E637/L637</f>
        <v>2</v>
      </c>
      <c r="Q637" t="s">
        <v>8310</v>
      </c>
      <c r="R637" t="s">
        <v>8357</v>
      </c>
      <c r="S637" s="12" t="str">
        <f>TEXT((J637/86400)+25569+(-5/24),"mm/dd/yy")</f>
        <v>03/12/15</v>
      </c>
      <c r="T637" s="12" t="str">
        <f>TEXT((I637/86400)+25569+(-5/24),"mm/dd/yy")</f>
        <v>04/11/15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>E638/D638</f>
        <v>2E-3</v>
      </c>
      <c r="P638">
        <f>E638/L638</f>
        <v>4</v>
      </c>
      <c r="Q638" t="s">
        <v>8310</v>
      </c>
      <c r="R638" t="s">
        <v>8357</v>
      </c>
      <c r="S638" s="12" t="str">
        <f>TEXT((J638/86400)+25569+(-5/24),"mm/dd/yy")</f>
        <v>05/07/15</v>
      </c>
      <c r="T638" s="12" t="str">
        <f>TEXT((I638/86400)+25569+(-5/24),"mm/dd/yy")</f>
        <v>06/06/15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>E639/D639</f>
        <v>0</v>
      </c>
      <c r="P639" t="e">
        <f>E639/L639</f>
        <v>#DIV/0!</v>
      </c>
      <c r="Q639" t="s">
        <v>8310</v>
      </c>
      <c r="R639" t="s">
        <v>8357</v>
      </c>
      <c r="S639" s="12" t="str">
        <f>TEXT((J639/86400)+25569+(-5/24),"mm/dd/yy")</f>
        <v>01/27/17</v>
      </c>
      <c r="T639" s="12" t="str">
        <f>TEXT((I639/86400)+25569+(-5/24),"mm/dd/yy")</f>
        <v>02/25/17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>E640/D640</f>
        <v>9.0000000000000006E-5</v>
      </c>
      <c r="P640">
        <f>E640/L640</f>
        <v>3</v>
      </c>
      <c r="Q640" t="s">
        <v>8310</v>
      </c>
      <c r="R640" t="s">
        <v>8357</v>
      </c>
      <c r="S640" s="12" t="str">
        <f>TEXT((J640/86400)+25569+(-5/24),"mm/dd/yy")</f>
        <v>01/24/17</v>
      </c>
      <c r="T640" s="12" t="str">
        <f>TEXT((I640/86400)+25569+(-5/24),"mm/dd/yy")</f>
        <v>03/25/17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>E641/D641</f>
        <v>9.9999999999999995E-7</v>
      </c>
      <c r="P641">
        <f>E641/L641</f>
        <v>1</v>
      </c>
      <c r="Q641" t="s">
        <v>8310</v>
      </c>
      <c r="R641" t="s">
        <v>8357</v>
      </c>
      <c r="S641" s="12" t="str">
        <f>TEXT((J641/86400)+25569+(-5/24),"mm/dd/yy")</f>
        <v>08/14/14</v>
      </c>
      <c r="T641" s="12" t="str">
        <f>TEXT((I641/86400)+25569+(-5/24),"mm/dd/yy")</f>
        <v>10/13/14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>E642/D642</f>
        <v>1.4428571428571428</v>
      </c>
      <c r="P642">
        <f>E642/L642</f>
        <v>50.5</v>
      </c>
      <c r="Q642" t="s">
        <v>8310</v>
      </c>
      <c r="R642" t="s">
        <v>8316</v>
      </c>
      <c r="S642" s="12" t="str">
        <f>TEXT((J642/86400)+25569+(-5/24),"mm/dd/yy")</f>
        <v>11/09/16</v>
      </c>
      <c r="T642" s="12" t="str">
        <f>TEXT((I642/86400)+25569+(-5/24),"mm/dd/yy")</f>
        <v>11/24/16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>E643/D643</f>
        <v>1.1916249999999999</v>
      </c>
      <c r="P643">
        <f>E643/L643</f>
        <v>151.31746031746033</v>
      </c>
      <c r="Q643" t="s">
        <v>8310</v>
      </c>
      <c r="R643" t="s">
        <v>8316</v>
      </c>
      <c r="S643" s="12" t="str">
        <f>TEXT((J643/86400)+25569+(-5/24),"mm/dd/yy")</f>
        <v>07/14/15</v>
      </c>
      <c r="T643" s="12" t="str">
        <f>TEXT((I643/86400)+25569+(-5/24),"mm/dd/yy")</f>
        <v>08/13/15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>E644/D644</f>
        <v>14.604850000000001</v>
      </c>
      <c r="P644">
        <f>E644/L644</f>
        <v>134.3592456301748</v>
      </c>
      <c r="Q644" t="s">
        <v>8310</v>
      </c>
      <c r="R644" t="s">
        <v>8316</v>
      </c>
      <c r="S644" s="12" t="str">
        <f>TEXT((J644/86400)+25569+(-5/24),"mm/dd/yy")</f>
        <v>07/14/15</v>
      </c>
      <c r="T644" s="12" t="str">
        <f>TEXT((I644/86400)+25569+(-5/24),"mm/dd/yy")</f>
        <v>08/19/15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>E645/D645</f>
        <v>1.0580799999999999</v>
      </c>
      <c r="P645">
        <f>E645/L645</f>
        <v>174.02631578947367</v>
      </c>
      <c r="Q645" t="s">
        <v>8310</v>
      </c>
      <c r="R645" t="s">
        <v>8316</v>
      </c>
      <c r="S645" s="12" t="str">
        <f>TEXT((J645/86400)+25569+(-5/24),"mm/dd/yy")</f>
        <v>04/06/15</v>
      </c>
      <c r="T645" s="12" t="str">
        <f>TEXT((I645/86400)+25569+(-5/24),"mm/dd/yy")</f>
        <v>05/31/15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>E646/D646</f>
        <v>3.0011791999999997</v>
      </c>
      <c r="P646">
        <f>E646/L646</f>
        <v>73.486268364348675</v>
      </c>
      <c r="Q646" t="s">
        <v>8310</v>
      </c>
      <c r="R646" t="s">
        <v>8316</v>
      </c>
      <c r="S646" s="12" t="str">
        <f>TEXT((J646/86400)+25569+(-5/24),"mm/dd/yy")</f>
        <v>09/16/14</v>
      </c>
      <c r="T646" s="12" t="str">
        <f>TEXT((I646/86400)+25569+(-5/24),"mm/dd/yy")</f>
        <v>10/28/14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>E647/D647</f>
        <v>2.7869999999999999</v>
      </c>
      <c r="P647">
        <f>E647/L647</f>
        <v>23.518987341772153</v>
      </c>
      <c r="Q647" t="s">
        <v>8310</v>
      </c>
      <c r="R647" t="s">
        <v>8316</v>
      </c>
      <c r="S647" s="12" t="str">
        <f>TEXT((J647/86400)+25569+(-5/24),"mm/dd/yy")</f>
        <v>07/12/16</v>
      </c>
      <c r="T647" s="12" t="str">
        <f>TEXT((I647/86400)+25569+(-5/24),"mm/dd/yy")</f>
        <v>08/11/16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>E648/D648</f>
        <v>1.3187625000000001</v>
      </c>
      <c r="P648">
        <f>E648/L648</f>
        <v>39.074444444444445</v>
      </c>
      <c r="Q648" t="s">
        <v>8310</v>
      </c>
      <c r="R648" t="s">
        <v>8316</v>
      </c>
      <c r="S648" s="12" t="str">
        <f>TEXT((J648/86400)+25569+(-5/24),"mm/dd/yy")</f>
        <v>07/12/14</v>
      </c>
      <c r="T648" s="12" t="str">
        <f>TEXT((I648/86400)+25569+(-5/24),"mm/dd/yy")</f>
        <v>08/11/14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>E649/D649</f>
        <v>1.0705</v>
      </c>
      <c r="P649">
        <f>E649/L649</f>
        <v>125.94117647058823</v>
      </c>
      <c r="Q649" t="s">
        <v>8310</v>
      </c>
      <c r="R649" t="s">
        <v>8316</v>
      </c>
      <c r="S649" s="12" t="str">
        <f>TEXT((J649/86400)+25569+(-5/24),"mm/dd/yy")</f>
        <v>02/16/16</v>
      </c>
      <c r="T649" s="12" t="str">
        <f>TEXT((I649/86400)+25569+(-5/24),"mm/dd/yy")</f>
        <v>03/17/16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>E650/D650</f>
        <v>1.2682285714285715</v>
      </c>
      <c r="P650">
        <f>E650/L650</f>
        <v>1644</v>
      </c>
      <c r="Q650" t="s">
        <v>8310</v>
      </c>
      <c r="R650" t="s">
        <v>8316</v>
      </c>
      <c r="S650" s="12" t="str">
        <f>TEXT((J650/86400)+25569+(-5/24),"mm/dd/yy")</f>
        <v>09/09/14</v>
      </c>
      <c r="T650" s="12" t="str">
        <f>TEXT((I650/86400)+25569+(-5/24),"mm/dd/yy")</f>
        <v>10/14/14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>E651/D651</f>
        <v>1.3996</v>
      </c>
      <c r="P651">
        <f>E651/L651</f>
        <v>42.670731707317074</v>
      </c>
      <c r="Q651" t="s">
        <v>8310</v>
      </c>
      <c r="R651" t="s">
        <v>8316</v>
      </c>
      <c r="S651" s="12" t="str">
        <f>TEXT((J651/86400)+25569+(-5/24),"mm/dd/yy")</f>
        <v>08/26/14</v>
      </c>
      <c r="T651" s="12" t="str">
        <f>TEXT((I651/86400)+25569+(-5/24),"mm/dd/yy")</f>
        <v>09/16/14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>E652/D652</f>
        <v>1.1240000000000001</v>
      </c>
      <c r="P652">
        <f>E652/L652</f>
        <v>35.125</v>
      </c>
      <c r="Q652" t="s">
        <v>8310</v>
      </c>
      <c r="R652" t="s">
        <v>8316</v>
      </c>
      <c r="S652" s="12" t="str">
        <f>TEXT((J652/86400)+25569+(-5/24),"mm/dd/yy")</f>
        <v>10/19/14</v>
      </c>
      <c r="T652" s="12" t="str">
        <f>TEXT((I652/86400)+25569+(-5/24),"mm/dd/yy")</f>
        <v>12/18/14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>E653/D653</f>
        <v>1.00528</v>
      </c>
      <c r="P653">
        <f>E653/L653</f>
        <v>239.35238095238094</v>
      </c>
      <c r="Q653" t="s">
        <v>8310</v>
      </c>
      <c r="R653" t="s">
        <v>8316</v>
      </c>
      <c r="S653" s="12" t="str">
        <f>TEXT((J653/86400)+25569+(-5/24),"mm/dd/yy")</f>
        <v>11/12/14</v>
      </c>
      <c r="T653" s="12" t="str">
        <f>TEXT((I653/86400)+25569+(-5/24),"mm/dd/yy")</f>
        <v>12/12/14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>E654/D654</f>
        <v>1.0046666666666666</v>
      </c>
      <c r="P654">
        <f>E654/L654</f>
        <v>107.64285714285714</v>
      </c>
      <c r="Q654" t="s">
        <v>8310</v>
      </c>
      <c r="R654" t="s">
        <v>8316</v>
      </c>
      <c r="S654" s="12" t="str">
        <f>TEXT((J654/86400)+25569+(-5/24),"mm/dd/yy")</f>
        <v>11/01/16</v>
      </c>
      <c r="T654" s="12" t="str">
        <f>TEXT((I654/86400)+25569+(-5/24),"mm/dd/yy")</f>
        <v>12/01/16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>E655/D655</f>
        <v>1.4144600000000001</v>
      </c>
      <c r="P655">
        <f>E655/L655</f>
        <v>95.830623306233065</v>
      </c>
      <c r="Q655" t="s">
        <v>8310</v>
      </c>
      <c r="R655" t="s">
        <v>8316</v>
      </c>
      <c r="S655" s="12" t="str">
        <f>TEXT((J655/86400)+25569+(-5/24),"mm/dd/yy")</f>
        <v>07/14/15</v>
      </c>
      <c r="T655" s="12" t="str">
        <f>TEXT((I655/86400)+25569+(-5/24),"mm/dd/yy")</f>
        <v>08/20/15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>E656/D656</f>
        <v>2.6729166666666666</v>
      </c>
      <c r="P656">
        <f>E656/L656</f>
        <v>31.663376110562684</v>
      </c>
      <c r="Q656" t="s">
        <v>8310</v>
      </c>
      <c r="R656" t="s">
        <v>8316</v>
      </c>
      <c r="S656" s="12" t="str">
        <f>TEXT((J656/86400)+25569+(-5/24),"mm/dd/yy")</f>
        <v>06/08/15</v>
      </c>
      <c r="T656" s="12" t="str">
        <f>TEXT((I656/86400)+25569+(-5/24),"mm/dd/yy")</f>
        <v>07/08/15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>E657/D657</f>
        <v>1.4688749999999999</v>
      </c>
      <c r="P657">
        <f>E657/L657</f>
        <v>42.886861313868614</v>
      </c>
      <c r="Q657" t="s">
        <v>8310</v>
      </c>
      <c r="R657" t="s">
        <v>8316</v>
      </c>
      <c r="S657" s="12" t="str">
        <f>TEXT((J657/86400)+25569+(-5/24),"mm/dd/yy")</f>
        <v>02/10/15</v>
      </c>
      <c r="T657" s="12" t="str">
        <f>TEXT((I657/86400)+25569+(-5/24),"mm/dd/yy")</f>
        <v>03/12/15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>E658/D658</f>
        <v>2.1356000000000002</v>
      </c>
      <c r="P658">
        <f>E658/L658</f>
        <v>122.73563218390805</v>
      </c>
      <c r="Q658" t="s">
        <v>8310</v>
      </c>
      <c r="R658" t="s">
        <v>8316</v>
      </c>
      <c r="S658" s="12" t="str">
        <f>TEXT((J658/86400)+25569+(-5/24),"mm/dd/yy")</f>
        <v>02/17/16</v>
      </c>
      <c r="T658" s="12" t="str">
        <f>TEXT((I658/86400)+25569+(-5/24),"mm/dd/yy")</f>
        <v>04/17/16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>E659/D659</f>
        <v>1.2569999999999999</v>
      </c>
      <c r="P659">
        <f>E659/L659</f>
        <v>190.45454545454547</v>
      </c>
      <c r="Q659" t="s">
        <v>8310</v>
      </c>
      <c r="R659" t="s">
        <v>8316</v>
      </c>
      <c r="S659" s="12" t="str">
        <f>TEXT((J659/86400)+25569+(-5/24),"mm/dd/yy")</f>
        <v>11/23/15</v>
      </c>
      <c r="T659" s="12" t="str">
        <f>TEXT((I659/86400)+25569+(-5/24),"mm/dd/yy")</f>
        <v>12/23/15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>E660/D660</f>
        <v>1.0446206037108834</v>
      </c>
      <c r="P660">
        <f>E660/L660</f>
        <v>109.33695652173913</v>
      </c>
      <c r="Q660" t="s">
        <v>8310</v>
      </c>
      <c r="R660" t="s">
        <v>8316</v>
      </c>
      <c r="S660" s="12" t="str">
        <f>TEXT((J660/86400)+25569+(-5/24),"mm/dd/yy")</f>
        <v>06/23/15</v>
      </c>
      <c r="T660" s="12" t="str">
        <f>TEXT((I660/86400)+25569+(-5/24),"mm/dd/yy")</f>
        <v>07/26/15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>E661/D661</f>
        <v>1.0056666666666667</v>
      </c>
      <c r="P661">
        <f>E661/L661</f>
        <v>143.66666666666666</v>
      </c>
      <c r="Q661" t="s">
        <v>8310</v>
      </c>
      <c r="R661" t="s">
        <v>8316</v>
      </c>
      <c r="S661" s="12" t="str">
        <f>TEXT((J661/86400)+25569+(-5/24),"mm/dd/yy")</f>
        <v>07/24/15</v>
      </c>
      <c r="T661" s="12" t="str">
        <f>TEXT((I661/86400)+25569+(-5/24),"mm/dd/yy")</f>
        <v>08/23/15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>E662/D662</f>
        <v>3.058E-2</v>
      </c>
      <c r="P662">
        <f>E662/L662</f>
        <v>84.944444444444443</v>
      </c>
      <c r="Q662" t="s">
        <v>8310</v>
      </c>
      <c r="R662" t="s">
        <v>8316</v>
      </c>
      <c r="S662" s="12" t="str">
        <f>TEXT((J662/86400)+25569+(-5/24),"mm/dd/yy")</f>
        <v>10/10/14</v>
      </c>
      <c r="T662" s="12" t="str">
        <f>TEXT((I662/86400)+25569+(-5/24),"mm/dd/yy")</f>
        <v>11/09/14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>E663/D663</f>
        <v>9.4999999999999998E-3</v>
      </c>
      <c r="P663">
        <f>E663/L663</f>
        <v>10.555555555555555</v>
      </c>
      <c r="Q663" t="s">
        <v>8310</v>
      </c>
      <c r="R663" t="s">
        <v>8316</v>
      </c>
      <c r="S663" s="12" t="str">
        <f>TEXT((J663/86400)+25569+(-5/24),"mm/dd/yy")</f>
        <v>09/23/16</v>
      </c>
      <c r="T663" s="12" t="str">
        <f>TEXT((I663/86400)+25569+(-5/24),"mm/dd/yy")</f>
        <v>10/23/16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>E664/D664</f>
        <v>4.0000000000000001E-3</v>
      </c>
      <c r="P664">
        <f>E664/L664</f>
        <v>39</v>
      </c>
      <c r="Q664" t="s">
        <v>8310</v>
      </c>
      <c r="R664" t="s">
        <v>8316</v>
      </c>
      <c r="S664" s="12" t="str">
        <f>TEXT((J664/86400)+25569+(-5/24),"mm/dd/yy")</f>
        <v>12/17/14</v>
      </c>
      <c r="T664" s="12" t="str">
        <f>TEXT((I664/86400)+25569+(-5/24),"mm/dd/yy")</f>
        <v>01/16/15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>E665/D665</f>
        <v>3.5000000000000001E-3</v>
      </c>
      <c r="P665">
        <f>E665/L665</f>
        <v>100</v>
      </c>
      <c r="Q665" t="s">
        <v>8310</v>
      </c>
      <c r="R665" t="s">
        <v>8316</v>
      </c>
      <c r="S665" s="12" t="str">
        <f>TEXT((J665/86400)+25569+(-5/24),"mm/dd/yy")</f>
        <v>06/18/15</v>
      </c>
      <c r="T665" s="12" t="str">
        <f>TEXT((I665/86400)+25569+(-5/24),"mm/dd/yy")</f>
        <v>07/18/15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>E666/D666</f>
        <v>7.5333333333333335E-2</v>
      </c>
      <c r="P666">
        <f>E666/L666</f>
        <v>31.172413793103448</v>
      </c>
      <c r="Q666" t="s">
        <v>8310</v>
      </c>
      <c r="R666" t="s">
        <v>8316</v>
      </c>
      <c r="S666" s="12" t="str">
        <f>TEXT((J666/86400)+25569+(-5/24),"mm/dd/yy")</f>
        <v>03/14/15</v>
      </c>
      <c r="T666" s="12" t="str">
        <f>TEXT((I666/86400)+25569+(-5/24),"mm/dd/yy")</f>
        <v>04/13/15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>E667/D667</f>
        <v>0.18640000000000001</v>
      </c>
      <c r="P667">
        <f>E667/L667</f>
        <v>155.33333333333334</v>
      </c>
      <c r="Q667" t="s">
        <v>8310</v>
      </c>
      <c r="R667" t="s">
        <v>8316</v>
      </c>
      <c r="S667" s="12" t="str">
        <f>TEXT((J667/86400)+25569+(-5/24),"mm/dd/yy")</f>
        <v>11/14/16</v>
      </c>
      <c r="T667" s="12" t="str">
        <f>TEXT((I667/86400)+25569+(-5/24),"mm/dd/yy")</f>
        <v>01/13/17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>E668/D668</f>
        <v>4.0000000000000003E-5</v>
      </c>
      <c r="P668">
        <f>E668/L668</f>
        <v>2</v>
      </c>
      <c r="Q668" t="s">
        <v>8310</v>
      </c>
      <c r="R668" t="s">
        <v>8316</v>
      </c>
      <c r="S668" s="12" t="str">
        <f>TEXT((J668/86400)+25569+(-5/24),"mm/dd/yy")</f>
        <v>07/18/14</v>
      </c>
      <c r="T668" s="12" t="str">
        <f>TEXT((I668/86400)+25569+(-5/24),"mm/dd/yy")</f>
        <v>08/17/14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>E669/D669</f>
        <v>0.1002</v>
      </c>
      <c r="P669">
        <f>E669/L669</f>
        <v>178.92857142857142</v>
      </c>
      <c r="Q669" t="s">
        <v>8310</v>
      </c>
      <c r="R669" t="s">
        <v>8316</v>
      </c>
      <c r="S669" s="12" t="str">
        <f>TEXT((J669/86400)+25569+(-5/24),"mm/dd/yy")</f>
        <v>09/19/16</v>
      </c>
      <c r="T669" s="12" t="str">
        <f>TEXT((I669/86400)+25569+(-5/24),"mm/dd/yy")</f>
        <v>10/29/16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>E670/D670</f>
        <v>4.5600000000000002E-2</v>
      </c>
      <c r="P670">
        <f>E670/L670</f>
        <v>27.36</v>
      </c>
      <c r="Q670" t="s">
        <v>8310</v>
      </c>
      <c r="R670" t="s">
        <v>8316</v>
      </c>
      <c r="S670" s="12" t="str">
        <f>TEXT((J670/86400)+25569+(-5/24),"mm/dd/yy")</f>
        <v>03/27/15</v>
      </c>
      <c r="T670" s="12" t="str">
        <f>TEXT((I670/86400)+25569+(-5/24),"mm/dd/yy")</f>
        <v>05/11/15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>E671/D671</f>
        <v>0.21507499999999999</v>
      </c>
      <c r="P671">
        <f>E671/L671</f>
        <v>1536.25</v>
      </c>
      <c r="Q671" t="s">
        <v>8310</v>
      </c>
      <c r="R671" t="s">
        <v>8316</v>
      </c>
      <c r="S671" s="12" t="str">
        <f>TEXT((J671/86400)+25569+(-5/24),"mm/dd/yy")</f>
        <v>06/06/16</v>
      </c>
      <c r="T671" s="12" t="str">
        <f>TEXT((I671/86400)+25569+(-5/24),"mm/dd/yy")</f>
        <v>07/06/16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>E672/D672</f>
        <v>0.29276666666666668</v>
      </c>
      <c r="P672">
        <f>E672/L672</f>
        <v>84.99677419354839</v>
      </c>
      <c r="Q672" t="s">
        <v>8310</v>
      </c>
      <c r="R672" t="s">
        <v>8316</v>
      </c>
      <c r="S672" s="12" t="str">
        <f>TEXT((J672/86400)+25569+(-5/24),"mm/dd/yy")</f>
        <v>05/16/16</v>
      </c>
      <c r="T672" s="12" t="str">
        <f>TEXT((I672/86400)+25569+(-5/24),"mm/dd/yy")</f>
        <v>06/19/16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>E673/D673</f>
        <v>0.39426666666666665</v>
      </c>
      <c r="P673">
        <f>E673/L673</f>
        <v>788.5333333333333</v>
      </c>
      <c r="Q673" t="s">
        <v>8310</v>
      </c>
      <c r="R673" t="s">
        <v>8316</v>
      </c>
      <c r="S673" s="12" t="str">
        <f>TEXT((J673/86400)+25569+(-5/24),"mm/dd/yy")</f>
        <v>12/11/14</v>
      </c>
      <c r="T673" s="12" t="str">
        <f>TEXT((I673/86400)+25569+(-5/24),"mm/dd/yy")</f>
        <v>01/13/15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>E674/D674</f>
        <v>0.21628</v>
      </c>
      <c r="P674">
        <f>E674/L674</f>
        <v>50.29767441860465</v>
      </c>
      <c r="Q674" t="s">
        <v>8310</v>
      </c>
      <c r="R674" t="s">
        <v>8316</v>
      </c>
      <c r="S674" s="12" t="str">
        <f>TEXT((J674/86400)+25569+(-5/24),"mm/dd/yy")</f>
        <v>12/01/14</v>
      </c>
      <c r="T674" s="12" t="str">
        <f>TEXT((I674/86400)+25569+(-5/24),"mm/dd/yy")</f>
        <v>12/31/14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>E675/D675</f>
        <v>2.0500000000000002E-3</v>
      </c>
      <c r="P675">
        <f>E675/L675</f>
        <v>68.333333333333329</v>
      </c>
      <c r="Q675" t="s">
        <v>8310</v>
      </c>
      <c r="R675" t="s">
        <v>8316</v>
      </c>
      <c r="S675" s="12" t="str">
        <f>TEXT((J675/86400)+25569+(-5/24),"mm/dd/yy")</f>
        <v>07/18/14</v>
      </c>
      <c r="T675" s="12" t="str">
        <f>TEXT((I675/86400)+25569+(-5/24),"mm/dd/yy")</f>
        <v>09/01/14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>E676/D676</f>
        <v>2.9999999999999997E-4</v>
      </c>
      <c r="P676">
        <f>E676/L676</f>
        <v>7.5</v>
      </c>
      <c r="Q676" t="s">
        <v>8310</v>
      </c>
      <c r="R676" t="s">
        <v>8316</v>
      </c>
      <c r="S676" s="12" t="str">
        <f>TEXT((J676/86400)+25569+(-5/24),"mm/dd/yy")</f>
        <v>06/12/14</v>
      </c>
      <c r="T676" s="12" t="str">
        <f>TEXT((I676/86400)+25569+(-5/24),"mm/dd/yy")</f>
        <v>08/11/14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>E677/D677</f>
        <v>0.14849999999999999</v>
      </c>
      <c r="P677">
        <f>E677/L677</f>
        <v>34.269230769230766</v>
      </c>
      <c r="Q677" t="s">
        <v>8310</v>
      </c>
      <c r="R677" t="s">
        <v>8316</v>
      </c>
      <c r="S677" s="12" t="str">
        <f>TEXT((J677/86400)+25569+(-5/24),"mm/dd/yy")</f>
        <v>12/02/14</v>
      </c>
      <c r="T677" s="12" t="str">
        <f>TEXT((I677/86400)+25569+(-5/24),"mm/dd/yy")</f>
        <v>01/01/15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>E678/D678</f>
        <v>1.4710000000000001E-2</v>
      </c>
      <c r="P678">
        <f>E678/L678</f>
        <v>61.291666666666664</v>
      </c>
      <c r="Q678" t="s">
        <v>8310</v>
      </c>
      <c r="R678" t="s">
        <v>8316</v>
      </c>
      <c r="S678" s="12" t="str">
        <f>TEXT((J678/86400)+25569+(-5/24),"mm/dd/yy")</f>
        <v>01/08/15</v>
      </c>
      <c r="T678" s="12" t="str">
        <f>TEXT((I678/86400)+25569+(-5/24),"mm/dd/yy")</f>
        <v>02/07/15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>E679/D679</f>
        <v>0.25584000000000001</v>
      </c>
      <c r="P679">
        <f>E679/L679</f>
        <v>133.25</v>
      </c>
      <c r="Q679" t="s">
        <v>8310</v>
      </c>
      <c r="R679" t="s">
        <v>8316</v>
      </c>
      <c r="S679" s="12" t="str">
        <f>TEXT((J679/86400)+25569+(-5/24),"mm/dd/yy")</f>
        <v>05/14/16</v>
      </c>
      <c r="T679" s="12" t="str">
        <f>TEXT((I679/86400)+25569+(-5/24),"mm/dd/yy")</f>
        <v>06/28/16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>E680/D680</f>
        <v>3.8206896551724136E-2</v>
      </c>
      <c r="P680">
        <f>E680/L680</f>
        <v>65.17647058823529</v>
      </c>
      <c r="Q680" t="s">
        <v>8310</v>
      </c>
      <c r="R680" t="s">
        <v>8316</v>
      </c>
      <c r="S680" s="12" t="str">
        <f>TEXT((J680/86400)+25569+(-5/24),"mm/dd/yy")</f>
        <v>04/21/16</v>
      </c>
      <c r="T680" s="12" t="str">
        <f>TEXT((I680/86400)+25569+(-5/24),"mm/dd/yy")</f>
        <v>05/21/16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>E681/D681</f>
        <v>0.15485964912280703</v>
      </c>
      <c r="P681">
        <f>E681/L681</f>
        <v>93.90425531914893</v>
      </c>
      <c r="Q681" t="s">
        <v>8310</v>
      </c>
      <c r="R681" t="s">
        <v>8316</v>
      </c>
      <c r="S681" s="12" t="str">
        <f>TEXT((J681/86400)+25569+(-5/24),"mm/dd/yy")</f>
        <v>07/05/16</v>
      </c>
      <c r="T681" s="12" t="str">
        <f>TEXT((I681/86400)+25569+(-5/24),"mm/dd/yy")</f>
        <v>09/03/16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>E682/D682</f>
        <v>0.25912000000000002</v>
      </c>
      <c r="P682">
        <f>E682/L682</f>
        <v>150.65116279069767</v>
      </c>
      <c r="Q682" t="s">
        <v>8310</v>
      </c>
      <c r="R682" t="s">
        <v>8316</v>
      </c>
      <c r="S682" s="12" t="str">
        <f>TEXT((J682/86400)+25569+(-5/24),"mm/dd/yy")</f>
        <v>08/13/14</v>
      </c>
      <c r="T682" s="12" t="str">
        <f>TEXT((I682/86400)+25569+(-5/24),"mm/dd/yy")</f>
        <v>09/17/14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>E683/D683</f>
        <v>4.0000000000000002E-4</v>
      </c>
      <c r="P683">
        <f>E683/L683</f>
        <v>1</v>
      </c>
      <c r="Q683" t="s">
        <v>8310</v>
      </c>
      <c r="R683" t="s">
        <v>8316</v>
      </c>
      <c r="S683" s="12" t="str">
        <f>TEXT((J683/86400)+25569+(-5/24),"mm/dd/yy")</f>
        <v>09/26/16</v>
      </c>
      <c r="T683" s="12" t="str">
        <f>TEXT((I683/86400)+25569+(-5/24),"mm/dd/yy")</f>
        <v>10/26/16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>E684/D684</f>
        <v>1.06E-3</v>
      </c>
      <c r="P684">
        <f>E684/L684</f>
        <v>13.25</v>
      </c>
      <c r="Q684" t="s">
        <v>8310</v>
      </c>
      <c r="R684" t="s">
        <v>8316</v>
      </c>
      <c r="S684" s="12" t="str">
        <f>TEXT((J684/86400)+25569+(-5/24),"mm/dd/yy")</f>
        <v>02/12/17</v>
      </c>
      <c r="T684" s="12" t="str">
        <f>TEXT((I684/86400)+25569+(-5/24),"mm/dd/yy")</f>
        <v>03/14/17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>E685/D685</f>
        <v>8.5142857142857138E-3</v>
      </c>
      <c r="P685">
        <f>E685/L685</f>
        <v>99.333333333333329</v>
      </c>
      <c r="Q685" t="s">
        <v>8310</v>
      </c>
      <c r="R685" t="s">
        <v>8316</v>
      </c>
      <c r="S685" s="12" t="str">
        <f>TEXT((J685/86400)+25569+(-5/24),"mm/dd/yy")</f>
        <v>09/21/16</v>
      </c>
      <c r="T685" s="12" t="str">
        <f>TEXT((I685/86400)+25569+(-5/24),"mm/dd/yy")</f>
        <v>10/31/16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>E686/D686</f>
        <v>7.4837500000000001E-2</v>
      </c>
      <c r="P686">
        <f>E686/L686</f>
        <v>177.39259259259259</v>
      </c>
      <c r="Q686" t="s">
        <v>8310</v>
      </c>
      <c r="R686" t="s">
        <v>8316</v>
      </c>
      <c r="S686" s="12" t="str">
        <f>TEXT((J686/86400)+25569+(-5/24),"mm/dd/yy")</f>
        <v>06/19/14</v>
      </c>
      <c r="T686" s="12" t="str">
        <f>TEXT((I686/86400)+25569+(-5/24),"mm/dd/yy")</f>
        <v>07/24/14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>E687/D687</f>
        <v>0.27650000000000002</v>
      </c>
      <c r="P687">
        <f>E687/L687</f>
        <v>55.3</v>
      </c>
      <c r="Q687" t="s">
        <v>8310</v>
      </c>
      <c r="R687" t="s">
        <v>8316</v>
      </c>
      <c r="S687" s="12" t="str">
        <f>TEXT((J687/86400)+25569+(-5/24),"mm/dd/yy")</f>
        <v>11/28/14</v>
      </c>
      <c r="T687" s="12" t="str">
        <f>TEXT((I687/86400)+25569+(-5/24),"mm/dd/yy")</f>
        <v>01/12/15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>E688/D688</f>
        <v>0</v>
      </c>
      <c r="P688" t="e">
        <f>E688/L688</f>
        <v>#DIV/0!</v>
      </c>
      <c r="Q688" t="s">
        <v>8310</v>
      </c>
      <c r="R688" t="s">
        <v>8316</v>
      </c>
      <c r="S688" s="12" t="str">
        <f>TEXT((J688/86400)+25569+(-5/24),"mm/dd/yy")</f>
        <v>07/04/15</v>
      </c>
      <c r="T688" s="12" t="str">
        <f>TEXT((I688/86400)+25569+(-5/24),"mm/dd/yy")</f>
        <v>08/03/15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>E689/D689</f>
        <v>3.5499999999999997E-2</v>
      </c>
      <c r="P689">
        <f>E689/L689</f>
        <v>591.66666666666663</v>
      </c>
      <c r="Q689" t="s">
        <v>8310</v>
      </c>
      <c r="R689" t="s">
        <v>8316</v>
      </c>
      <c r="S689" s="12" t="str">
        <f>TEXT((J689/86400)+25569+(-5/24),"mm/dd/yy")</f>
        <v>12/07/16</v>
      </c>
      <c r="T689" s="12" t="str">
        <f>TEXT((I689/86400)+25569+(-5/24),"mm/dd/yy")</f>
        <v>02/05/17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>E690/D690</f>
        <v>0.72989999999999999</v>
      </c>
      <c r="P690">
        <f>E690/L690</f>
        <v>405.5</v>
      </c>
      <c r="Q690" t="s">
        <v>8310</v>
      </c>
      <c r="R690" t="s">
        <v>8316</v>
      </c>
      <c r="S690" s="12" t="str">
        <f>TEXT((J690/86400)+25569+(-5/24),"mm/dd/yy")</f>
        <v>09/14/15</v>
      </c>
      <c r="T690" s="12" t="str">
        <f>TEXT((I690/86400)+25569+(-5/24),"mm/dd/yy")</f>
        <v>10/14/15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>E691/D691</f>
        <v>0.57648750000000004</v>
      </c>
      <c r="P691">
        <f>E691/L691</f>
        <v>343.14732142857144</v>
      </c>
      <c r="Q691" t="s">
        <v>8310</v>
      </c>
      <c r="R691" t="s">
        <v>8316</v>
      </c>
      <c r="S691" s="12" t="str">
        <f>TEXT((J691/86400)+25569+(-5/24),"mm/dd/yy")</f>
        <v>11/01/16</v>
      </c>
      <c r="T691" s="12" t="str">
        <f>TEXT((I691/86400)+25569+(-5/24),"mm/dd/yy")</f>
        <v>12/07/16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>E692/D692</f>
        <v>0.1234</v>
      </c>
      <c r="P692">
        <f>E692/L692</f>
        <v>72.588235294117652</v>
      </c>
      <c r="Q692" t="s">
        <v>8310</v>
      </c>
      <c r="R692" t="s">
        <v>8316</v>
      </c>
      <c r="S692" s="12" t="str">
        <f>TEXT((J692/86400)+25569+(-5/24),"mm/dd/yy")</f>
        <v>07/28/16</v>
      </c>
      <c r="T692" s="12" t="str">
        <f>TEXT((I692/86400)+25569+(-5/24),"mm/dd/yy")</f>
        <v>09/09/16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>E693/D693</f>
        <v>5.1999999999999998E-3</v>
      </c>
      <c r="P693">
        <f>E693/L693</f>
        <v>26</v>
      </c>
      <c r="Q693" t="s">
        <v>8310</v>
      </c>
      <c r="R693" t="s">
        <v>8316</v>
      </c>
      <c r="S693" s="12" t="str">
        <f>TEXT((J693/86400)+25569+(-5/24),"mm/dd/yy")</f>
        <v>06/02/15</v>
      </c>
      <c r="T693" s="12" t="str">
        <f>TEXT((I693/86400)+25569+(-5/24),"mm/dd/yy")</f>
        <v>06/30/15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>E694/D694</f>
        <v>6.5299999999999997E-2</v>
      </c>
      <c r="P694">
        <f>E694/L694</f>
        <v>6.4975124378109452</v>
      </c>
      <c r="Q694" t="s">
        <v>8310</v>
      </c>
      <c r="R694" t="s">
        <v>8316</v>
      </c>
      <c r="S694" s="12" t="str">
        <f>TEXT((J694/86400)+25569+(-5/24),"mm/dd/yy")</f>
        <v>11/22/16</v>
      </c>
      <c r="T694" s="12" t="str">
        <f>TEXT((I694/86400)+25569+(-5/24),"mm/dd/yy")</f>
        <v>12/22/16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>E695/D695</f>
        <v>0.35338000000000003</v>
      </c>
      <c r="P695">
        <f>E695/L695</f>
        <v>119.38513513513513</v>
      </c>
      <c r="Q695" t="s">
        <v>8310</v>
      </c>
      <c r="R695" t="s">
        <v>8316</v>
      </c>
      <c r="S695" s="12" t="str">
        <f>TEXT((J695/86400)+25569+(-5/24),"mm/dd/yy")</f>
        <v>03/31/15</v>
      </c>
      <c r="T695" s="12" t="str">
        <f>TEXT((I695/86400)+25569+(-5/24),"mm/dd/yy")</f>
        <v>04/30/15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>E696/D696</f>
        <v>3.933333333333333E-3</v>
      </c>
      <c r="P696">
        <f>E696/L696</f>
        <v>84.285714285714292</v>
      </c>
      <c r="Q696" t="s">
        <v>8310</v>
      </c>
      <c r="R696" t="s">
        <v>8316</v>
      </c>
      <c r="S696" s="12" t="str">
        <f>TEXT((J696/86400)+25569+(-5/24),"mm/dd/yy")</f>
        <v>01/02/17</v>
      </c>
      <c r="T696" s="12" t="str">
        <f>TEXT((I696/86400)+25569+(-5/24),"mm/dd/yy")</f>
        <v>02/01/17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>E697/D697</f>
        <v>1.06E-2</v>
      </c>
      <c r="P697">
        <f>E697/L697</f>
        <v>90.857142857142861</v>
      </c>
      <c r="Q697" t="s">
        <v>8310</v>
      </c>
      <c r="R697" t="s">
        <v>8316</v>
      </c>
      <c r="S697" s="12" t="str">
        <f>TEXT((J697/86400)+25569+(-5/24),"mm/dd/yy")</f>
        <v>10/01/14</v>
      </c>
      <c r="T697" s="12" t="str">
        <f>TEXT((I697/86400)+25569+(-5/24),"mm/dd/yy")</f>
        <v>10/31/14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>E698/D698</f>
        <v>5.7142857142857145E-6</v>
      </c>
      <c r="P698">
        <f>E698/L698</f>
        <v>1</v>
      </c>
      <c r="Q698" t="s">
        <v>8310</v>
      </c>
      <c r="R698" t="s">
        <v>8316</v>
      </c>
      <c r="S698" s="12" t="str">
        <f>TEXT((J698/86400)+25569+(-5/24),"mm/dd/yy")</f>
        <v>06/25/14</v>
      </c>
      <c r="T698" s="12" t="str">
        <f>TEXT((I698/86400)+25569+(-5/24),"mm/dd/yy")</f>
        <v>07/25/14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>E699/D699</f>
        <v>0.46379999999999999</v>
      </c>
      <c r="P699">
        <f>E699/L699</f>
        <v>20.342105263157894</v>
      </c>
      <c r="Q699" t="s">
        <v>8310</v>
      </c>
      <c r="R699" t="s">
        <v>8316</v>
      </c>
      <c r="S699" s="12" t="str">
        <f>TEXT((J699/86400)+25569+(-5/24),"mm/dd/yy")</f>
        <v>01/19/16</v>
      </c>
      <c r="T699" s="12" t="str">
        <f>TEXT((I699/86400)+25569+(-5/24),"mm/dd/yy")</f>
        <v>02/03/16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>E700/D700</f>
        <v>0.15390000000000001</v>
      </c>
      <c r="P700">
        <f>E700/L700</f>
        <v>530.68965517241384</v>
      </c>
      <c r="Q700" t="s">
        <v>8310</v>
      </c>
      <c r="R700" t="s">
        <v>8316</v>
      </c>
      <c r="S700" s="12" t="str">
        <f>TEXT((J700/86400)+25569+(-5/24),"mm/dd/yy")</f>
        <v>08/15/14</v>
      </c>
      <c r="T700" s="12" t="str">
        <f>TEXT((I700/86400)+25569+(-5/24),"mm/dd/yy")</f>
        <v>09/17/14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>E701/D701</f>
        <v>0.824221076923077</v>
      </c>
      <c r="P701">
        <f>E701/L701</f>
        <v>120.39184269662923</v>
      </c>
      <c r="Q701" t="s">
        <v>8310</v>
      </c>
      <c r="R701" t="s">
        <v>8316</v>
      </c>
      <c r="S701" s="12" t="str">
        <f>TEXT((J701/86400)+25569+(-5/24),"mm/dd/yy")</f>
        <v>10/16/13</v>
      </c>
      <c r="T701" s="12" t="str">
        <f>TEXT((I701/86400)+25569+(-5/24),"mm/dd/yy")</f>
        <v>11/22/13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>E702/D702</f>
        <v>2.6866666666666667E-2</v>
      </c>
      <c r="P702">
        <f>E702/L702</f>
        <v>13</v>
      </c>
      <c r="Q702" t="s">
        <v>8310</v>
      </c>
      <c r="R702" t="s">
        <v>8316</v>
      </c>
      <c r="S702" s="12" t="str">
        <f>TEXT((J702/86400)+25569+(-5/24),"mm/dd/yy")</f>
        <v>12/11/16</v>
      </c>
      <c r="T702" s="12" t="str">
        <f>TEXT((I702/86400)+25569+(-5/24),"mm/dd/yy")</f>
        <v>01/10/17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>E703/D703</f>
        <v>0.26600000000000001</v>
      </c>
      <c r="P703">
        <f>E703/L703</f>
        <v>291.33333333333331</v>
      </c>
      <c r="Q703" t="s">
        <v>8310</v>
      </c>
      <c r="R703" t="s">
        <v>8316</v>
      </c>
      <c r="S703" s="12" t="str">
        <f>TEXT((J703/86400)+25569+(-5/24),"mm/dd/yy")</f>
        <v>06/23/14</v>
      </c>
      <c r="T703" s="12" t="str">
        <f>TEXT((I703/86400)+25569+(-5/24),"mm/dd/yy")</f>
        <v>07/23/14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>E704/D704</f>
        <v>0.30813400000000002</v>
      </c>
      <c r="P704">
        <f>E704/L704</f>
        <v>124.9191891891892</v>
      </c>
      <c r="Q704" t="s">
        <v>8310</v>
      </c>
      <c r="R704" t="s">
        <v>8316</v>
      </c>
      <c r="S704" s="12" t="str">
        <f>TEXT((J704/86400)+25569+(-5/24),"mm/dd/yy")</f>
        <v>10/25/16</v>
      </c>
      <c r="T704" s="12" t="str">
        <f>TEXT((I704/86400)+25569+(-5/24),"mm/dd/yy")</f>
        <v>11/24/16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>E705/D705</f>
        <v>5.5800000000000002E-2</v>
      </c>
      <c r="P705">
        <f>E705/L705</f>
        <v>119.57142857142857</v>
      </c>
      <c r="Q705" t="s">
        <v>8310</v>
      </c>
      <c r="R705" t="s">
        <v>8316</v>
      </c>
      <c r="S705" s="12" t="str">
        <f>TEXT((J705/86400)+25569+(-5/24),"mm/dd/yy")</f>
        <v>12/07/16</v>
      </c>
      <c r="T705" s="12" t="str">
        <f>TEXT((I705/86400)+25569+(-5/24),"mm/dd/yy")</f>
        <v>01/31/17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>E706/D706</f>
        <v>8.7454545454545458E-3</v>
      </c>
      <c r="P706">
        <f>E706/L706</f>
        <v>120.25</v>
      </c>
      <c r="Q706" t="s">
        <v>8310</v>
      </c>
      <c r="R706" t="s">
        <v>8316</v>
      </c>
      <c r="S706" s="12" t="str">
        <f>TEXT((J706/86400)+25569+(-5/24),"mm/dd/yy")</f>
        <v>12/21/16</v>
      </c>
      <c r="T706" s="12" t="str">
        <f>TEXT((I706/86400)+25569+(-5/24),"mm/dd/yy")</f>
        <v>02/19/17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>E707/D707</f>
        <v>9.7699999999999992E-3</v>
      </c>
      <c r="P707">
        <f>E707/L707</f>
        <v>195.4</v>
      </c>
      <c r="Q707" t="s">
        <v>8310</v>
      </c>
      <c r="R707" t="s">
        <v>8316</v>
      </c>
      <c r="S707" s="12" t="str">
        <f>TEXT((J707/86400)+25569+(-5/24),"mm/dd/yy")</f>
        <v>12/22/16</v>
      </c>
      <c r="T707" s="12" t="str">
        <f>TEXT((I707/86400)+25569+(-5/24),"mm/dd/yy")</f>
        <v>01/21/17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>E708/D708</f>
        <v>0</v>
      </c>
      <c r="P708" t="e">
        <f>E708/L708</f>
        <v>#DIV/0!</v>
      </c>
      <c r="Q708" t="s">
        <v>8310</v>
      </c>
      <c r="R708" t="s">
        <v>8316</v>
      </c>
      <c r="S708" s="12" t="str">
        <f>TEXT((J708/86400)+25569+(-5/24),"mm/dd/yy")</f>
        <v>11/02/16</v>
      </c>
      <c r="T708" s="12" t="str">
        <f>TEXT((I708/86400)+25569+(-5/24),"mm/dd/yy")</f>
        <v>12/14/16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>E709/D709</f>
        <v>0.78927352941176465</v>
      </c>
      <c r="P709">
        <f>E709/L709</f>
        <v>117.69868421052631</v>
      </c>
      <c r="Q709" t="s">
        <v>8310</v>
      </c>
      <c r="R709" t="s">
        <v>8316</v>
      </c>
      <c r="S709" s="12" t="str">
        <f>TEXT((J709/86400)+25569+(-5/24),"mm/dd/yy")</f>
        <v>11/22/16</v>
      </c>
      <c r="T709" s="12" t="str">
        <f>TEXT((I709/86400)+25569+(-5/24),"mm/dd/yy")</f>
        <v>01/01/17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>E710/D710</f>
        <v>0.22092500000000001</v>
      </c>
      <c r="P710">
        <f>E710/L710</f>
        <v>23.948509485094849</v>
      </c>
      <c r="Q710" t="s">
        <v>8310</v>
      </c>
      <c r="R710" t="s">
        <v>8316</v>
      </c>
      <c r="S710" s="12" t="str">
        <f>TEXT((J710/86400)+25569+(-5/24),"mm/dd/yy")</f>
        <v>07/15/14</v>
      </c>
      <c r="T710" s="12" t="str">
        <f>TEXT((I710/86400)+25569+(-5/24),"mm/dd/yy")</f>
        <v>09/13/14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>E711/D711</f>
        <v>4.0666666666666663E-3</v>
      </c>
      <c r="P711">
        <f>E711/L711</f>
        <v>30.5</v>
      </c>
      <c r="Q711" t="s">
        <v>8310</v>
      </c>
      <c r="R711" t="s">
        <v>8316</v>
      </c>
      <c r="S711" s="12" t="str">
        <f>TEXT((J711/86400)+25569+(-5/24),"mm/dd/yy")</f>
        <v>11/04/14</v>
      </c>
      <c r="T711" s="12" t="str">
        <f>TEXT((I711/86400)+25569+(-5/24),"mm/dd/yy")</f>
        <v>12/04/14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>E712/D712</f>
        <v>0</v>
      </c>
      <c r="P712" t="e">
        <f>E712/L712</f>
        <v>#DIV/0!</v>
      </c>
      <c r="Q712" t="s">
        <v>8310</v>
      </c>
      <c r="R712" t="s">
        <v>8316</v>
      </c>
      <c r="S712" s="12" t="str">
        <f>TEXT((J712/86400)+25569+(-5/24),"mm/dd/yy")</f>
        <v>07/17/14</v>
      </c>
      <c r="T712" s="12" t="str">
        <f>TEXT((I712/86400)+25569+(-5/24),"mm/dd/yy")</f>
        <v>08/19/14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>E713/D713</f>
        <v>0.33790999999999999</v>
      </c>
      <c r="P713">
        <f>E713/L713</f>
        <v>99.973372781065095</v>
      </c>
      <c r="Q713" t="s">
        <v>8310</v>
      </c>
      <c r="R713" t="s">
        <v>8316</v>
      </c>
      <c r="S713" s="12" t="str">
        <f>TEXT((J713/86400)+25569+(-5/24),"mm/dd/yy")</f>
        <v>11/04/16</v>
      </c>
      <c r="T713" s="12" t="str">
        <f>TEXT((I713/86400)+25569+(-5/24),"mm/dd/yy")</f>
        <v>12/14/16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>E714/D714</f>
        <v>2.1649484536082476E-3</v>
      </c>
      <c r="P714">
        <f>E714/L714</f>
        <v>26.25</v>
      </c>
      <c r="Q714" t="s">
        <v>8310</v>
      </c>
      <c r="R714" t="s">
        <v>8316</v>
      </c>
      <c r="S714" s="12" t="str">
        <f>TEXT((J714/86400)+25569+(-5/24),"mm/dd/yy")</f>
        <v>01/15/16</v>
      </c>
      <c r="T714" s="12" t="str">
        <f>TEXT((I714/86400)+25569+(-5/24),"mm/dd/yy")</f>
        <v>02/14/16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>E715/D715</f>
        <v>7.9600000000000001E-3</v>
      </c>
      <c r="P715">
        <f>E715/L715</f>
        <v>199</v>
      </c>
      <c r="Q715" t="s">
        <v>8310</v>
      </c>
      <c r="R715" t="s">
        <v>8316</v>
      </c>
      <c r="S715" s="12" t="str">
        <f>TEXT((J715/86400)+25569+(-5/24),"mm/dd/yy")</f>
        <v>05/06/16</v>
      </c>
      <c r="T715" s="12" t="str">
        <f>TEXT((I715/86400)+25569+(-5/24),"mm/dd/yy")</f>
        <v>06/05/16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>E716/D716</f>
        <v>0.14993333333333334</v>
      </c>
      <c r="P716">
        <f>E716/L716</f>
        <v>80.321428571428569</v>
      </c>
      <c r="Q716" t="s">
        <v>8310</v>
      </c>
      <c r="R716" t="s">
        <v>8316</v>
      </c>
      <c r="S716" s="12" t="str">
        <f>TEXT((J716/86400)+25569+(-5/24),"mm/dd/yy")</f>
        <v>12/30/16</v>
      </c>
      <c r="T716" s="12" t="str">
        <f>TEXT((I716/86400)+25569+(-5/24),"mm/dd/yy")</f>
        <v>02/28/17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>E717/D717</f>
        <v>5.0509090909090906E-2</v>
      </c>
      <c r="P717">
        <f>E717/L717</f>
        <v>115.75</v>
      </c>
      <c r="Q717" t="s">
        <v>8310</v>
      </c>
      <c r="R717" t="s">
        <v>8316</v>
      </c>
      <c r="S717" s="12" t="str">
        <f>TEXT((J717/86400)+25569+(-5/24),"mm/dd/yy")</f>
        <v>09/25/15</v>
      </c>
      <c r="T717" s="12" t="str">
        <f>TEXT((I717/86400)+25569+(-5/24),"mm/dd/yy")</f>
        <v>11/04/15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>E718/D718</f>
        <v>0.10214285714285715</v>
      </c>
      <c r="P718">
        <f>E718/L718</f>
        <v>44.6875</v>
      </c>
      <c r="Q718" t="s">
        <v>8310</v>
      </c>
      <c r="R718" t="s">
        <v>8316</v>
      </c>
      <c r="S718" s="12" t="str">
        <f>TEXT((J718/86400)+25569+(-5/24),"mm/dd/yy")</f>
        <v>10/28/14</v>
      </c>
      <c r="T718" s="12" t="str">
        <f>TEXT((I718/86400)+25569+(-5/24),"mm/dd/yy")</f>
        <v>11/30/14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>E719/D719</f>
        <v>3.0500000000000002E-3</v>
      </c>
      <c r="P719">
        <f>E719/L719</f>
        <v>76.25</v>
      </c>
      <c r="Q719" t="s">
        <v>8310</v>
      </c>
      <c r="R719" t="s">
        <v>8316</v>
      </c>
      <c r="S719" s="12" t="str">
        <f>TEXT((J719/86400)+25569+(-5/24),"mm/dd/yy")</f>
        <v>08/06/14</v>
      </c>
      <c r="T719" s="12" t="str">
        <f>TEXT((I719/86400)+25569+(-5/24),"mm/dd/yy")</f>
        <v>09/05/14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>E720/D720</f>
        <v>7.4999999999999997E-3</v>
      </c>
      <c r="P720">
        <f>E720/L720</f>
        <v>22.5</v>
      </c>
      <c r="Q720" t="s">
        <v>8310</v>
      </c>
      <c r="R720" t="s">
        <v>8316</v>
      </c>
      <c r="S720" s="12" t="str">
        <f>TEXT((J720/86400)+25569+(-5/24),"mm/dd/yy")</f>
        <v>01/17/17</v>
      </c>
      <c r="T720" s="12" t="str">
        <f>TEXT((I720/86400)+25569+(-5/24),"mm/dd/yy")</f>
        <v>02/18/17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>E721/D721</f>
        <v>1.2933333333333333E-2</v>
      </c>
      <c r="P721">
        <f>E721/L721</f>
        <v>19.399999999999999</v>
      </c>
      <c r="Q721" t="s">
        <v>8310</v>
      </c>
      <c r="R721" t="s">
        <v>8316</v>
      </c>
      <c r="S721" s="12" t="str">
        <f>TEXT((J721/86400)+25569+(-5/24),"mm/dd/yy")</f>
        <v>02/08/16</v>
      </c>
      <c r="T721" s="12" t="str">
        <f>TEXT((I721/86400)+25569+(-5/24),"mm/dd/yy")</f>
        <v>02/22/16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>E722/D722</f>
        <v>1.4394736842105262</v>
      </c>
      <c r="P722">
        <f>E722/L722</f>
        <v>66.707317073170728</v>
      </c>
      <c r="Q722" t="s">
        <v>8323</v>
      </c>
      <c r="R722" t="s">
        <v>8333</v>
      </c>
      <c r="S722" s="12" t="str">
        <f>TEXT((J722/86400)+25569+(-5/24),"mm/dd/yy")</f>
        <v>01/01/12</v>
      </c>
      <c r="T722" s="12" t="str">
        <f>TEXT((I722/86400)+25569+(-5/24),"mm/dd/yy")</f>
        <v>01/29/12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>E723/D723</f>
        <v>1.2210975609756098</v>
      </c>
      <c r="P723">
        <f>E723/L723</f>
        <v>84.142857142857139</v>
      </c>
      <c r="Q723" t="s">
        <v>8323</v>
      </c>
      <c r="R723" t="s">
        <v>8333</v>
      </c>
      <c r="S723" s="12" t="str">
        <f>TEXT((J723/86400)+25569+(-5/24),"mm/dd/yy")</f>
        <v>06/17/14</v>
      </c>
      <c r="T723" s="12" t="str">
        <f>TEXT((I723/86400)+25569+(-5/24),"mm/dd/yy")</f>
        <v>08/01/14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>E724/D724</f>
        <v>1.3202400000000001</v>
      </c>
      <c r="P724">
        <f>E724/L724</f>
        <v>215.72549019607843</v>
      </c>
      <c r="Q724" t="s">
        <v>8323</v>
      </c>
      <c r="R724" t="s">
        <v>8333</v>
      </c>
      <c r="S724" s="12" t="str">
        <f>TEXT((J724/86400)+25569+(-5/24),"mm/dd/yy")</f>
        <v>03/09/12</v>
      </c>
      <c r="T724" s="12" t="str">
        <f>TEXT((I724/86400)+25569+(-5/24),"mm/dd/yy")</f>
        <v>04/08/12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>E725/D725</f>
        <v>1.0938000000000001</v>
      </c>
      <c r="P725">
        <f>E725/L725</f>
        <v>54.69</v>
      </c>
      <c r="Q725" t="s">
        <v>8323</v>
      </c>
      <c r="R725" t="s">
        <v>8333</v>
      </c>
      <c r="S725" s="12" t="str">
        <f>TEXT((J725/86400)+25569+(-5/24),"mm/dd/yy")</f>
        <v>06/29/15</v>
      </c>
      <c r="T725" s="12" t="str">
        <f>TEXT((I725/86400)+25569+(-5/24),"mm/dd/yy")</f>
        <v>07/29/15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>E726/D726</f>
        <v>1.0547157142857144</v>
      </c>
      <c r="P726">
        <f>E726/L726</f>
        <v>51.62944055944056</v>
      </c>
      <c r="Q726" t="s">
        <v>8323</v>
      </c>
      <c r="R726" t="s">
        <v>8333</v>
      </c>
      <c r="S726" s="12" t="str">
        <f>TEXT((J726/86400)+25569+(-5/24),"mm/dd/yy")</f>
        <v>05/31/11</v>
      </c>
      <c r="T726" s="12" t="str">
        <f>TEXT((I726/86400)+25569+(-5/24),"mm/dd/yy")</f>
        <v>06/30/11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>E727/D727</f>
        <v>1.0035000000000001</v>
      </c>
      <c r="P727">
        <f>E727/L727</f>
        <v>143.35714285714286</v>
      </c>
      <c r="Q727" t="s">
        <v>8323</v>
      </c>
      <c r="R727" t="s">
        <v>8333</v>
      </c>
      <c r="S727" s="12" t="str">
        <f>TEXT((J727/86400)+25569+(-5/24),"mm/dd/yy")</f>
        <v>11/13/15</v>
      </c>
      <c r="T727" s="12" t="str">
        <f>TEXT((I727/86400)+25569+(-5/24),"mm/dd/yy")</f>
        <v>12/13/15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>E728/D728</f>
        <v>1.014</v>
      </c>
      <c r="P728">
        <f>E728/L728</f>
        <v>72.428571428571431</v>
      </c>
      <c r="Q728" t="s">
        <v>8323</v>
      </c>
      <c r="R728" t="s">
        <v>8333</v>
      </c>
      <c r="S728" s="12" t="str">
        <f>TEXT((J728/86400)+25569+(-5/24),"mm/dd/yy")</f>
        <v>03/12/13</v>
      </c>
      <c r="T728" s="12" t="str">
        <f>TEXT((I728/86400)+25569+(-5/24),"mm/dd/yy")</f>
        <v>04/11/13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>E729/D729</f>
        <v>1.5551428571428572</v>
      </c>
      <c r="P729">
        <f>E729/L729</f>
        <v>36.530201342281877</v>
      </c>
      <c r="Q729" t="s">
        <v>8323</v>
      </c>
      <c r="R729" t="s">
        <v>8333</v>
      </c>
      <c r="S729" s="12" t="str">
        <f>TEXT((J729/86400)+25569+(-5/24),"mm/dd/yy")</f>
        <v>12/03/12</v>
      </c>
      <c r="T729" s="12" t="str">
        <f>TEXT((I729/86400)+25569+(-5/24),"mm/dd/yy")</f>
        <v>01/14/13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>E730/D730</f>
        <v>1.05566</v>
      </c>
      <c r="P730">
        <f>E730/L730</f>
        <v>60.903461538461535</v>
      </c>
      <c r="Q730" t="s">
        <v>8323</v>
      </c>
      <c r="R730" t="s">
        <v>8333</v>
      </c>
      <c r="S730" s="12" t="str">
        <f>TEXT((J730/86400)+25569+(-5/24),"mm/dd/yy")</f>
        <v>07/07/11</v>
      </c>
      <c r="T730" s="12" t="str">
        <f>TEXT((I730/86400)+25569+(-5/24),"mm/dd/yy")</f>
        <v>08/21/11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>E731/D731</f>
        <v>1.3065</v>
      </c>
      <c r="P731">
        <f>E731/L731</f>
        <v>43.55</v>
      </c>
      <c r="Q731" t="s">
        <v>8323</v>
      </c>
      <c r="R731" t="s">
        <v>8333</v>
      </c>
      <c r="S731" s="12" t="str">
        <f>TEXT((J731/86400)+25569+(-5/24),"mm/dd/yy")</f>
        <v>07/20/12</v>
      </c>
      <c r="T731" s="12" t="str">
        <f>TEXT((I731/86400)+25569+(-5/24),"mm/dd/yy")</f>
        <v>09/18/12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>E732/D732</f>
        <v>1.3219000000000001</v>
      </c>
      <c r="P732">
        <f>E732/L732</f>
        <v>99.766037735849054</v>
      </c>
      <c r="Q732" t="s">
        <v>8323</v>
      </c>
      <c r="R732" t="s">
        <v>8333</v>
      </c>
      <c r="S732" s="12" t="str">
        <f>TEXT((J732/86400)+25569+(-5/24),"mm/dd/yy")</f>
        <v>11/07/11</v>
      </c>
      <c r="T732" s="12" t="str">
        <f>TEXT((I732/86400)+25569+(-5/24),"mm/dd/yy")</f>
        <v>12/07/11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>E733/D733</f>
        <v>1.26</v>
      </c>
      <c r="P733">
        <f>E733/L733</f>
        <v>88.732394366197184</v>
      </c>
      <c r="Q733" t="s">
        <v>8323</v>
      </c>
      <c r="R733" t="s">
        <v>8333</v>
      </c>
      <c r="S733" s="12" t="str">
        <f>TEXT((J733/86400)+25569+(-5/24),"mm/dd/yy")</f>
        <v>12/02/11</v>
      </c>
      <c r="T733" s="12" t="str">
        <f>TEXT((I733/86400)+25569+(-5/24),"mm/dd/yy")</f>
        <v>01/22/12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>E734/D734</f>
        <v>1.6</v>
      </c>
      <c r="P734">
        <f>E734/L734</f>
        <v>4.9230769230769234</v>
      </c>
      <c r="Q734" t="s">
        <v>8323</v>
      </c>
      <c r="R734" t="s">
        <v>8333</v>
      </c>
      <c r="S734" s="12" t="str">
        <f>TEXT((J734/86400)+25569+(-5/24),"mm/dd/yy")</f>
        <v>07/31/13</v>
      </c>
      <c r="T734" s="12" t="str">
        <f>TEXT((I734/86400)+25569+(-5/24),"mm/dd/yy")</f>
        <v>09/29/13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>E735/D735</f>
        <v>1.2048000000000001</v>
      </c>
      <c r="P735">
        <f>E735/L735</f>
        <v>17.822485207100591</v>
      </c>
      <c r="Q735" t="s">
        <v>8323</v>
      </c>
      <c r="R735" t="s">
        <v>8333</v>
      </c>
      <c r="S735" s="12" t="str">
        <f>TEXT((J735/86400)+25569+(-5/24),"mm/dd/yy")</f>
        <v>11/20/13</v>
      </c>
      <c r="T735" s="12" t="str">
        <f>TEXT((I735/86400)+25569+(-5/24),"mm/dd/yy")</f>
        <v>12/20/13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>E736/D736</f>
        <v>1.2552941176470589</v>
      </c>
      <c r="P736">
        <f>E736/L736</f>
        <v>187.19298245614036</v>
      </c>
      <c r="Q736" t="s">
        <v>8323</v>
      </c>
      <c r="R736" t="s">
        <v>8333</v>
      </c>
      <c r="S736" s="12" t="str">
        <f>TEXT((J736/86400)+25569+(-5/24),"mm/dd/yy")</f>
        <v>04/07/15</v>
      </c>
      <c r="T736" s="12" t="str">
        <f>TEXT((I736/86400)+25569+(-5/24),"mm/dd/yy")</f>
        <v>05/09/15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>E737/D737</f>
        <v>1.1440638297872341</v>
      </c>
      <c r="P737">
        <f>E737/L737</f>
        <v>234.80786026200875</v>
      </c>
      <c r="Q737" t="s">
        <v>8323</v>
      </c>
      <c r="R737" t="s">
        <v>8333</v>
      </c>
      <c r="S737" s="12" t="str">
        <f>TEXT((J737/86400)+25569+(-5/24),"mm/dd/yy")</f>
        <v>11/02/14</v>
      </c>
      <c r="T737" s="12" t="str">
        <f>TEXT((I737/86400)+25569+(-5/24),"mm/dd/yy")</f>
        <v>12/03/14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>E738/D738</f>
        <v>3.151388888888889</v>
      </c>
      <c r="P738">
        <f>E738/L738</f>
        <v>105.04629629629629</v>
      </c>
      <c r="Q738" t="s">
        <v>8323</v>
      </c>
      <c r="R738" t="s">
        <v>8333</v>
      </c>
      <c r="S738" s="12" t="str">
        <f>TEXT((J738/86400)+25569+(-5/24),"mm/dd/yy")</f>
        <v>11/01/13</v>
      </c>
      <c r="T738" s="12" t="str">
        <f>TEXT((I738/86400)+25569+(-5/24),"mm/dd/yy")</f>
        <v>11/20/13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>E739/D739</f>
        <v>1.224</v>
      </c>
      <c r="P739">
        <f>E739/L739</f>
        <v>56.666666666666664</v>
      </c>
      <c r="Q739" t="s">
        <v>8323</v>
      </c>
      <c r="R739" t="s">
        <v>8333</v>
      </c>
      <c r="S739" s="12" t="str">
        <f>TEXT((J739/86400)+25569+(-5/24),"mm/dd/yy")</f>
        <v>01/28/14</v>
      </c>
      <c r="T739" s="12" t="str">
        <f>TEXT((I739/86400)+25569+(-5/24),"mm/dd/yy")</f>
        <v>02/14/14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>E740/D740</f>
        <v>1.0673333333333332</v>
      </c>
      <c r="P740">
        <f>E740/L740</f>
        <v>39.048780487804876</v>
      </c>
      <c r="Q740" t="s">
        <v>8323</v>
      </c>
      <c r="R740" t="s">
        <v>8333</v>
      </c>
      <c r="S740" s="12" t="str">
        <f>TEXT((J740/86400)+25569+(-5/24),"mm/dd/yy")</f>
        <v>10/31/14</v>
      </c>
      <c r="T740" s="12" t="str">
        <f>TEXT((I740/86400)+25569+(-5/24),"mm/dd/yy")</f>
        <v>11/30/14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>E741/D741</f>
        <v>1.5833333333333333</v>
      </c>
      <c r="P741">
        <f>E741/L741</f>
        <v>68.345323741007192</v>
      </c>
      <c r="Q741" t="s">
        <v>8323</v>
      </c>
      <c r="R741" t="s">
        <v>8333</v>
      </c>
      <c r="S741" s="12" t="str">
        <f>TEXT((J741/86400)+25569+(-5/24),"mm/dd/yy")</f>
        <v>07/09/14</v>
      </c>
      <c r="T741" s="12" t="str">
        <f>TEXT((I741/86400)+25569+(-5/24),"mm/dd/yy")</f>
        <v>08/11/14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>E742/D742</f>
        <v>1.0740000000000001</v>
      </c>
      <c r="P742">
        <f>E742/L742</f>
        <v>169.57894736842104</v>
      </c>
      <c r="Q742" t="s">
        <v>8323</v>
      </c>
      <c r="R742" t="s">
        <v>8333</v>
      </c>
      <c r="S742" s="12" t="str">
        <f>TEXT((J742/86400)+25569+(-5/24),"mm/dd/yy")</f>
        <v>06/06/15</v>
      </c>
      <c r="T742" s="12" t="str">
        <f>TEXT((I742/86400)+25569+(-5/24),"mm/dd/yy")</f>
        <v>06/20/15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>E743/D743</f>
        <v>1.0226</v>
      </c>
      <c r="P743">
        <f>E743/L743</f>
        <v>141.42340425531913</v>
      </c>
      <c r="Q743" t="s">
        <v>8323</v>
      </c>
      <c r="R743" t="s">
        <v>8333</v>
      </c>
      <c r="S743" s="12" t="str">
        <f>TEXT((J743/86400)+25569+(-5/24),"mm/dd/yy")</f>
        <v>05/07/13</v>
      </c>
      <c r="T743" s="12" t="str">
        <f>TEXT((I743/86400)+25569+(-5/24),"mm/dd/yy")</f>
        <v>06/11/13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>E744/D744</f>
        <v>1.1071428571428572</v>
      </c>
      <c r="P744">
        <f>E744/L744</f>
        <v>67.391304347826093</v>
      </c>
      <c r="Q744" t="s">
        <v>8323</v>
      </c>
      <c r="R744" t="s">
        <v>8333</v>
      </c>
      <c r="S744" s="12" t="str">
        <f>TEXT((J744/86400)+25569+(-5/24),"mm/dd/yy")</f>
        <v>02/19/14</v>
      </c>
      <c r="T744" s="12" t="str">
        <f>TEXT((I744/86400)+25569+(-5/24),"mm/dd/yy")</f>
        <v>03/21/14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>E745/D745</f>
        <v>1.48</v>
      </c>
      <c r="P745">
        <f>E745/L745</f>
        <v>54.266666666666666</v>
      </c>
      <c r="Q745" t="s">
        <v>8323</v>
      </c>
      <c r="R745" t="s">
        <v>8333</v>
      </c>
      <c r="S745" s="12" t="str">
        <f>TEXT((J745/86400)+25569+(-5/24),"mm/dd/yy")</f>
        <v>03/22/12</v>
      </c>
      <c r="T745" s="12" t="str">
        <f>TEXT((I745/86400)+25569+(-5/24),"mm/dd/yy")</f>
        <v>04/16/12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>E746/D746</f>
        <v>1.0232000000000001</v>
      </c>
      <c r="P746">
        <f>E746/L746</f>
        <v>82.516129032258064</v>
      </c>
      <c r="Q746" t="s">
        <v>8323</v>
      </c>
      <c r="R746" t="s">
        <v>8333</v>
      </c>
      <c r="S746" s="12" t="str">
        <f>TEXT((J746/86400)+25569+(-5/24),"mm/dd/yy")</f>
        <v>11/13/12</v>
      </c>
      <c r="T746" s="12" t="str">
        <f>TEXT((I746/86400)+25569+(-5/24),"mm/dd/yy")</f>
        <v>12/13/12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>E747/D747</f>
        <v>1.7909909909909909</v>
      </c>
      <c r="P747">
        <f>E747/L747</f>
        <v>53.729729729729726</v>
      </c>
      <c r="Q747" t="s">
        <v>8323</v>
      </c>
      <c r="R747" t="s">
        <v>8333</v>
      </c>
      <c r="S747" s="12" t="str">
        <f>TEXT((J747/86400)+25569+(-5/24),"mm/dd/yy")</f>
        <v>04/03/13</v>
      </c>
      <c r="T747" s="12" t="str">
        <f>TEXT((I747/86400)+25569+(-5/24),"mm/dd/yy")</f>
        <v>05/03/13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>E748/D748</f>
        <v>1.1108135252761968</v>
      </c>
      <c r="P748">
        <f>E748/L748</f>
        <v>34.206185567010309</v>
      </c>
      <c r="Q748" t="s">
        <v>8323</v>
      </c>
      <c r="R748" t="s">
        <v>8333</v>
      </c>
      <c r="S748" s="12" t="str">
        <f>TEXT((J748/86400)+25569+(-5/24),"mm/dd/yy")</f>
        <v>09/04/12</v>
      </c>
      <c r="T748" s="12" t="str">
        <f>TEXT((I748/86400)+25569+(-5/24),"mm/dd/yy")</f>
        <v>09/22/12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>E749/D749</f>
        <v>1.0004285714285714</v>
      </c>
      <c r="P749">
        <f>E749/L749</f>
        <v>127.32727272727273</v>
      </c>
      <c r="Q749" t="s">
        <v>8323</v>
      </c>
      <c r="R749" t="s">
        <v>8333</v>
      </c>
      <c r="S749" s="12" t="str">
        <f>TEXT((J749/86400)+25569+(-5/24),"mm/dd/yy")</f>
        <v>12/15/14</v>
      </c>
      <c r="T749" s="12" t="str">
        <f>TEXT((I749/86400)+25569+(-5/24),"mm/dd/yy")</f>
        <v>01/15/15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>E750/D750</f>
        <v>1.0024999999999999</v>
      </c>
      <c r="P750">
        <f>E750/L750</f>
        <v>45.56818181818182</v>
      </c>
      <c r="Q750" t="s">
        <v>8323</v>
      </c>
      <c r="R750" t="s">
        <v>8333</v>
      </c>
      <c r="S750" s="12" t="str">
        <f>TEXT((J750/86400)+25569+(-5/24),"mm/dd/yy")</f>
        <v>07/11/14</v>
      </c>
      <c r="T750" s="12" t="str">
        <f>TEXT((I750/86400)+25569+(-5/24),"mm/dd/yy")</f>
        <v>08/10/14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>E751/D751</f>
        <v>1.0556000000000001</v>
      </c>
      <c r="P751">
        <f>E751/L751</f>
        <v>95.963636363636368</v>
      </c>
      <c r="Q751" t="s">
        <v>8323</v>
      </c>
      <c r="R751" t="s">
        <v>8333</v>
      </c>
      <c r="S751" s="12" t="str">
        <f>TEXT((J751/86400)+25569+(-5/24),"mm/dd/yy")</f>
        <v>12/29/16</v>
      </c>
      <c r="T751" s="12" t="str">
        <f>TEXT((I751/86400)+25569+(-5/24),"mm/dd/yy")</f>
        <v>01/28/17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>E752/D752</f>
        <v>1.0258775877587758</v>
      </c>
      <c r="P752">
        <f>E752/L752</f>
        <v>77.271186440677965</v>
      </c>
      <c r="Q752" t="s">
        <v>8323</v>
      </c>
      <c r="R752" t="s">
        <v>8333</v>
      </c>
      <c r="S752" s="12" t="str">
        <f>TEXT((J752/86400)+25569+(-5/24),"mm/dd/yy")</f>
        <v>01/25/13</v>
      </c>
      <c r="T752" s="12" t="str">
        <f>TEXT((I752/86400)+25569+(-5/24),"mm/dd/yy")</f>
        <v>02/24/13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>E753/D753</f>
        <v>1.1850000000000001</v>
      </c>
      <c r="P753">
        <f>E753/L753</f>
        <v>57.338709677419352</v>
      </c>
      <c r="Q753" t="s">
        <v>8323</v>
      </c>
      <c r="R753" t="s">
        <v>8333</v>
      </c>
      <c r="S753" s="12" t="str">
        <f>TEXT((J753/86400)+25569+(-5/24),"mm/dd/yy")</f>
        <v>06/19/11</v>
      </c>
      <c r="T753" s="12" t="str">
        <f>TEXT((I753/86400)+25569+(-5/24),"mm/dd/yy")</f>
        <v>08/04/11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>E754/D754</f>
        <v>1.117</v>
      </c>
      <c r="P754">
        <f>E754/L754</f>
        <v>53.19047619047619</v>
      </c>
      <c r="Q754" t="s">
        <v>8323</v>
      </c>
      <c r="R754" t="s">
        <v>8333</v>
      </c>
      <c r="S754" s="12" t="str">
        <f>TEXT((J754/86400)+25569+(-5/24),"mm/dd/yy")</f>
        <v>09/26/16</v>
      </c>
      <c r="T754" s="12" t="str">
        <f>TEXT((I754/86400)+25569+(-5/24),"mm/dd/yy")</f>
        <v>10/16/16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>E755/D755</f>
        <v>1.28</v>
      </c>
      <c r="P755">
        <f>E755/L755</f>
        <v>492.30769230769232</v>
      </c>
      <c r="Q755" t="s">
        <v>8323</v>
      </c>
      <c r="R755" t="s">
        <v>8333</v>
      </c>
      <c r="S755" s="12" t="str">
        <f>TEXT((J755/86400)+25569+(-5/24),"mm/dd/yy")</f>
        <v>01/15/15</v>
      </c>
      <c r="T755" s="12" t="str">
        <f>TEXT((I755/86400)+25569+(-5/24),"mm/dd/yy")</f>
        <v>02/14/15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>E756/D756</f>
        <v>1.0375000000000001</v>
      </c>
      <c r="P756">
        <f>E756/L756</f>
        <v>42.346938775510203</v>
      </c>
      <c r="Q756" t="s">
        <v>8323</v>
      </c>
      <c r="R756" t="s">
        <v>8333</v>
      </c>
      <c r="S756" s="12" t="str">
        <f>TEXT((J756/86400)+25569+(-5/24),"mm/dd/yy")</f>
        <v>12/06/12</v>
      </c>
      <c r="T756" s="12" t="str">
        <f>TEXT((I756/86400)+25569+(-5/24),"mm/dd/yy")</f>
        <v>01/05/13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>E757/D757</f>
        <v>1.0190760000000001</v>
      </c>
      <c r="P757">
        <f>E757/L757</f>
        <v>37.466029411764708</v>
      </c>
      <c r="Q757" t="s">
        <v>8323</v>
      </c>
      <c r="R757" t="s">
        <v>8333</v>
      </c>
      <c r="S757" s="12" t="str">
        <f>TEXT((J757/86400)+25569+(-5/24),"mm/dd/yy")</f>
        <v>04/19/13</v>
      </c>
      <c r="T757" s="12" t="str">
        <f>TEXT((I757/86400)+25569+(-5/24),"mm/dd/yy")</f>
        <v>05/19/13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>E758/D758</f>
        <v>1.177142857142857</v>
      </c>
      <c r="P758">
        <f>E758/L758</f>
        <v>37.454545454545453</v>
      </c>
      <c r="Q758" t="s">
        <v>8323</v>
      </c>
      <c r="R758" t="s">
        <v>8333</v>
      </c>
      <c r="S758" s="12" t="str">
        <f>TEXT((J758/86400)+25569+(-5/24),"mm/dd/yy")</f>
        <v>02/16/11</v>
      </c>
      <c r="T758" s="12" t="str">
        <f>TEXT((I758/86400)+25569+(-5/24),"mm/dd/yy")</f>
        <v>04/18/11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>E759/D759</f>
        <v>2.38</v>
      </c>
      <c r="P759">
        <f>E759/L759</f>
        <v>33.055555555555557</v>
      </c>
      <c r="Q759" t="s">
        <v>8323</v>
      </c>
      <c r="R759" t="s">
        <v>8333</v>
      </c>
      <c r="S759" s="12" t="str">
        <f>TEXT((J759/86400)+25569+(-5/24),"mm/dd/yy")</f>
        <v>11/21/12</v>
      </c>
      <c r="T759" s="12" t="str">
        <f>TEXT((I759/86400)+25569+(-5/24),"mm/dd/yy")</f>
        <v>12/05/12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>E760/D760</f>
        <v>1.02</v>
      </c>
      <c r="P760">
        <f>E760/L760</f>
        <v>134.21052631578948</v>
      </c>
      <c r="Q760" t="s">
        <v>8323</v>
      </c>
      <c r="R760" t="s">
        <v>8333</v>
      </c>
      <c r="S760" s="12" t="str">
        <f>TEXT((J760/86400)+25569+(-5/24),"mm/dd/yy")</f>
        <v>09/08/10</v>
      </c>
      <c r="T760" s="12" t="str">
        <f>TEXT((I760/86400)+25569+(-5/24),"mm/dd/yy")</f>
        <v>10/08/10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>E761/D761</f>
        <v>1.0192000000000001</v>
      </c>
      <c r="P761">
        <f>E761/L761</f>
        <v>51.474747474747474</v>
      </c>
      <c r="Q761" t="s">
        <v>8323</v>
      </c>
      <c r="R761" t="s">
        <v>8333</v>
      </c>
      <c r="S761" s="12" t="str">
        <f>TEXT((J761/86400)+25569+(-5/24),"mm/dd/yy")</f>
        <v>05/30/14</v>
      </c>
      <c r="T761" s="12" t="str">
        <f>TEXT((I761/86400)+25569+(-5/24),"mm/dd/yy")</f>
        <v>07/09/14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>E762/D762</f>
        <v>0</v>
      </c>
      <c r="P762" t="e">
        <f>E762/L762</f>
        <v>#DIV/0!</v>
      </c>
      <c r="Q762" t="s">
        <v>8323</v>
      </c>
      <c r="R762" t="s">
        <v>8345</v>
      </c>
      <c r="S762" s="12" t="str">
        <f>TEXT((J762/86400)+25569+(-5/24),"mm/dd/yy")</f>
        <v>10/27/16</v>
      </c>
      <c r="T762" s="12" t="str">
        <f>TEXT((I762/86400)+25569+(-5/24),"mm/dd/yy")</f>
        <v>11/26/16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>E763/D763</f>
        <v>4.7E-2</v>
      </c>
      <c r="P763">
        <f>E763/L763</f>
        <v>39.166666666666664</v>
      </c>
      <c r="Q763" t="s">
        <v>8323</v>
      </c>
      <c r="R763" t="s">
        <v>8345</v>
      </c>
      <c r="S763" s="12" t="str">
        <f>TEXT((J763/86400)+25569+(-5/24),"mm/dd/yy")</f>
        <v>01/03/14</v>
      </c>
      <c r="T763" s="12" t="str">
        <f>TEXT((I763/86400)+25569+(-5/24),"mm/dd/yy")</f>
        <v>02/02/14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>E764/D764</f>
        <v>0</v>
      </c>
      <c r="P764" t="e">
        <f>E764/L764</f>
        <v>#DIV/0!</v>
      </c>
      <c r="Q764" t="s">
        <v>8323</v>
      </c>
      <c r="R764" t="s">
        <v>8345</v>
      </c>
      <c r="S764" s="12" t="str">
        <f>TEXT((J764/86400)+25569+(-5/24),"mm/dd/yy")</f>
        <v>11/16/16</v>
      </c>
      <c r="T764" s="12" t="str">
        <f>TEXT((I764/86400)+25569+(-5/24),"mm/dd/yy")</f>
        <v>12/04/16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>E765/D765</f>
        <v>1.1655011655011655E-3</v>
      </c>
      <c r="P765">
        <f>E765/L765</f>
        <v>5</v>
      </c>
      <c r="Q765" t="s">
        <v>8323</v>
      </c>
      <c r="R765" t="s">
        <v>8345</v>
      </c>
      <c r="S765" s="12" t="str">
        <f>TEXT((J765/86400)+25569+(-5/24),"mm/dd/yy")</f>
        <v>07/16/13</v>
      </c>
      <c r="T765" s="12" t="str">
        <f>TEXT((I765/86400)+25569+(-5/24),"mm/dd/yy")</f>
        <v>08/15/13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>E766/D766</f>
        <v>0</v>
      </c>
      <c r="P766" t="e">
        <f>E766/L766</f>
        <v>#DIV/0!</v>
      </c>
      <c r="Q766" t="s">
        <v>8323</v>
      </c>
      <c r="R766" t="s">
        <v>8345</v>
      </c>
      <c r="S766" s="12" t="str">
        <f>TEXT((J766/86400)+25569+(-5/24),"mm/dd/yy")</f>
        <v>08/10/15</v>
      </c>
      <c r="T766" s="12" t="str">
        <f>TEXT((I766/86400)+25569+(-5/24),"mm/dd/yy")</f>
        <v>09/09/15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>E767/D767</f>
        <v>0.36014285714285715</v>
      </c>
      <c r="P767">
        <f>E767/L767</f>
        <v>57.295454545454547</v>
      </c>
      <c r="Q767" t="s">
        <v>8323</v>
      </c>
      <c r="R767" t="s">
        <v>8345</v>
      </c>
      <c r="S767" s="12" t="str">
        <f>TEXT((J767/86400)+25569+(-5/24),"mm/dd/yy")</f>
        <v>09/19/14</v>
      </c>
      <c r="T767" s="12" t="str">
        <f>TEXT((I767/86400)+25569+(-5/24),"mm/dd/yy")</f>
        <v>10/19/14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>E768/D768</f>
        <v>0</v>
      </c>
      <c r="P768" t="e">
        <f>E768/L768</f>
        <v>#DIV/0!</v>
      </c>
      <c r="Q768" t="s">
        <v>8323</v>
      </c>
      <c r="R768" t="s">
        <v>8345</v>
      </c>
      <c r="S768" s="12" t="str">
        <f>TEXT((J768/86400)+25569+(-5/24),"mm/dd/yy")</f>
        <v>01/17/15</v>
      </c>
      <c r="T768" s="12" t="str">
        <f>TEXT((I768/86400)+25569+(-5/24),"mm/dd/yy")</f>
        <v>02/16/15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>E769/D769</f>
        <v>3.5400000000000001E-2</v>
      </c>
      <c r="P769">
        <f>E769/L769</f>
        <v>59</v>
      </c>
      <c r="Q769" t="s">
        <v>8323</v>
      </c>
      <c r="R769" t="s">
        <v>8345</v>
      </c>
      <c r="S769" s="12" t="str">
        <f>TEXT((J769/86400)+25569+(-5/24),"mm/dd/yy")</f>
        <v>04/20/15</v>
      </c>
      <c r="T769" s="12" t="str">
        <f>TEXT((I769/86400)+25569+(-5/24),"mm/dd/yy")</f>
        <v>05/20/15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>E770/D770</f>
        <v>0</v>
      </c>
      <c r="P770" t="e">
        <f>E770/L770</f>
        <v>#DIV/0!</v>
      </c>
      <c r="Q770" t="s">
        <v>8323</v>
      </c>
      <c r="R770" t="s">
        <v>8345</v>
      </c>
      <c r="S770" s="12" t="str">
        <f>TEXT((J770/86400)+25569+(-5/24),"mm/dd/yy")</f>
        <v>11/15/13</v>
      </c>
      <c r="T770" s="12" t="str">
        <f>TEXT((I770/86400)+25569+(-5/24),"mm/dd/yy")</f>
        <v>12/15/13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>E771/D771</f>
        <v>0.41399999999999998</v>
      </c>
      <c r="P771">
        <f>E771/L771</f>
        <v>31.846153846153847</v>
      </c>
      <c r="Q771" t="s">
        <v>8323</v>
      </c>
      <c r="R771" t="s">
        <v>8345</v>
      </c>
      <c r="S771" s="12" t="str">
        <f>TEXT((J771/86400)+25569+(-5/24),"mm/dd/yy")</f>
        <v>11/26/13</v>
      </c>
      <c r="T771" s="12" t="str">
        <f>TEXT((I771/86400)+25569+(-5/24),"mm/dd/yy")</f>
        <v>12/26/13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>E772/D772</f>
        <v>0</v>
      </c>
      <c r="P772" t="e">
        <f>E772/L772</f>
        <v>#DIV/0!</v>
      </c>
      <c r="Q772" t="s">
        <v>8323</v>
      </c>
      <c r="R772" t="s">
        <v>8345</v>
      </c>
      <c r="S772" s="12" t="str">
        <f>TEXT((J772/86400)+25569+(-5/24),"mm/dd/yy")</f>
        <v>01/15/13</v>
      </c>
      <c r="T772" s="12" t="str">
        <f>TEXT((I772/86400)+25569+(-5/24),"mm/dd/yy")</f>
        <v>02/24/13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>E773/D773</f>
        <v>2.631578947368421E-4</v>
      </c>
      <c r="P773">
        <f>E773/L773</f>
        <v>10</v>
      </c>
      <c r="Q773" t="s">
        <v>8323</v>
      </c>
      <c r="R773" t="s">
        <v>8345</v>
      </c>
      <c r="S773" s="12" t="str">
        <f>TEXT((J773/86400)+25569+(-5/24),"mm/dd/yy")</f>
        <v>12/11/15</v>
      </c>
      <c r="T773" s="12" t="str">
        <f>TEXT((I773/86400)+25569+(-5/24),"mm/dd/yy")</f>
        <v>01/30/16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>E774/D774</f>
        <v>3.3333333333333333E-2</v>
      </c>
      <c r="P774">
        <f>E774/L774</f>
        <v>50</v>
      </c>
      <c r="Q774" t="s">
        <v>8323</v>
      </c>
      <c r="R774" t="s">
        <v>8345</v>
      </c>
      <c r="S774" s="12" t="str">
        <f>TEXT((J774/86400)+25569+(-5/24),"mm/dd/yy")</f>
        <v>09/11/09</v>
      </c>
      <c r="T774" s="12" t="str">
        <f>TEXT((I774/86400)+25569+(-5/24),"mm/dd/yy")</f>
        <v>10/31/09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>E775/D775</f>
        <v>8.5129023676509714E-3</v>
      </c>
      <c r="P775">
        <f>E775/L775</f>
        <v>16</v>
      </c>
      <c r="Q775" t="s">
        <v>8323</v>
      </c>
      <c r="R775" t="s">
        <v>8345</v>
      </c>
      <c r="S775" s="12" t="str">
        <f>TEXT((J775/86400)+25569+(-5/24),"mm/dd/yy")</f>
        <v>04/06/15</v>
      </c>
      <c r="T775" s="12" t="str">
        <f>TEXT((I775/86400)+25569+(-5/24),"mm/dd/yy")</f>
        <v>05/10/15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>E776/D776</f>
        <v>0.70199999999999996</v>
      </c>
      <c r="P776">
        <f>E776/L776</f>
        <v>39</v>
      </c>
      <c r="Q776" t="s">
        <v>8323</v>
      </c>
      <c r="R776" t="s">
        <v>8345</v>
      </c>
      <c r="S776" s="12" t="str">
        <f>TEXT((J776/86400)+25569+(-5/24),"mm/dd/yy")</f>
        <v>01/24/14</v>
      </c>
      <c r="T776" s="12" t="str">
        <f>TEXT((I776/86400)+25569+(-5/24),"mm/dd/yy")</f>
        <v>02/23/14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>E777/D777</f>
        <v>1.7000000000000001E-2</v>
      </c>
      <c r="P777">
        <f>E777/L777</f>
        <v>34</v>
      </c>
      <c r="Q777" t="s">
        <v>8323</v>
      </c>
      <c r="R777" t="s">
        <v>8345</v>
      </c>
      <c r="S777" s="12" t="str">
        <f>TEXT((J777/86400)+25569+(-5/24),"mm/dd/yy")</f>
        <v>11/15/11</v>
      </c>
      <c r="T777" s="12" t="str">
        <f>TEXT((I777/86400)+25569+(-5/24),"mm/dd/yy")</f>
        <v>12/15/11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>E778/D778</f>
        <v>0.51400000000000001</v>
      </c>
      <c r="P778">
        <f>E778/L778</f>
        <v>63.122807017543863</v>
      </c>
      <c r="Q778" t="s">
        <v>8323</v>
      </c>
      <c r="R778" t="s">
        <v>8345</v>
      </c>
      <c r="S778" s="12" t="str">
        <f>TEXT((J778/86400)+25569+(-5/24),"mm/dd/yy")</f>
        <v>09/03/15</v>
      </c>
      <c r="T778" s="12" t="str">
        <f>TEXT((I778/86400)+25569+(-5/24),"mm/dd/yy")</f>
        <v>10/11/15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>E779/D779</f>
        <v>7.0000000000000001E-3</v>
      </c>
      <c r="P779">
        <f>E779/L779</f>
        <v>7</v>
      </c>
      <c r="Q779" t="s">
        <v>8323</v>
      </c>
      <c r="R779" t="s">
        <v>8345</v>
      </c>
      <c r="S779" s="12" t="str">
        <f>TEXT((J779/86400)+25569+(-5/24),"mm/dd/yy")</f>
        <v>07/01/13</v>
      </c>
      <c r="T779" s="12" t="str">
        <f>TEXT((I779/86400)+25569+(-5/24),"mm/dd/yy")</f>
        <v>07/31/13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>E780/D780</f>
        <v>4.0000000000000001E-3</v>
      </c>
      <c r="P780">
        <f>E780/L780</f>
        <v>2</v>
      </c>
      <c r="Q780" t="s">
        <v>8323</v>
      </c>
      <c r="R780" t="s">
        <v>8345</v>
      </c>
      <c r="S780" s="12" t="str">
        <f>TEXT((J780/86400)+25569+(-5/24),"mm/dd/yy")</f>
        <v>03/31/14</v>
      </c>
      <c r="T780" s="12" t="str">
        <f>TEXT((I780/86400)+25569+(-5/24),"mm/dd/yy")</f>
        <v>04/30/14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>E781/D781</f>
        <v>2.6666666666666668E-2</v>
      </c>
      <c r="P781">
        <f>E781/L781</f>
        <v>66.666666666666671</v>
      </c>
      <c r="Q781" t="s">
        <v>8323</v>
      </c>
      <c r="R781" t="s">
        <v>8345</v>
      </c>
      <c r="S781" s="12" t="str">
        <f>TEXT((J781/86400)+25569+(-5/24),"mm/dd/yy")</f>
        <v>09/15/10</v>
      </c>
      <c r="T781" s="12" t="str">
        <f>TEXT((I781/86400)+25569+(-5/24),"mm/dd/yy")</f>
        <v>10/14/10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>E782/D782</f>
        <v>1.04</v>
      </c>
      <c r="P782">
        <f>E782/L782</f>
        <v>38.518518518518519</v>
      </c>
      <c r="Q782" t="s">
        <v>8314</v>
      </c>
      <c r="R782" t="s">
        <v>8315</v>
      </c>
      <c r="S782" s="12" t="str">
        <f>TEXT((J782/86400)+25569+(-5/24),"mm/dd/yy")</f>
        <v>04/03/11</v>
      </c>
      <c r="T782" s="12" t="str">
        <f>TEXT((I782/86400)+25569+(-5/24),"mm/dd/yy")</f>
        <v>05/03/11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>E783/D783</f>
        <v>1.3315375</v>
      </c>
      <c r="P783">
        <f>E783/L783</f>
        <v>42.609200000000001</v>
      </c>
      <c r="Q783" t="s">
        <v>8314</v>
      </c>
      <c r="R783" t="s">
        <v>8315</v>
      </c>
      <c r="S783" s="12" t="str">
        <f>TEXT((J783/86400)+25569+(-5/24),"mm/dd/yy")</f>
        <v>05/08/13</v>
      </c>
      <c r="T783" s="12" t="str">
        <f>TEXT((I783/86400)+25569+(-5/24),"mm/dd/yy")</f>
        <v>06/07/13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>E784/D784</f>
        <v>1</v>
      </c>
      <c r="P784">
        <f>E784/L784</f>
        <v>50</v>
      </c>
      <c r="Q784" t="s">
        <v>8314</v>
      </c>
      <c r="R784" t="s">
        <v>8315</v>
      </c>
      <c r="S784" s="12" t="str">
        <f>TEXT((J784/86400)+25569+(-5/24),"mm/dd/yy")</f>
        <v>07/26/12</v>
      </c>
      <c r="T784" s="12" t="str">
        <f>TEXT((I784/86400)+25569+(-5/24),"mm/dd/yy")</f>
        <v>08/25/12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>E785/D785</f>
        <v>1.4813333333333334</v>
      </c>
      <c r="P785">
        <f>E785/L785</f>
        <v>63.485714285714288</v>
      </c>
      <c r="Q785" t="s">
        <v>8314</v>
      </c>
      <c r="R785" t="s">
        <v>8315</v>
      </c>
      <c r="S785" s="12" t="str">
        <f>TEXT((J785/86400)+25569+(-5/24),"mm/dd/yy")</f>
        <v>03/19/12</v>
      </c>
      <c r="T785" s="12" t="str">
        <f>TEXT((I785/86400)+25569+(-5/24),"mm/dd/yy")</f>
        <v>04/27/12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>E786/D786</f>
        <v>1.0249999999999999</v>
      </c>
      <c r="P786">
        <f>E786/L786</f>
        <v>102.5</v>
      </c>
      <c r="Q786" t="s">
        <v>8314</v>
      </c>
      <c r="R786" t="s">
        <v>8315</v>
      </c>
      <c r="S786" s="12" t="str">
        <f>TEXT((J786/86400)+25569+(-5/24),"mm/dd/yy")</f>
        <v>02/04/14</v>
      </c>
      <c r="T786" s="12" t="str">
        <f>TEXT((I786/86400)+25569+(-5/24),"mm/dd/yy")</f>
        <v>03/16/14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>E787/D787</f>
        <v>1.8062799999999999</v>
      </c>
      <c r="P787">
        <f>E787/L787</f>
        <v>31.142758620689655</v>
      </c>
      <c r="Q787" t="s">
        <v>8314</v>
      </c>
      <c r="R787" t="s">
        <v>8315</v>
      </c>
      <c r="S787" s="12" t="str">
        <f>TEXT((J787/86400)+25569+(-5/24),"mm/dd/yy")</f>
        <v>01/29/13</v>
      </c>
      <c r="T787" s="12" t="str">
        <f>TEXT((I787/86400)+25569+(-5/24),"mm/dd/yy")</f>
        <v>02/28/13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>E788/D788</f>
        <v>1.4279999999999999</v>
      </c>
      <c r="P788">
        <f>E788/L788</f>
        <v>162.27272727272728</v>
      </c>
      <c r="Q788" t="s">
        <v>8314</v>
      </c>
      <c r="R788" t="s">
        <v>8315</v>
      </c>
      <c r="S788" s="12" t="str">
        <f>TEXT((J788/86400)+25569+(-5/24),"mm/dd/yy")</f>
        <v>03/14/12</v>
      </c>
      <c r="T788" s="12" t="str">
        <f>TEXT((I788/86400)+25569+(-5/24),"mm/dd/yy")</f>
        <v>05/11/12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>E789/D789</f>
        <v>1.1416666666666666</v>
      </c>
      <c r="P789">
        <f>E789/L789</f>
        <v>80.588235294117652</v>
      </c>
      <c r="Q789" t="s">
        <v>8314</v>
      </c>
      <c r="R789" t="s">
        <v>8315</v>
      </c>
      <c r="S789" s="12" t="str">
        <f>TEXT((J789/86400)+25569+(-5/24),"mm/dd/yy")</f>
        <v>10/02/13</v>
      </c>
      <c r="T789" s="12" t="str">
        <f>TEXT((I789/86400)+25569+(-5/24),"mm/dd/yy")</f>
        <v>11/01/13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>E790/D790</f>
        <v>2.03505</v>
      </c>
      <c r="P790">
        <f>E790/L790</f>
        <v>59.85441176470588</v>
      </c>
      <c r="Q790" t="s">
        <v>8314</v>
      </c>
      <c r="R790" t="s">
        <v>8315</v>
      </c>
      <c r="S790" s="12" t="str">
        <f>TEXT((J790/86400)+25569+(-5/24),"mm/dd/yy")</f>
        <v>05/29/12</v>
      </c>
      <c r="T790" s="12" t="str">
        <f>TEXT((I790/86400)+25569+(-5/24),"mm/dd/yy")</f>
        <v>07/06/12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>E791/D791</f>
        <v>1.0941176470588236</v>
      </c>
      <c r="P791">
        <f>E791/L791</f>
        <v>132.85714285714286</v>
      </c>
      <c r="Q791" t="s">
        <v>8314</v>
      </c>
      <c r="R791" t="s">
        <v>8315</v>
      </c>
      <c r="S791" s="12" t="str">
        <f>TEXT((J791/86400)+25569+(-5/24),"mm/dd/yy")</f>
        <v>01/02/13</v>
      </c>
      <c r="T791" s="12" t="str">
        <f>TEXT((I791/86400)+25569+(-5/24),"mm/dd/yy")</f>
        <v>01/21/13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>E792/D792</f>
        <v>1.443746</v>
      </c>
      <c r="P792">
        <f>E792/L792</f>
        <v>92.547820512820508</v>
      </c>
      <c r="Q792" t="s">
        <v>8314</v>
      </c>
      <c r="R792" t="s">
        <v>8315</v>
      </c>
      <c r="S792" s="12" t="str">
        <f>TEXT((J792/86400)+25569+(-5/24),"mm/dd/yy")</f>
        <v>01/01/13</v>
      </c>
      <c r="T792" s="12" t="str">
        <f>TEXT((I792/86400)+25569+(-5/24),"mm/dd/yy")</f>
        <v>01/31/13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>E793/D793</f>
        <v>1.0386666666666666</v>
      </c>
      <c r="P793">
        <f>E793/L793</f>
        <v>60.859375</v>
      </c>
      <c r="Q793" t="s">
        <v>8314</v>
      </c>
      <c r="R793" t="s">
        <v>8315</v>
      </c>
      <c r="S793" s="12" t="str">
        <f>TEXT((J793/86400)+25569+(-5/24),"mm/dd/yy")</f>
        <v>10/10/13</v>
      </c>
      <c r="T793" s="12" t="str">
        <f>TEXT((I793/86400)+25569+(-5/24),"mm/dd/yy")</f>
        <v>11/13/13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>E794/D794</f>
        <v>1.0044440000000001</v>
      </c>
      <c r="P794">
        <f>E794/L794</f>
        <v>41.851833333333339</v>
      </c>
      <c r="Q794" t="s">
        <v>8314</v>
      </c>
      <c r="R794" t="s">
        <v>8315</v>
      </c>
      <c r="S794" s="12" t="str">
        <f>TEXT((J794/86400)+25569+(-5/24),"mm/dd/yy")</f>
        <v>10/08/13</v>
      </c>
      <c r="T794" s="12" t="str">
        <f>TEXT((I794/86400)+25569+(-5/24),"mm/dd/yy")</f>
        <v>11/07/13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>E795/D795</f>
        <v>1.0277927272727272</v>
      </c>
      <c r="P795">
        <f>E795/L795</f>
        <v>88.325937499999995</v>
      </c>
      <c r="Q795" t="s">
        <v>8314</v>
      </c>
      <c r="R795" t="s">
        <v>8315</v>
      </c>
      <c r="S795" s="12" t="str">
        <f>TEXT((J795/86400)+25569+(-5/24),"mm/dd/yy")</f>
        <v>06/17/13</v>
      </c>
      <c r="T795" s="12" t="str">
        <f>TEXT((I795/86400)+25569+(-5/24),"mm/dd/yy")</f>
        <v>07/02/13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>E796/D796</f>
        <v>1.0531250000000001</v>
      </c>
      <c r="P796">
        <f>E796/L796</f>
        <v>158.96226415094338</v>
      </c>
      <c r="Q796" t="s">
        <v>8314</v>
      </c>
      <c r="R796" t="s">
        <v>8315</v>
      </c>
      <c r="S796" s="12" t="str">
        <f>TEXT((J796/86400)+25569+(-5/24),"mm/dd/yy")</f>
        <v>07/11/11</v>
      </c>
      <c r="T796" s="12" t="str">
        <f>TEXT((I796/86400)+25569+(-5/24),"mm/dd/yy")</f>
        <v>09/05/11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>E797/D797</f>
        <v>1.1178571428571429</v>
      </c>
      <c r="P797">
        <f>E797/L797</f>
        <v>85.054347826086953</v>
      </c>
      <c r="Q797" t="s">
        <v>8314</v>
      </c>
      <c r="R797" t="s">
        <v>8315</v>
      </c>
      <c r="S797" s="12" t="str">
        <f>TEXT((J797/86400)+25569+(-5/24),"mm/dd/yy")</f>
        <v>02/24/12</v>
      </c>
      <c r="T797" s="12" t="str">
        <f>TEXT((I797/86400)+25569+(-5/24),"mm/dd/yy")</f>
        <v>04/06/12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>E798/D798</f>
        <v>1.0135000000000001</v>
      </c>
      <c r="P798">
        <f>E798/L798</f>
        <v>112.61111111111111</v>
      </c>
      <c r="Q798" t="s">
        <v>8314</v>
      </c>
      <c r="R798" t="s">
        <v>8315</v>
      </c>
      <c r="S798" s="12" t="str">
        <f>TEXT((J798/86400)+25569+(-5/24),"mm/dd/yy")</f>
        <v>08/16/13</v>
      </c>
      <c r="T798" s="12" t="str">
        <f>TEXT((I798/86400)+25569+(-5/24),"mm/dd/yy")</f>
        <v>09/15/13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>E799/D799</f>
        <v>1.0753333333333333</v>
      </c>
      <c r="P799">
        <f>E799/L799</f>
        <v>45.436619718309856</v>
      </c>
      <c r="Q799" t="s">
        <v>8314</v>
      </c>
      <c r="R799" t="s">
        <v>8315</v>
      </c>
      <c r="S799" s="12" t="str">
        <f>TEXT((J799/86400)+25569+(-5/24),"mm/dd/yy")</f>
        <v>03/28/12</v>
      </c>
      <c r="T799" s="12" t="str">
        <f>TEXT((I799/86400)+25569+(-5/24),"mm/dd/yy")</f>
        <v>04/28/12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>E800/D800</f>
        <v>1.1488571428571428</v>
      </c>
      <c r="P800">
        <f>E800/L800</f>
        <v>46.218390804597703</v>
      </c>
      <c r="Q800" t="s">
        <v>8314</v>
      </c>
      <c r="R800" t="s">
        <v>8315</v>
      </c>
      <c r="S800" s="12" t="str">
        <f>TEXT((J800/86400)+25569+(-5/24),"mm/dd/yy")</f>
        <v>08/31/14</v>
      </c>
      <c r="T800" s="12" t="str">
        <f>TEXT((I800/86400)+25569+(-5/24),"mm/dd/yy")</f>
        <v>09/30/14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>E801/D801</f>
        <v>1.0002</v>
      </c>
      <c r="P801">
        <f>E801/L801</f>
        <v>178.60714285714286</v>
      </c>
      <c r="Q801" t="s">
        <v>8314</v>
      </c>
      <c r="R801" t="s">
        <v>8315</v>
      </c>
      <c r="S801" s="12" t="str">
        <f>TEXT((J801/86400)+25569+(-5/24),"mm/dd/yy")</f>
        <v>03/28/12</v>
      </c>
      <c r="T801" s="12" t="str">
        <f>TEXT((I801/86400)+25569+(-5/24),"mm/dd/yy")</f>
        <v>04/27/12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>E802/D802</f>
        <v>1.5213333333333334</v>
      </c>
      <c r="P802">
        <f>E802/L802</f>
        <v>40.75</v>
      </c>
      <c r="Q802" t="s">
        <v>8314</v>
      </c>
      <c r="R802" t="s">
        <v>8315</v>
      </c>
      <c r="S802" s="12" t="str">
        <f>TEXT((J802/86400)+25569+(-5/24),"mm/dd/yy")</f>
        <v>08/12/14</v>
      </c>
      <c r="T802" s="12" t="str">
        <f>TEXT((I802/86400)+25569+(-5/24),"mm/dd/yy")</f>
        <v>09/11/14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>E803/D803</f>
        <v>1.1152149999999998</v>
      </c>
      <c r="P803">
        <f>E803/L803</f>
        <v>43.733921568627444</v>
      </c>
      <c r="Q803" t="s">
        <v>8314</v>
      </c>
      <c r="R803" t="s">
        <v>8315</v>
      </c>
      <c r="S803" s="12" t="str">
        <f>TEXT((J803/86400)+25569+(-5/24),"mm/dd/yy")</f>
        <v>06/01/11</v>
      </c>
      <c r="T803" s="12" t="str">
        <f>TEXT((I803/86400)+25569+(-5/24),"mm/dd/yy")</f>
        <v>07/01/11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>E804/D804</f>
        <v>1.0133333333333334</v>
      </c>
      <c r="P804">
        <f>E804/L804</f>
        <v>81.066666666666663</v>
      </c>
      <c r="Q804" t="s">
        <v>8314</v>
      </c>
      <c r="R804" t="s">
        <v>8315</v>
      </c>
      <c r="S804" s="12" t="str">
        <f>TEXT((J804/86400)+25569+(-5/24),"mm/dd/yy")</f>
        <v>08/01/12</v>
      </c>
      <c r="T804" s="12" t="str">
        <f>TEXT((I804/86400)+25569+(-5/24),"mm/dd/yy")</f>
        <v>09/16/12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>E805/D805</f>
        <v>1.232608695652174</v>
      </c>
      <c r="P805">
        <f>E805/L805</f>
        <v>74.60526315789474</v>
      </c>
      <c r="Q805" t="s">
        <v>8314</v>
      </c>
      <c r="R805" t="s">
        <v>8315</v>
      </c>
      <c r="S805" s="12" t="str">
        <f>TEXT((J805/86400)+25569+(-5/24),"mm/dd/yy")</f>
        <v>05/02/11</v>
      </c>
      <c r="T805" s="12" t="str">
        <f>TEXT((I805/86400)+25569+(-5/24),"mm/dd/yy")</f>
        <v>05/28/11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>E806/D806</f>
        <v>1</v>
      </c>
      <c r="P806">
        <f>E806/L806</f>
        <v>305.55555555555554</v>
      </c>
      <c r="Q806" t="s">
        <v>8314</v>
      </c>
      <c r="R806" t="s">
        <v>8315</v>
      </c>
      <c r="S806" s="12" t="str">
        <f>TEXT((J806/86400)+25569+(-5/24),"mm/dd/yy")</f>
        <v>07/05/11</v>
      </c>
      <c r="T806" s="12" t="str">
        <f>TEXT((I806/86400)+25569+(-5/24),"mm/dd/yy")</f>
        <v>07/22/11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>E807/D807</f>
        <v>1.05</v>
      </c>
      <c r="P807">
        <f>E807/L807</f>
        <v>58.333333333333336</v>
      </c>
      <c r="Q807" t="s">
        <v>8314</v>
      </c>
      <c r="R807" t="s">
        <v>8315</v>
      </c>
      <c r="S807" s="12" t="str">
        <f>TEXT((J807/86400)+25569+(-5/24),"mm/dd/yy")</f>
        <v>05/27/11</v>
      </c>
      <c r="T807" s="12" t="str">
        <f>TEXT((I807/86400)+25569+(-5/24),"mm/dd/yy")</f>
        <v>07/16/11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>E808/D808</f>
        <v>1.0443750000000001</v>
      </c>
      <c r="P808">
        <f>E808/L808</f>
        <v>117.67605633802818</v>
      </c>
      <c r="Q808" t="s">
        <v>8314</v>
      </c>
      <c r="R808" t="s">
        <v>8315</v>
      </c>
      <c r="S808" s="12" t="str">
        <f>TEXT((J808/86400)+25569+(-5/24),"mm/dd/yy")</f>
        <v>08/08/11</v>
      </c>
      <c r="T808" s="12" t="str">
        <f>TEXT((I808/86400)+25569+(-5/24),"mm/dd/yy")</f>
        <v>09/07/11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>E809/D809</f>
        <v>1.05125</v>
      </c>
      <c r="P809">
        <f>E809/L809</f>
        <v>73.771929824561397</v>
      </c>
      <c r="Q809" t="s">
        <v>8314</v>
      </c>
      <c r="R809" t="s">
        <v>8315</v>
      </c>
      <c r="S809" s="12" t="str">
        <f>TEXT((J809/86400)+25569+(-5/24),"mm/dd/yy")</f>
        <v>01/24/17</v>
      </c>
      <c r="T809" s="12" t="str">
        <f>TEXT((I809/86400)+25569+(-5/24),"mm/dd/yy")</f>
        <v>02/28/17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>E810/D810</f>
        <v>1</v>
      </c>
      <c r="P810">
        <f>E810/L810</f>
        <v>104.65116279069767</v>
      </c>
      <c r="Q810" t="s">
        <v>8314</v>
      </c>
      <c r="R810" t="s">
        <v>8315</v>
      </c>
      <c r="S810" s="12" t="str">
        <f>TEXT((J810/86400)+25569+(-5/24),"mm/dd/yy")</f>
        <v>11/18/14</v>
      </c>
      <c r="T810" s="12" t="str">
        <f>TEXT((I810/86400)+25569+(-5/24),"mm/dd/yy")</f>
        <v>12/21/14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>E811/D811</f>
        <v>1.03775</v>
      </c>
      <c r="P811">
        <f>E811/L811</f>
        <v>79.82692307692308</v>
      </c>
      <c r="Q811" t="s">
        <v>8314</v>
      </c>
      <c r="R811" t="s">
        <v>8315</v>
      </c>
      <c r="S811" s="12" t="str">
        <f>TEXT((J811/86400)+25569+(-5/24),"mm/dd/yy")</f>
        <v>12/20/13</v>
      </c>
      <c r="T811" s="12" t="str">
        <f>TEXT((I811/86400)+25569+(-5/24),"mm/dd/yy")</f>
        <v>01/19/14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>E812/D812</f>
        <v>1.05</v>
      </c>
      <c r="P812">
        <f>E812/L812</f>
        <v>58.333333333333336</v>
      </c>
      <c r="Q812" t="s">
        <v>8314</v>
      </c>
      <c r="R812" t="s">
        <v>8315</v>
      </c>
      <c r="S812" s="12" t="str">
        <f>TEXT((J812/86400)+25569+(-5/24),"mm/dd/yy")</f>
        <v>08/01/12</v>
      </c>
      <c r="T812" s="12" t="str">
        <f>TEXT((I812/86400)+25569+(-5/24),"mm/dd/yy")</f>
        <v>08/31/12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>E813/D813</f>
        <v>1.04</v>
      </c>
      <c r="P813">
        <f>E813/L813</f>
        <v>86.666666666666671</v>
      </c>
      <c r="Q813" t="s">
        <v>8314</v>
      </c>
      <c r="R813" t="s">
        <v>8315</v>
      </c>
      <c r="S813" s="12" t="str">
        <f>TEXT((J813/86400)+25569+(-5/24),"mm/dd/yy")</f>
        <v>06/18/13</v>
      </c>
      <c r="T813" s="12" t="str">
        <f>TEXT((I813/86400)+25569+(-5/24),"mm/dd/yy")</f>
        <v>07/10/13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>E814/D814</f>
        <v>1.5183333333333333</v>
      </c>
      <c r="P814">
        <f>E814/L814</f>
        <v>27.606060606060606</v>
      </c>
      <c r="Q814" t="s">
        <v>8314</v>
      </c>
      <c r="R814" t="s">
        <v>8315</v>
      </c>
      <c r="S814" s="12" t="str">
        <f>TEXT((J814/86400)+25569+(-5/24),"mm/dd/yy")</f>
        <v>01/07/13</v>
      </c>
      <c r="T814" s="12" t="str">
        <f>TEXT((I814/86400)+25569+(-5/24),"mm/dd/yy")</f>
        <v>03/01/13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>E815/D815</f>
        <v>1.59996</v>
      </c>
      <c r="P815">
        <f>E815/L815</f>
        <v>24.999375000000001</v>
      </c>
      <c r="Q815" t="s">
        <v>8314</v>
      </c>
      <c r="R815" t="s">
        <v>8315</v>
      </c>
      <c r="S815" s="12" t="str">
        <f>TEXT((J815/86400)+25569+(-5/24),"mm/dd/yy")</f>
        <v>06/20/12</v>
      </c>
      <c r="T815" s="12" t="str">
        <f>TEXT((I815/86400)+25569+(-5/24),"mm/dd/yy")</f>
        <v>07/20/12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>E816/D816</f>
        <v>1.2729999999999999</v>
      </c>
      <c r="P816">
        <f>E816/L816</f>
        <v>45.464285714285715</v>
      </c>
      <c r="Q816" t="s">
        <v>8314</v>
      </c>
      <c r="R816" t="s">
        <v>8315</v>
      </c>
      <c r="S816" s="12" t="str">
        <f>TEXT((J816/86400)+25569+(-5/24),"mm/dd/yy")</f>
        <v>05/16/11</v>
      </c>
      <c r="T816" s="12" t="str">
        <f>TEXT((I816/86400)+25569+(-5/24),"mm/dd/yy")</f>
        <v>05/31/11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>E817/D817</f>
        <v>1.07</v>
      </c>
      <c r="P817">
        <f>E817/L817</f>
        <v>99.534883720930239</v>
      </c>
      <c r="Q817" t="s">
        <v>8314</v>
      </c>
      <c r="R817" t="s">
        <v>8315</v>
      </c>
      <c r="S817" s="12" t="str">
        <f>TEXT((J817/86400)+25569+(-5/24),"mm/dd/yy")</f>
        <v>10/02/14</v>
      </c>
      <c r="T817" s="12" t="str">
        <f>TEXT((I817/86400)+25569+(-5/24),"mm/dd/yy")</f>
        <v>11/01/14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>E818/D818</f>
        <v>1.1512214285714286</v>
      </c>
      <c r="P818">
        <f>E818/L818</f>
        <v>39.31</v>
      </c>
      <c r="Q818" t="s">
        <v>8314</v>
      </c>
      <c r="R818" t="s">
        <v>8315</v>
      </c>
      <c r="S818" s="12" t="str">
        <f>TEXT((J818/86400)+25569+(-5/24),"mm/dd/yy")</f>
        <v>03/08/13</v>
      </c>
      <c r="T818" s="12" t="str">
        <f>TEXT((I818/86400)+25569+(-5/24),"mm/dd/yy")</f>
        <v>04/09/13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>E819/D819</f>
        <v>1.3711066666666665</v>
      </c>
      <c r="P819">
        <f>E819/L819</f>
        <v>89.419999999999987</v>
      </c>
      <c r="Q819" t="s">
        <v>8314</v>
      </c>
      <c r="R819" t="s">
        <v>8315</v>
      </c>
      <c r="S819" s="12" t="str">
        <f>TEXT((J819/86400)+25569+(-5/24),"mm/dd/yy")</f>
        <v>01/17/12</v>
      </c>
      <c r="T819" s="12" t="str">
        <f>TEXT((I819/86400)+25569+(-5/24),"mm/dd/yy")</f>
        <v>03/10/12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>E820/D820</f>
        <v>1.5571428571428572</v>
      </c>
      <c r="P820">
        <f>E820/L820</f>
        <v>28.684210526315791</v>
      </c>
      <c r="Q820" t="s">
        <v>8314</v>
      </c>
      <c r="R820" t="s">
        <v>8315</v>
      </c>
      <c r="S820" s="12" t="str">
        <f>TEXT((J820/86400)+25569+(-5/24),"mm/dd/yy")</f>
        <v>07/30/12</v>
      </c>
      <c r="T820" s="12" t="str">
        <f>TEXT((I820/86400)+25569+(-5/24),"mm/dd/yy")</f>
        <v>08/07/12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>E821/D821</f>
        <v>1.0874999999999999</v>
      </c>
      <c r="P821">
        <f>E821/L821</f>
        <v>31.071428571428573</v>
      </c>
      <c r="Q821" t="s">
        <v>8314</v>
      </c>
      <c r="R821" t="s">
        <v>8315</v>
      </c>
      <c r="S821" s="12" t="str">
        <f>TEXT((J821/86400)+25569+(-5/24),"mm/dd/yy")</f>
        <v>12/11/13</v>
      </c>
      <c r="T821" s="12" t="str">
        <f>TEXT((I821/86400)+25569+(-5/24),"mm/dd/yy")</f>
        <v>12/20/13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>E822/D822</f>
        <v>1.3405</v>
      </c>
      <c r="P822">
        <f>E822/L822</f>
        <v>70.55263157894737</v>
      </c>
      <c r="Q822" t="s">
        <v>8314</v>
      </c>
      <c r="R822" t="s">
        <v>8315</v>
      </c>
      <c r="S822" s="12" t="str">
        <f>TEXT((J822/86400)+25569+(-5/24),"mm/dd/yy")</f>
        <v>05/09/14</v>
      </c>
      <c r="T822" s="12" t="str">
        <f>TEXT((I822/86400)+25569+(-5/24),"mm/dd/yy")</f>
        <v>06/09/14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>E823/D823</f>
        <v>1</v>
      </c>
      <c r="P823">
        <f>E823/L823</f>
        <v>224.12820512820514</v>
      </c>
      <c r="Q823" t="s">
        <v>8314</v>
      </c>
      <c r="R823" t="s">
        <v>8315</v>
      </c>
      <c r="S823" s="12" t="str">
        <f>TEXT((J823/86400)+25569+(-5/24),"mm/dd/yy")</f>
        <v>03/30/15</v>
      </c>
      <c r="T823" s="12" t="str">
        <f>TEXT((I823/86400)+25569+(-5/24),"mm/dd/yy")</f>
        <v>05/03/15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>E824/D824</f>
        <v>1.1916666666666667</v>
      </c>
      <c r="P824">
        <f>E824/L824</f>
        <v>51.811594202898547</v>
      </c>
      <c r="Q824" t="s">
        <v>8314</v>
      </c>
      <c r="R824" t="s">
        <v>8315</v>
      </c>
      <c r="S824" s="12" t="str">
        <f>TEXT((J824/86400)+25569+(-5/24),"mm/dd/yy")</f>
        <v>09/05/12</v>
      </c>
      <c r="T824" s="12" t="str">
        <f>TEXT((I824/86400)+25569+(-5/24),"mm/dd/yy")</f>
        <v>10/05/12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>E825/D825</f>
        <v>1.7949999999999999</v>
      </c>
      <c r="P825">
        <f>E825/L825</f>
        <v>43.515151515151516</v>
      </c>
      <c r="Q825" t="s">
        <v>8314</v>
      </c>
      <c r="R825" t="s">
        <v>8315</v>
      </c>
      <c r="S825" s="12" t="str">
        <f>TEXT((J825/86400)+25569+(-5/24),"mm/dd/yy")</f>
        <v>02/20/15</v>
      </c>
      <c r="T825" s="12" t="str">
        <f>TEXT((I825/86400)+25569+(-5/24),"mm/dd/yy")</f>
        <v>03/22/15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>E826/D826</f>
        <v>1.3438124999999999</v>
      </c>
      <c r="P826">
        <f>E826/L826</f>
        <v>39.816666666666663</v>
      </c>
      <c r="Q826" t="s">
        <v>8314</v>
      </c>
      <c r="R826" t="s">
        <v>8315</v>
      </c>
      <c r="S826" s="12" t="str">
        <f>TEXT((J826/86400)+25569+(-5/24),"mm/dd/yy")</f>
        <v>03/13/10</v>
      </c>
      <c r="T826" s="12" t="str">
        <f>TEXT((I826/86400)+25569+(-5/24),"mm/dd/yy")</f>
        <v>04/18/10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>E827/D827</f>
        <v>1.0043200000000001</v>
      </c>
      <c r="P827">
        <f>E827/L827</f>
        <v>126.8080808080808</v>
      </c>
      <c r="Q827" t="s">
        <v>8314</v>
      </c>
      <c r="R827" t="s">
        <v>8315</v>
      </c>
      <c r="S827" s="12" t="str">
        <f>TEXT((J827/86400)+25569+(-5/24),"mm/dd/yy")</f>
        <v>10/04/12</v>
      </c>
      <c r="T827" s="12" t="str">
        <f>TEXT((I827/86400)+25569+(-5/24),"mm/dd/yy")</f>
        <v>10/29/12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>E828/D828</f>
        <v>1.0145454545454546</v>
      </c>
      <c r="P828">
        <f>E828/L828</f>
        <v>113.87755102040816</v>
      </c>
      <c r="Q828" t="s">
        <v>8314</v>
      </c>
      <c r="R828" t="s">
        <v>8315</v>
      </c>
      <c r="S828" s="12" t="str">
        <f>TEXT((J828/86400)+25569+(-5/24),"mm/dd/yy")</f>
        <v>03/04/12</v>
      </c>
      <c r="T828" s="12" t="str">
        <f>TEXT((I828/86400)+25569+(-5/24),"mm/dd/yy")</f>
        <v>03/25/12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>E829/D829</f>
        <v>1.0333333333333334</v>
      </c>
      <c r="P829">
        <f>E829/L829</f>
        <v>28.181818181818183</v>
      </c>
      <c r="Q829" t="s">
        <v>8314</v>
      </c>
      <c r="R829" t="s">
        <v>8315</v>
      </c>
      <c r="S829" s="12" t="str">
        <f>TEXT((J829/86400)+25569+(-5/24),"mm/dd/yy")</f>
        <v>01/19/12</v>
      </c>
      <c r="T829" s="12" t="str">
        <f>TEXT((I829/86400)+25569+(-5/24),"mm/dd/yy")</f>
        <v>02/14/12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>E830/D830</f>
        <v>1.07</v>
      </c>
      <c r="P830">
        <f>E830/L830</f>
        <v>36.60526315789474</v>
      </c>
      <c r="Q830" t="s">
        <v>8314</v>
      </c>
      <c r="R830" t="s">
        <v>8315</v>
      </c>
      <c r="S830" s="12" t="str">
        <f>TEXT((J830/86400)+25569+(-5/24),"mm/dd/yy")</f>
        <v>06/12/12</v>
      </c>
      <c r="T830" s="12" t="str">
        <f>TEXT((I830/86400)+25569+(-5/24),"mm/dd/yy")</f>
        <v>06/25/12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>E831/D831</f>
        <v>1.04</v>
      </c>
      <c r="P831">
        <f>E831/L831</f>
        <v>32.5</v>
      </c>
      <c r="Q831" t="s">
        <v>8314</v>
      </c>
      <c r="R831" t="s">
        <v>8315</v>
      </c>
      <c r="S831" s="12" t="str">
        <f>TEXT((J831/86400)+25569+(-5/24),"mm/dd/yy")</f>
        <v>05/14/16</v>
      </c>
      <c r="T831" s="12" t="str">
        <f>TEXT((I831/86400)+25569+(-5/24),"mm/dd/yy")</f>
        <v>07/13/16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>E832/D832</f>
        <v>1.0783333333333334</v>
      </c>
      <c r="P832">
        <f>E832/L832</f>
        <v>60.65625</v>
      </c>
      <c r="Q832" t="s">
        <v>8314</v>
      </c>
      <c r="R832" t="s">
        <v>8315</v>
      </c>
      <c r="S832" s="12" t="str">
        <f>TEXT((J832/86400)+25569+(-5/24),"mm/dd/yy")</f>
        <v>02/20/13</v>
      </c>
      <c r="T832" s="12" t="str">
        <f>TEXT((I832/86400)+25569+(-5/24),"mm/dd/yy")</f>
        <v>03/22/13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>E833/D833</f>
        <v>2.3333333333333335</v>
      </c>
      <c r="P833">
        <f>E833/L833</f>
        <v>175</v>
      </c>
      <c r="Q833" t="s">
        <v>8314</v>
      </c>
      <c r="R833" t="s">
        <v>8315</v>
      </c>
      <c r="S833" s="12" t="str">
        <f>TEXT((J833/86400)+25569+(-5/24),"mm/dd/yy")</f>
        <v>03/28/12</v>
      </c>
      <c r="T833" s="12" t="str">
        <f>TEXT((I833/86400)+25569+(-5/24),"mm/dd/yy")</f>
        <v>04/27/12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>E834/D834</f>
        <v>1.0060706666666666</v>
      </c>
      <c r="P834">
        <f>E834/L834</f>
        <v>97.993896103896105</v>
      </c>
      <c r="Q834" t="s">
        <v>8314</v>
      </c>
      <c r="R834" t="s">
        <v>8315</v>
      </c>
      <c r="S834" s="12" t="str">
        <f>TEXT((J834/86400)+25569+(-5/24),"mm/dd/yy")</f>
        <v>11/22/11</v>
      </c>
      <c r="T834" s="12" t="str">
        <f>TEXT((I834/86400)+25569+(-5/24),"mm/dd/yy")</f>
        <v>01/21/12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>E835/D835</f>
        <v>1.0166666666666666</v>
      </c>
      <c r="P835">
        <f>E835/L835</f>
        <v>148.78048780487805</v>
      </c>
      <c r="Q835" t="s">
        <v>8314</v>
      </c>
      <c r="R835" t="s">
        <v>8315</v>
      </c>
      <c r="S835" s="12" t="str">
        <f>TEXT((J835/86400)+25569+(-5/24),"mm/dd/yy")</f>
        <v>03/20/14</v>
      </c>
      <c r="T835" s="12" t="str">
        <f>TEXT((I835/86400)+25569+(-5/24),"mm/dd/yy")</f>
        <v>04/19/14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>E836/D836</f>
        <v>1.3101818181818181</v>
      </c>
      <c r="P836">
        <f>E836/L836</f>
        <v>96.08</v>
      </c>
      <c r="Q836" t="s">
        <v>8314</v>
      </c>
      <c r="R836" t="s">
        <v>8315</v>
      </c>
      <c r="S836" s="12" t="str">
        <f>TEXT((J836/86400)+25569+(-5/24),"mm/dd/yy")</f>
        <v>05/28/13</v>
      </c>
      <c r="T836" s="12" t="str">
        <f>TEXT((I836/86400)+25569+(-5/24),"mm/dd/yy")</f>
        <v>06/30/13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>E837/D837</f>
        <v>1.1725000000000001</v>
      </c>
      <c r="P837">
        <f>E837/L837</f>
        <v>58.625</v>
      </c>
      <c r="Q837" t="s">
        <v>8314</v>
      </c>
      <c r="R837" t="s">
        <v>8315</v>
      </c>
      <c r="S837" s="12" t="str">
        <f>TEXT((J837/86400)+25569+(-5/24),"mm/dd/yy")</f>
        <v>04/06/12</v>
      </c>
      <c r="T837" s="12" t="str">
        <f>TEXT((I837/86400)+25569+(-5/24),"mm/dd/yy")</f>
        <v>05/18/12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>E838/D838</f>
        <v>1.009304</v>
      </c>
      <c r="P838">
        <f>E838/L838</f>
        <v>109.70695652173914</v>
      </c>
      <c r="Q838" t="s">
        <v>8314</v>
      </c>
      <c r="R838" t="s">
        <v>8315</v>
      </c>
      <c r="S838" s="12" t="str">
        <f>TEXT((J838/86400)+25569+(-5/24),"mm/dd/yy")</f>
        <v>09/06/13</v>
      </c>
      <c r="T838" s="12" t="str">
        <f>TEXT((I838/86400)+25569+(-5/24),"mm/dd/yy")</f>
        <v>10/06/13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>E839/D839</f>
        <v>1.218</v>
      </c>
      <c r="P839">
        <f>E839/L839</f>
        <v>49.112903225806448</v>
      </c>
      <c r="Q839" t="s">
        <v>8314</v>
      </c>
      <c r="R839" t="s">
        <v>8315</v>
      </c>
      <c r="S839" s="12" t="str">
        <f>TEXT((J839/86400)+25569+(-5/24),"mm/dd/yy")</f>
        <v>04/01/14</v>
      </c>
      <c r="T839" s="12" t="str">
        <f>TEXT((I839/86400)+25569+(-5/24),"mm/dd/yy")</f>
        <v>05/01/14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>E840/D840</f>
        <v>1.454</v>
      </c>
      <c r="P840">
        <f>E840/L840</f>
        <v>47.672131147540981</v>
      </c>
      <c r="Q840" t="s">
        <v>8314</v>
      </c>
      <c r="R840" t="s">
        <v>8315</v>
      </c>
      <c r="S840" s="12" t="str">
        <f>TEXT((J840/86400)+25569+(-5/24),"mm/dd/yy")</f>
        <v>12/18/11</v>
      </c>
      <c r="T840" s="12" t="str">
        <f>TEXT((I840/86400)+25569+(-5/24),"mm/dd/yy")</f>
        <v>01/17/12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>E841/D841</f>
        <v>1.166166</v>
      </c>
      <c r="P841">
        <f>E841/L841</f>
        <v>60.737812499999997</v>
      </c>
      <c r="Q841" t="s">
        <v>8314</v>
      </c>
      <c r="R841" t="s">
        <v>8315</v>
      </c>
      <c r="S841" s="12" t="str">
        <f>TEXT((J841/86400)+25569+(-5/24),"mm/dd/yy")</f>
        <v>08/23/12</v>
      </c>
      <c r="T841" s="12" t="str">
        <f>TEXT((I841/86400)+25569+(-5/24),"mm/dd/yy")</f>
        <v>09/22/12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>E842/D842</f>
        <v>1.2041660000000001</v>
      </c>
      <c r="P842">
        <f>E842/L842</f>
        <v>63.37715789473684</v>
      </c>
      <c r="Q842" t="s">
        <v>8314</v>
      </c>
      <c r="R842" t="s">
        <v>8335</v>
      </c>
      <c r="S842" s="12" t="str">
        <f>TEXT((J842/86400)+25569+(-5/24),"mm/dd/yy")</f>
        <v>08/25/16</v>
      </c>
      <c r="T842" s="12" t="str">
        <f>TEXT((I842/86400)+25569+(-5/24),"mm/dd/yy")</f>
        <v>09/24/16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>E843/D843</f>
        <v>1.0132000000000001</v>
      </c>
      <c r="P843">
        <f>E843/L843</f>
        <v>53.893617021276597</v>
      </c>
      <c r="Q843" t="s">
        <v>8314</v>
      </c>
      <c r="R843" t="s">
        <v>8335</v>
      </c>
      <c r="S843" s="12" t="str">
        <f>TEXT((J843/86400)+25569+(-5/24),"mm/dd/yy")</f>
        <v>10/11/14</v>
      </c>
      <c r="T843" s="12" t="str">
        <f>TEXT((I843/86400)+25569+(-5/24),"mm/dd/yy")</f>
        <v>11/10/14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>E844/D844</f>
        <v>1.0431999999999999</v>
      </c>
      <c r="P844">
        <f>E844/L844</f>
        <v>66.871794871794876</v>
      </c>
      <c r="Q844" t="s">
        <v>8314</v>
      </c>
      <c r="R844" t="s">
        <v>8335</v>
      </c>
      <c r="S844" s="12" t="str">
        <f>TEXT((J844/86400)+25569+(-5/24),"mm/dd/yy")</f>
        <v>09/09/13</v>
      </c>
      <c r="T844" s="12" t="str">
        <f>TEXT((I844/86400)+25569+(-5/24),"mm/dd/yy")</f>
        <v>10/13/13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>E845/D845</f>
        <v>2.6713333333333331</v>
      </c>
      <c r="P845">
        <f>E845/L845</f>
        <v>63.102362204724407</v>
      </c>
      <c r="Q845" t="s">
        <v>8314</v>
      </c>
      <c r="R845" t="s">
        <v>8335</v>
      </c>
      <c r="S845" s="12" t="str">
        <f>TEXT((J845/86400)+25569+(-5/24),"mm/dd/yy")</f>
        <v>11/21/16</v>
      </c>
      <c r="T845" s="12" t="str">
        <f>TEXT((I845/86400)+25569+(-5/24),"mm/dd/yy")</f>
        <v>12/08/16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>E846/D846</f>
        <v>1.9413333333333334</v>
      </c>
      <c r="P846">
        <f>E846/L846</f>
        <v>36.628930817610062</v>
      </c>
      <c r="Q846" t="s">
        <v>8314</v>
      </c>
      <c r="R846" t="s">
        <v>8335</v>
      </c>
      <c r="S846" s="12" t="str">
        <f>TEXT((J846/86400)+25569+(-5/24),"mm/dd/yy")</f>
        <v>09/23/14</v>
      </c>
      <c r="T846" s="12" t="str">
        <f>TEXT((I846/86400)+25569+(-5/24),"mm/dd/yy")</f>
        <v>10/31/14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>E847/D847</f>
        <v>1.203802</v>
      </c>
      <c r="P847">
        <f>E847/L847</f>
        <v>34.005706214689269</v>
      </c>
      <c r="Q847" t="s">
        <v>8314</v>
      </c>
      <c r="R847" t="s">
        <v>8335</v>
      </c>
      <c r="S847" s="12" t="str">
        <f>TEXT((J847/86400)+25569+(-5/24),"mm/dd/yy")</f>
        <v>07/26/16</v>
      </c>
      <c r="T847" s="12" t="str">
        <f>TEXT((I847/86400)+25569+(-5/24),"mm/dd/yy")</f>
        <v>09/04/16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>E848/D848</f>
        <v>1.2200090909090908</v>
      </c>
      <c r="P848">
        <f>E848/L848</f>
        <v>28.553404255319148</v>
      </c>
      <c r="Q848" t="s">
        <v>8314</v>
      </c>
      <c r="R848" t="s">
        <v>8335</v>
      </c>
      <c r="S848" s="12" t="str">
        <f>TEXT((J848/86400)+25569+(-5/24),"mm/dd/yy")</f>
        <v>02/24/14</v>
      </c>
      <c r="T848" s="12" t="str">
        <f>TEXT((I848/86400)+25569+(-5/24),"mm/dd/yy")</f>
        <v>03/10/14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>E849/D849</f>
        <v>1</v>
      </c>
      <c r="P849">
        <f>E849/L849</f>
        <v>10</v>
      </c>
      <c r="Q849" t="s">
        <v>8314</v>
      </c>
      <c r="R849" t="s">
        <v>8335</v>
      </c>
      <c r="S849" s="12" t="str">
        <f>TEXT((J849/86400)+25569+(-5/24),"mm/dd/yy")</f>
        <v>06/10/15</v>
      </c>
      <c r="T849" s="12" t="str">
        <f>TEXT((I849/86400)+25569+(-5/24),"mm/dd/yy")</f>
        <v>07/10/15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>E850/D850</f>
        <v>1</v>
      </c>
      <c r="P850">
        <f>E850/L850</f>
        <v>18.75</v>
      </c>
      <c r="Q850" t="s">
        <v>8314</v>
      </c>
      <c r="R850" t="s">
        <v>8335</v>
      </c>
      <c r="S850" s="12" t="str">
        <f>TEXT((J850/86400)+25569+(-5/24),"mm/dd/yy")</f>
        <v>03/15/15</v>
      </c>
      <c r="T850" s="12" t="str">
        <f>TEXT((I850/86400)+25569+(-5/24),"mm/dd/yy")</f>
        <v>04/14/15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>E851/D851</f>
        <v>1.1990000000000001</v>
      </c>
      <c r="P851">
        <f>E851/L851</f>
        <v>41.704347826086959</v>
      </c>
      <c r="Q851" t="s">
        <v>8314</v>
      </c>
      <c r="R851" t="s">
        <v>8335</v>
      </c>
      <c r="S851" s="12" t="str">
        <f>TEXT((J851/86400)+25569+(-5/24),"mm/dd/yy")</f>
        <v>02/15/15</v>
      </c>
      <c r="T851" s="12" t="str">
        <f>TEXT((I851/86400)+25569+(-5/24),"mm/dd/yy")</f>
        <v>03/15/15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>E852/D852</f>
        <v>1.55175</v>
      </c>
      <c r="P852">
        <f>E852/L852</f>
        <v>46.669172932330824</v>
      </c>
      <c r="Q852" t="s">
        <v>8314</v>
      </c>
      <c r="R852" t="s">
        <v>8335</v>
      </c>
      <c r="S852" s="12" t="str">
        <f>TEXT((J852/86400)+25569+(-5/24),"mm/dd/yy")</f>
        <v>03/23/16</v>
      </c>
      <c r="T852" s="12" t="str">
        <f>TEXT((I852/86400)+25569+(-5/24),"mm/dd/yy")</f>
        <v>04/24/16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>E853/D853</f>
        <v>1.3045</v>
      </c>
      <c r="P853">
        <f>E853/L853</f>
        <v>37.271428571428572</v>
      </c>
      <c r="Q853" t="s">
        <v>8314</v>
      </c>
      <c r="R853" t="s">
        <v>8335</v>
      </c>
      <c r="S853" s="12" t="str">
        <f>TEXT((J853/86400)+25569+(-5/24),"mm/dd/yy")</f>
        <v>06/01/16</v>
      </c>
      <c r="T853" s="12" t="str">
        <f>TEXT((I853/86400)+25569+(-5/24),"mm/dd/yy")</f>
        <v>07/31/16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>E854/D854</f>
        <v>1.0497142857142858</v>
      </c>
      <c r="P854">
        <f>E854/L854</f>
        <v>59.258064516129032</v>
      </c>
      <c r="Q854" t="s">
        <v>8314</v>
      </c>
      <c r="R854" t="s">
        <v>8335</v>
      </c>
      <c r="S854" s="12" t="str">
        <f>TEXT((J854/86400)+25569+(-5/24),"mm/dd/yy")</f>
        <v>10/13/16</v>
      </c>
      <c r="T854" s="12" t="str">
        <f>TEXT((I854/86400)+25569+(-5/24),"mm/dd/yy")</f>
        <v>10/24/16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>E855/D855</f>
        <v>1</v>
      </c>
      <c r="P855">
        <f>E855/L855</f>
        <v>30</v>
      </c>
      <c r="Q855" t="s">
        <v>8314</v>
      </c>
      <c r="R855" t="s">
        <v>8335</v>
      </c>
      <c r="S855" s="12" t="str">
        <f>TEXT((J855/86400)+25569+(-5/24),"mm/dd/yy")</f>
        <v>01/17/15</v>
      </c>
      <c r="T855" s="12" t="str">
        <f>TEXT((I855/86400)+25569+(-5/24),"mm/dd/yy")</f>
        <v>02/16/15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>E856/D856</f>
        <v>1.1822050359712231</v>
      </c>
      <c r="P856">
        <f>E856/L856</f>
        <v>65.8623246492986</v>
      </c>
      <c r="Q856" t="s">
        <v>8314</v>
      </c>
      <c r="R856" t="s">
        <v>8335</v>
      </c>
      <c r="S856" s="12" t="str">
        <f>TEXT((J856/86400)+25569+(-5/24),"mm/dd/yy")</f>
        <v>11/28/16</v>
      </c>
      <c r="T856" s="12" t="str">
        <f>TEXT((I856/86400)+25569+(-5/24),"mm/dd/yy")</f>
        <v>12/28/16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>E857/D857</f>
        <v>1.0344827586206897</v>
      </c>
      <c r="P857">
        <f>E857/L857</f>
        <v>31.914893617021278</v>
      </c>
      <c r="Q857" t="s">
        <v>8314</v>
      </c>
      <c r="R857" t="s">
        <v>8335</v>
      </c>
      <c r="S857" s="12" t="str">
        <f>TEXT((J857/86400)+25569+(-5/24),"mm/dd/yy")</f>
        <v>06/23/16</v>
      </c>
      <c r="T857" s="12" t="str">
        <f>TEXT((I857/86400)+25569+(-5/24),"mm/dd/yy")</f>
        <v>07/23/16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>E858/D858</f>
        <v>2.1800000000000002</v>
      </c>
      <c r="P858">
        <f>E858/L858</f>
        <v>19.464285714285715</v>
      </c>
      <c r="Q858" t="s">
        <v>8314</v>
      </c>
      <c r="R858" t="s">
        <v>8335</v>
      </c>
      <c r="S858" s="12" t="str">
        <f>TEXT((J858/86400)+25569+(-5/24),"mm/dd/yy")</f>
        <v>08/27/16</v>
      </c>
      <c r="T858" s="12" t="str">
        <f>TEXT((I858/86400)+25569+(-5/24),"mm/dd/yy")</f>
        <v>10/25/16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>E859/D859</f>
        <v>1</v>
      </c>
      <c r="P859">
        <f>E859/L859</f>
        <v>50</v>
      </c>
      <c r="Q859" t="s">
        <v>8314</v>
      </c>
      <c r="R859" t="s">
        <v>8335</v>
      </c>
      <c r="S859" s="12" t="str">
        <f>TEXT((J859/86400)+25569+(-5/24),"mm/dd/yy")</f>
        <v>10/14/15</v>
      </c>
      <c r="T859" s="12" t="str">
        <f>TEXT((I859/86400)+25569+(-5/24),"mm/dd/yy")</f>
        <v>11/25/15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>E860/D860</f>
        <v>1.4400583333333332</v>
      </c>
      <c r="P860">
        <f>E860/L860</f>
        <v>22.737763157894737</v>
      </c>
      <c r="Q860" t="s">
        <v>8314</v>
      </c>
      <c r="R860" t="s">
        <v>8335</v>
      </c>
      <c r="S860" s="12" t="str">
        <f>TEXT((J860/86400)+25569+(-5/24),"mm/dd/yy")</f>
        <v>03/16/15</v>
      </c>
      <c r="T860" s="12" t="str">
        <f>TEXT((I860/86400)+25569+(-5/24),"mm/dd/yy")</f>
        <v>04/15/15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>E861/D861</f>
        <v>1.0467500000000001</v>
      </c>
      <c r="P861">
        <f>E861/L861</f>
        <v>42.724489795918366</v>
      </c>
      <c r="Q861" t="s">
        <v>8314</v>
      </c>
      <c r="R861" t="s">
        <v>8335</v>
      </c>
      <c r="S861" s="12" t="str">
        <f>TEXT((J861/86400)+25569+(-5/24),"mm/dd/yy")</f>
        <v>05/04/15</v>
      </c>
      <c r="T861" s="12" t="str">
        <f>TEXT((I861/86400)+25569+(-5/24),"mm/dd/yy")</f>
        <v>06/03/15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>E862/D862</f>
        <v>0.18142857142857144</v>
      </c>
      <c r="P862">
        <f>E862/L862</f>
        <v>52.916666666666664</v>
      </c>
      <c r="Q862" t="s">
        <v>8314</v>
      </c>
      <c r="R862" t="s">
        <v>8346</v>
      </c>
      <c r="S862" s="12" t="str">
        <f>TEXT((J862/86400)+25569+(-5/24),"mm/dd/yy")</f>
        <v>10/23/13</v>
      </c>
      <c r="T862" s="12" t="str">
        <f>TEXT((I862/86400)+25569+(-5/24),"mm/dd/yy")</f>
        <v>11/22/13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>E863/D863</f>
        <v>2.2444444444444444E-2</v>
      </c>
      <c r="P863">
        <f>E863/L863</f>
        <v>50.5</v>
      </c>
      <c r="Q863" t="s">
        <v>8314</v>
      </c>
      <c r="R863" t="s">
        <v>8346</v>
      </c>
      <c r="S863" s="12" t="str">
        <f>TEXT((J863/86400)+25569+(-5/24),"mm/dd/yy")</f>
        <v>08/17/16</v>
      </c>
      <c r="T863" s="12" t="str">
        <f>TEXT((I863/86400)+25569+(-5/24),"mm/dd/yy")</f>
        <v>09/16/16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>E864/D864</f>
        <v>3.3999999999999998E-3</v>
      </c>
      <c r="P864">
        <f>E864/L864</f>
        <v>42.5</v>
      </c>
      <c r="Q864" t="s">
        <v>8314</v>
      </c>
      <c r="R864" t="s">
        <v>8346</v>
      </c>
      <c r="S864" s="12" t="str">
        <f>TEXT((J864/86400)+25569+(-5/24),"mm/dd/yy")</f>
        <v>10/12/13</v>
      </c>
      <c r="T864" s="12" t="str">
        <f>TEXT((I864/86400)+25569+(-5/24),"mm/dd/yy")</f>
        <v>11/11/13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>E865/D865</f>
        <v>4.4999999999999998E-2</v>
      </c>
      <c r="P865">
        <f>E865/L865</f>
        <v>18</v>
      </c>
      <c r="Q865" t="s">
        <v>8314</v>
      </c>
      <c r="R865" t="s">
        <v>8346</v>
      </c>
      <c r="S865" s="12" t="str">
        <f>TEXT((J865/86400)+25569+(-5/24),"mm/dd/yy")</f>
        <v>01/12/12</v>
      </c>
      <c r="T865" s="12" t="str">
        <f>TEXT((I865/86400)+25569+(-5/24),"mm/dd/yy")</f>
        <v>02/11/12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>E866/D866</f>
        <v>0.41538461538461541</v>
      </c>
      <c r="P866">
        <f>E866/L866</f>
        <v>34.177215189873415</v>
      </c>
      <c r="Q866" t="s">
        <v>8314</v>
      </c>
      <c r="R866" t="s">
        <v>8346</v>
      </c>
      <c r="S866" s="12" t="str">
        <f>TEXT((J866/86400)+25569+(-5/24),"mm/dd/yy")</f>
        <v>09/23/13</v>
      </c>
      <c r="T866" s="12" t="str">
        <f>TEXT((I866/86400)+25569+(-5/24),"mm/dd/yy")</f>
        <v>10/16/13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>E867/D867</f>
        <v>2.0454545454545454E-2</v>
      </c>
      <c r="P867">
        <f>E867/L867</f>
        <v>22.5</v>
      </c>
      <c r="Q867" t="s">
        <v>8314</v>
      </c>
      <c r="R867" t="s">
        <v>8346</v>
      </c>
      <c r="S867" s="12" t="str">
        <f>TEXT((J867/86400)+25569+(-5/24),"mm/dd/yy")</f>
        <v>11/17/12</v>
      </c>
      <c r="T867" s="12" t="str">
        <f>TEXT((I867/86400)+25569+(-5/24),"mm/dd/yy")</f>
        <v>01/16/13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>E868/D868</f>
        <v>0.18285714285714286</v>
      </c>
      <c r="P868">
        <f>E868/L868</f>
        <v>58.18181818181818</v>
      </c>
      <c r="Q868" t="s">
        <v>8314</v>
      </c>
      <c r="R868" t="s">
        <v>8346</v>
      </c>
      <c r="S868" s="12" t="str">
        <f>TEXT((J868/86400)+25569+(-5/24),"mm/dd/yy")</f>
        <v>01/21/15</v>
      </c>
      <c r="T868" s="12" t="str">
        <f>TEXT((I868/86400)+25569+(-5/24),"mm/dd/yy")</f>
        <v>02/28/15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>E869/D869</f>
        <v>0.2402</v>
      </c>
      <c r="P869">
        <f>E869/L869</f>
        <v>109.18181818181819</v>
      </c>
      <c r="Q869" t="s">
        <v>8314</v>
      </c>
      <c r="R869" t="s">
        <v>8346</v>
      </c>
      <c r="S869" s="12" t="str">
        <f>TEXT((J869/86400)+25569+(-5/24),"mm/dd/yy")</f>
        <v>10/01/09</v>
      </c>
      <c r="T869" s="12" t="str">
        <f>TEXT((I869/86400)+25569+(-5/24),"mm/dd/yy")</f>
        <v>11/30/09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>E870/D870</f>
        <v>1.1111111111111111E-3</v>
      </c>
      <c r="P870">
        <f>E870/L870</f>
        <v>50</v>
      </c>
      <c r="Q870" t="s">
        <v>8314</v>
      </c>
      <c r="R870" t="s">
        <v>8346</v>
      </c>
      <c r="S870" s="12" t="str">
        <f>TEXT((J870/86400)+25569+(-5/24),"mm/dd/yy")</f>
        <v>12/07/13</v>
      </c>
      <c r="T870" s="12" t="str">
        <f>TEXT((I870/86400)+25569+(-5/24),"mm/dd/yy")</f>
        <v>01/06/14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>E871/D871</f>
        <v>0.11818181818181818</v>
      </c>
      <c r="P871">
        <f>E871/L871</f>
        <v>346.66666666666669</v>
      </c>
      <c r="Q871" t="s">
        <v>8314</v>
      </c>
      <c r="R871" t="s">
        <v>8346</v>
      </c>
      <c r="S871" s="12" t="str">
        <f>TEXT((J871/86400)+25569+(-5/24),"mm/dd/yy")</f>
        <v>03/09/13</v>
      </c>
      <c r="T871" s="12" t="str">
        <f>TEXT((I871/86400)+25569+(-5/24),"mm/dd/yy")</f>
        <v>04/08/13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>E872/D872</f>
        <v>3.0999999999999999E-3</v>
      </c>
      <c r="P872">
        <f>E872/L872</f>
        <v>12.4</v>
      </c>
      <c r="Q872" t="s">
        <v>8314</v>
      </c>
      <c r="R872" t="s">
        <v>8346</v>
      </c>
      <c r="S872" s="12" t="str">
        <f>TEXT((J872/86400)+25569+(-5/24),"mm/dd/yy")</f>
        <v>08/01/13</v>
      </c>
      <c r="T872" s="12" t="str">
        <f>TEXT((I872/86400)+25569+(-5/24),"mm/dd/yy")</f>
        <v>08/31/13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>E873/D873</f>
        <v>5.4166666666666669E-2</v>
      </c>
      <c r="P873">
        <f>E873/L873</f>
        <v>27.083333333333332</v>
      </c>
      <c r="Q873" t="s">
        <v>8314</v>
      </c>
      <c r="R873" t="s">
        <v>8346</v>
      </c>
      <c r="S873" s="12" t="str">
        <f>TEXT((J873/86400)+25569+(-5/24),"mm/dd/yy")</f>
        <v>10/30/13</v>
      </c>
      <c r="T873" s="12" t="str">
        <f>TEXT((I873/86400)+25569+(-5/24),"mm/dd/yy")</f>
        <v>11/29/13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>E874/D874</f>
        <v>8.1250000000000003E-3</v>
      </c>
      <c r="P874">
        <f>E874/L874</f>
        <v>32.5</v>
      </c>
      <c r="Q874" t="s">
        <v>8314</v>
      </c>
      <c r="R874" t="s">
        <v>8346</v>
      </c>
      <c r="S874" s="12" t="str">
        <f>TEXT((J874/86400)+25569+(-5/24),"mm/dd/yy")</f>
        <v>01/24/11</v>
      </c>
      <c r="T874" s="12" t="str">
        <f>TEXT((I874/86400)+25569+(-5/24),"mm/dd/yy")</f>
        <v>03/10/11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>E875/D875</f>
        <v>1.2857142857142857E-2</v>
      </c>
      <c r="P875">
        <f>E875/L875</f>
        <v>9</v>
      </c>
      <c r="Q875" t="s">
        <v>8314</v>
      </c>
      <c r="R875" t="s">
        <v>8346</v>
      </c>
      <c r="S875" s="12" t="str">
        <f>TEXT((J875/86400)+25569+(-5/24),"mm/dd/yy")</f>
        <v>10/01/12</v>
      </c>
      <c r="T875" s="12" t="str">
        <f>TEXT((I875/86400)+25569+(-5/24),"mm/dd/yy")</f>
        <v>11/11/12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>E876/D876</f>
        <v>0.24333333333333335</v>
      </c>
      <c r="P876">
        <f>E876/L876</f>
        <v>34.761904761904759</v>
      </c>
      <c r="Q876" t="s">
        <v>8314</v>
      </c>
      <c r="R876" t="s">
        <v>8346</v>
      </c>
      <c r="S876" s="12" t="str">
        <f>TEXT((J876/86400)+25569+(-5/24),"mm/dd/yy")</f>
        <v>04/04/13</v>
      </c>
      <c r="T876" s="12" t="str">
        <f>TEXT((I876/86400)+25569+(-5/24),"mm/dd/yy")</f>
        <v>05/04/13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>E877/D877</f>
        <v>0</v>
      </c>
      <c r="P877" t="e">
        <f>E877/L877</f>
        <v>#DIV/0!</v>
      </c>
      <c r="Q877" t="s">
        <v>8314</v>
      </c>
      <c r="R877" t="s">
        <v>8346</v>
      </c>
      <c r="S877" s="12" t="str">
        <f>TEXT((J877/86400)+25569+(-5/24),"mm/dd/yy")</f>
        <v>09/01/15</v>
      </c>
      <c r="T877" s="12" t="str">
        <f>TEXT((I877/86400)+25569+(-5/24),"mm/dd/yy")</f>
        <v>09/21/15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>E878/D878</f>
        <v>0.40799492385786801</v>
      </c>
      <c r="P878">
        <f>E878/L878</f>
        <v>28.577777777777779</v>
      </c>
      <c r="Q878" t="s">
        <v>8314</v>
      </c>
      <c r="R878" t="s">
        <v>8346</v>
      </c>
      <c r="S878" s="12" t="str">
        <f>TEXT((J878/86400)+25569+(-5/24),"mm/dd/yy")</f>
        <v>01/02/13</v>
      </c>
      <c r="T878" s="12" t="str">
        <f>TEXT((I878/86400)+25569+(-5/24),"mm/dd/yy")</f>
        <v>02/04/13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>E879/D879</f>
        <v>0.67549999999999999</v>
      </c>
      <c r="P879">
        <f>E879/L879</f>
        <v>46.586206896551722</v>
      </c>
      <c r="Q879" t="s">
        <v>8314</v>
      </c>
      <c r="R879" t="s">
        <v>8346</v>
      </c>
      <c r="S879" s="12" t="str">
        <f>TEXT((J879/86400)+25569+(-5/24),"mm/dd/yy")</f>
        <v>11/19/13</v>
      </c>
      <c r="T879" s="12" t="str">
        <f>TEXT((I879/86400)+25569+(-5/24),"mm/dd/yy")</f>
        <v>12/19/13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>E880/D880</f>
        <v>1.2999999999999999E-2</v>
      </c>
      <c r="P880">
        <f>E880/L880</f>
        <v>32.5</v>
      </c>
      <c r="Q880" t="s">
        <v>8314</v>
      </c>
      <c r="R880" t="s">
        <v>8346</v>
      </c>
      <c r="S880" s="12" t="str">
        <f>TEXT((J880/86400)+25569+(-5/24),"mm/dd/yy")</f>
        <v>11/23/10</v>
      </c>
      <c r="T880" s="12" t="str">
        <f>TEXT((I880/86400)+25569+(-5/24),"mm/dd/yy")</f>
        <v>12/23/10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>E881/D881</f>
        <v>0.30666666666666664</v>
      </c>
      <c r="P881">
        <f>E881/L881</f>
        <v>21.466666666666665</v>
      </c>
      <c r="Q881" t="s">
        <v>8314</v>
      </c>
      <c r="R881" t="s">
        <v>8346</v>
      </c>
      <c r="S881" s="12" t="str">
        <f>TEXT((J881/86400)+25569+(-5/24),"mm/dd/yy")</f>
        <v>05/08/12</v>
      </c>
      <c r="T881" s="12" t="str">
        <f>TEXT((I881/86400)+25569+(-5/24),"mm/dd/yy")</f>
        <v>05/29/12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>E882/D882</f>
        <v>2.9894179894179893E-2</v>
      </c>
      <c r="P882">
        <f>E882/L882</f>
        <v>14.125</v>
      </c>
      <c r="Q882" t="s">
        <v>8314</v>
      </c>
      <c r="R882" t="s">
        <v>8331</v>
      </c>
      <c r="S882" s="12" t="str">
        <f>TEXT((J882/86400)+25569+(-5/24),"mm/dd/yy")</f>
        <v>09/27/12</v>
      </c>
      <c r="T882" s="12" t="str">
        <f>TEXT((I882/86400)+25569+(-5/24),"mm/dd/yy")</f>
        <v>10/30/12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>E883/D883</f>
        <v>8.0000000000000002E-3</v>
      </c>
      <c r="P883">
        <f>E883/L883</f>
        <v>30</v>
      </c>
      <c r="Q883" t="s">
        <v>8314</v>
      </c>
      <c r="R883" t="s">
        <v>8331</v>
      </c>
      <c r="S883" s="12" t="str">
        <f>TEXT((J883/86400)+25569+(-5/24),"mm/dd/yy")</f>
        <v>11/30/11</v>
      </c>
      <c r="T883" s="12" t="str">
        <f>TEXT((I883/86400)+25569+(-5/24),"mm/dd/yy")</f>
        <v>01/14/12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>E884/D884</f>
        <v>0.20133333333333334</v>
      </c>
      <c r="P884">
        <f>E884/L884</f>
        <v>21.571428571428573</v>
      </c>
      <c r="Q884" t="s">
        <v>8314</v>
      </c>
      <c r="R884" t="s">
        <v>8331</v>
      </c>
      <c r="S884" s="12" t="str">
        <f>TEXT((J884/86400)+25569+(-5/24),"mm/dd/yy")</f>
        <v>08/04/11</v>
      </c>
      <c r="T884" s="12" t="str">
        <f>TEXT((I884/86400)+25569+(-5/24),"mm/dd/yy")</f>
        <v>09/06/11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>E885/D885</f>
        <v>0.4002</v>
      </c>
      <c r="P885">
        <f>E885/L885</f>
        <v>83.375</v>
      </c>
      <c r="Q885" t="s">
        <v>8314</v>
      </c>
      <c r="R885" t="s">
        <v>8331</v>
      </c>
      <c r="S885" s="12" t="str">
        <f>TEXT((J885/86400)+25569+(-5/24),"mm/dd/yy")</f>
        <v>01/02/16</v>
      </c>
      <c r="T885" s="12" t="str">
        <f>TEXT((I885/86400)+25569+(-5/24),"mm/dd/yy")</f>
        <v>03/02/16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>E886/D886</f>
        <v>0.01</v>
      </c>
      <c r="P886">
        <f>E886/L886</f>
        <v>10</v>
      </c>
      <c r="Q886" t="s">
        <v>8314</v>
      </c>
      <c r="R886" t="s">
        <v>8331</v>
      </c>
      <c r="S886" s="12" t="str">
        <f>TEXT((J886/86400)+25569+(-5/24),"mm/dd/yy")</f>
        <v>03/13/12</v>
      </c>
      <c r="T886" s="12" t="str">
        <f>TEXT((I886/86400)+25569+(-5/24),"mm/dd/yy")</f>
        <v>05/11/12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>E887/D887</f>
        <v>0.75</v>
      </c>
      <c r="P887">
        <f>E887/L887</f>
        <v>35.714285714285715</v>
      </c>
      <c r="Q887" t="s">
        <v>8314</v>
      </c>
      <c r="R887" t="s">
        <v>8331</v>
      </c>
      <c r="S887" s="12" t="str">
        <f>TEXT((J887/86400)+25569+(-5/24),"mm/dd/yy")</f>
        <v>12/09/16</v>
      </c>
      <c r="T887" s="12" t="str">
        <f>TEXT((I887/86400)+25569+(-5/24),"mm/dd/yy")</f>
        <v>12/30/16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>E888/D888</f>
        <v>0.41</v>
      </c>
      <c r="P888">
        <f>E888/L888</f>
        <v>29.285714285714285</v>
      </c>
      <c r="Q888" t="s">
        <v>8314</v>
      </c>
      <c r="R888" t="s">
        <v>8331</v>
      </c>
      <c r="S888" s="12" t="str">
        <f>TEXT((J888/86400)+25569+(-5/24),"mm/dd/yy")</f>
        <v>08/21/16</v>
      </c>
      <c r="T888" s="12" t="str">
        <f>TEXT((I888/86400)+25569+(-5/24),"mm/dd/yy")</f>
        <v>09/15/16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>E889/D889</f>
        <v>0</v>
      </c>
      <c r="P889" t="e">
        <f>E889/L889</f>
        <v>#DIV/0!</v>
      </c>
      <c r="Q889" t="s">
        <v>8314</v>
      </c>
      <c r="R889" t="s">
        <v>8331</v>
      </c>
      <c r="S889" s="12" t="str">
        <f>TEXT((J889/86400)+25569+(-5/24),"mm/dd/yy")</f>
        <v>04/27/12</v>
      </c>
      <c r="T889" s="12" t="str">
        <f>TEXT((I889/86400)+25569+(-5/24),"mm/dd/yy")</f>
        <v>05/27/12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>E890/D890</f>
        <v>7.1999999999999995E-2</v>
      </c>
      <c r="P890">
        <f>E890/L890</f>
        <v>18</v>
      </c>
      <c r="Q890" t="s">
        <v>8314</v>
      </c>
      <c r="R890" t="s">
        <v>8331</v>
      </c>
      <c r="S890" s="12" t="str">
        <f>TEXT((J890/86400)+25569+(-5/24),"mm/dd/yy")</f>
        <v>07/27/11</v>
      </c>
      <c r="T890" s="12" t="str">
        <f>TEXT((I890/86400)+25569+(-5/24),"mm/dd/yy")</f>
        <v>09/01/11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>E891/D891</f>
        <v>9.4412800000000005E-2</v>
      </c>
      <c r="P891">
        <f>E891/L891</f>
        <v>73.760000000000005</v>
      </c>
      <c r="Q891" t="s">
        <v>8314</v>
      </c>
      <c r="R891" t="s">
        <v>8331</v>
      </c>
      <c r="S891" s="12" t="str">
        <f>TEXT((J891/86400)+25569+(-5/24),"mm/dd/yy")</f>
        <v>09/05/14</v>
      </c>
      <c r="T891" s="12" t="str">
        <f>TEXT((I891/86400)+25569+(-5/24),"mm/dd/yy")</f>
        <v>10/05/14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>E892/D892</f>
        <v>4.1666666666666664E-2</v>
      </c>
      <c r="P892">
        <f>E892/L892</f>
        <v>31.25</v>
      </c>
      <c r="Q892" t="s">
        <v>8314</v>
      </c>
      <c r="R892" t="s">
        <v>8331</v>
      </c>
      <c r="S892" s="12" t="str">
        <f>TEXT((J892/86400)+25569+(-5/24),"mm/dd/yy")</f>
        <v>10/22/13</v>
      </c>
      <c r="T892" s="12" t="str">
        <f>TEXT((I892/86400)+25569+(-5/24),"mm/dd/yy")</f>
        <v>11/21/13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>E893/D893</f>
        <v>3.2500000000000001E-2</v>
      </c>
      <c r="P893">
        <f>E893/L893</f>
        <v>28.888888888888889</v>
      </c>
      <c r="Q893" t="s">
        <v>8314</v>
      </c>
      <c r="R893" t="s">
        <v>8331</v>
      </c>
      <c r="S893" s="12" t="str">
        <f>TEXT((J893/86400)+25569+(-5/24),"mm/dd/yy")</f>
        <v>07/21/14</v>
      </c>
      <c r="T893" s="12" t="str">
        <f>TEXT((I893/86400)+25569+(-5/24),"mm/dd/yy")</f>
        <v>08/20/14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>E894/D894</f>
        <v>0.40749999999999997</v>
      </c>
      <c r="P894">
        <f>E894/L894</f>
        <v>143.8235294117647</v>
      </c>
      <c r="Q894" t="s">
        <v>8314</v>
      </c>
      <c r="R894" t="s">
        <v>8331</v>
      </c>
      <c r="S894" s="12" t="str">
        <f>TEXT((J894/86400)+25569+(-5/24),"mm/dd/yy")</f>
        <v>05/05/10</v>
      </c>
      <c r="T894" s="12" t="str">
        <f>TEXT((I894/86400)+25569+(-5/24),"mm/dd/yy")</f>
        <v>07/31/10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>E895/D895</f>
        <v>0.1</v>
      </c>
      <c r="P895">
        <f>E895/L895</f>
        <v>40</v>
      </c>
      <c r="Q895" t="s">
        <v>8314</v>
      </c>
      <c r="R895" t="s">
        <v>8331</v>
      </c>
      <c r="S895" s="12" t="str">
        <f>TEXT((J895/86400)+25569+(-5/24),"mm/dd/yy")</f>
        <v>03/02/15</v>
      </c>
      <c r="T895" s="12" t="str">
        <f>TEXT((I895/86400)+25569+(-5/24),"mm/dd/yy")</f>
        <v>04/01/15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>E896/D896</f>
        <v>0.39169999999999999</v>
      </c>
      <c r="P896">
        <f>E896/L896</f>
        <v>147.81132075471697</v>
      </c>
      <c r="Q896" t="s">
        <v>8314</v>
      </c>
      <c r="R896" t="s">
        <v>8331</v>
      </c>
      <c r="S896" s="12" t="str">
        <f>TEXT((J896/86400)+25569+(-5/24),"mm/dd/yy")</f>
        <v>05/06/16</v>
      </c>
      <c r="T896" s="12" t="str">
        <f>TEXT((I896/86400)+25569+(-5/24),"mm/dd/yy")</f>
        <v>06/05/16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>E897/D897</f>
        <v>2.4375000000000001E-2</v>
      </c>
      <c r="P897">
        <f>E897/L897</f>
        <v>27.857142857142858</v>
      </c>
      <c r="Q897" t="s">
        <v>8314</v>
      </c>
      <c r="R897" t="s">
        <v>8331</v>
      </c>
      <c r="S897" s="12" t="str">
        <f>TEXT((J897/86400)+25569+(-5/24),"mm/dd/yy")</f>
        <v>09/09/10</v>
      </c>
      <c r="T897" s="12" t="str">
        <f>TEXT((I897/86400)+25569+(-5/24),"mm/dd/yy")</f>
        <v>10/24/10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>E898/D898</f>
        <v>0.4</v>
      </c>
      <c r="P898">
        <f>E898/L898</f>
        <v>44.444444444444443</v>
      </c>
      <c r="Q898" t="s">
        <v>8314</v>
      </c>
      <c r="R898" t="s">
        <v>8331</v>
      </c>
      <c r="S898" s="12" t="str">
        <f>TEXT((J898/86400)+25569+(-5/24),"mm/dd/yy")</f>
        <v>08/02/15</v>
      </c>
      <c r="T898" s="12" t="str">
        <f>TEXT((I898/86400)+25569+(-5/24),"mm/dd/yy")</f>
        <v>08/27/15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>E899/D899</f>
        <v>0</v>
      </c>
      <c r="P899" t="e">
        <f>E899/L899</f>
        <v>#DIV/0!</v>
      </c>
      <c r="Q899" t="s">
        <v>8314</v>
      </c>
      <c r="R899" t="s">
        <v>8331</v>
      </c>
      <c r="S899" s="12" t="str">
        <f>TEXT((J899/86400)+25569+(-5/24),"mm/dd/yy")</f>
        <v>10/29/12</v>
      </c>
      <c r="T899" s="12" t="str">
        <f>TEXT((I899/86400)+25569+(-5/24),"mm/dd/yy")</f>
        <v>11/28/12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>E900/D900</f>
        <v>2.8000000000000001E-2</v>
      </c>
      <c r="P900">
        <f>E900/L900</f>
        <v>35</v>
      </c>
      <c r="Q900" t="s">
        <v>8314</v>
      </c>
      <c r="R900" t="s">
        <v>8331</v>
      </c>
      <c r="S900" s="12" t="str">
        <f>TEXT((J900/86400)+25569+(-5/24),"mm/dd/yy")</f>
        <v>12/01/11</v>
      </c>
      <c r="T900" s="12" t="str">
        <f>TEXT((I900/86400)+25569+(-5/24),"mm/dd/yy")</f>
        <v>01/15/12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>E901/D901</f>
        <v>0.37333333333333335</v>
      </c>
      <c r="P901">
        <f>E901/L901</f>
        <v>35</v>
      </c>
      <c r="Q901" t="s">
        <v>8314</v>
      </c>
      <c r="R901" t="s">
        <v>8331</v>
      </c>
      <c r="S901" s="12" t="str">
        <f>TEXT((J901/86400)+25569+(-5/24),"mm/dd/yy")</f>
        <v>04/12/11</v>
      </c>
      <c r="T901" s="12" t="str">
        <f>TEXT((I901/86400)+25569+(-5/24),"mm/dd/yy")</f>
        <v>05/27/11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>E902/D902</f>
        <v>4.1999999999999997E-3</v>
      </c>
      <c r="P902">
        <f>E902/L902</f>
        <v>10.5</v>
      </c>
      <c r="Q902" t="s">
        <v>8314</v>
      </c>
      <c r="R902" t="s">
        <v>8346</v>
      </c>
      <c r="S902" s="12" t="str">
        <f>TEXT((J902/86400)+25569+(-5/24),"mm/dd/yy")</f>
        <v>02/29/16</v>
      </c>
      <c r="T902" s="12" t="str">
        <f>TEXT((I902/86400)+25569+(-5/24),"mm/dd/yy")</f>
        <v>03/30/16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>E903/D903</f>
        <v>0</v>
      </c>
      <c r="P903" t="e">
        <f>E903/L903</f>
        <v>#DIV/0!</v>
      </c>
      <c r="Q903" t="s">
        <v>8314</v>
      </c>
      <c r="R903" t="s">
        <v>8346</v>
      </c>
      <c r="S903" s="12" t="str">
        <f>TEXT((J903/86400)+25569+(-5/24),"mm/dd/yy")</f>
        <v>04/23/10</v>
      </c>
      <c r="T903" s="12" t="str">
        <f>TEXT((I903/86400)+25569+(-5/24),"mm/dd/yy")</f>
        <v>06/08/10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>E904/D904</f>
        <v>3.0000000000000001E-3</v>
      </c>
      <c r="P904">
        <f>E904/L904</f>
        <v>30</v>
      </c>
      <c r="Q904" t="s">
        <v>8314</v>
      </c>
      <c r="R904" t="s">
        <v>8346</v>
      </c>
      <c r="S904" s="12" t="str">
        <f>TEXT((J904/86400)+25569+(-5/24),"mm/dd/yy")</f>
        <v>07/09/14</v>
      </c>
      <c r="T904" s="12" t="str">
        <f>TEXT((I904/86400)+25569+(-5/24),"mm/dd/yy")</f>
        <v>08/30/14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>E905/D905</f>
        <v>3.2000000000000001E-2</v>
      </c>
      <c r="P905">
        <f>E905/L905</f>
        <v>40</v>
      </c>
      <c r="Q905" t="s">
        <v>8314</v>
      </c>
      <c r="R905" t="s">
        <v>8346</v>
      </c>
      <c r="S905" s="12" t="str">
        <f>TEXT((J905/86400)+25569+(-5/24),"mm/dd/yy")</f>
        <v>08/28/12</v>
      </c>
      <c r="T905" s="12" t="str">
        <f>TEXT((I905/86400)+25569+(-5/24),"mm/dd/yy")</f>
        <v>09/22/12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>E906/D906</f>
        <v>3.0200000000000001E-3</v>
      </c>
      <c r="P906">
        <f>E906/L906</f>
        <v>50.333333333333336</v>
      </c>
      <c r="Q906" t="s">
        <v>8314</v>
      </c>
      <c r="R906" t="s">
        <v>8346</v>
      </c>
      <c r="S906" s="12" t="str">
        <f>TEXT((J906/86400)+25569+(-5/24),"mm/dd/yy")</f>
        <v>12/03/15</v>
      </c>
      <c r="T906" s="12" t="str">
        <f>TEXT((I906/86400)+25569+(-5/24),"mm/dd/yy")</f>
        <v>01/02/16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>E907/D907</f>
        <v>3.0153846153846153E-2</v>
      </c>
      <c r="P907">
        <f>E907/L907</f>
        <v>32.666666666666664</v>
      </c>
      <c r="Q907" t="s">
        <v>8314</v>
      </c>
      <c r="R907" t="s">
        <v>8346</v>
      </c>
      <c r="S907" s="12" t="str">
        <f>TEXT((J907/86400)+25569+(-5/24),"mm/dd/yy")</f>
        <v>11/25/10</v>
      </c>
      <c r="T907" s="12" t="str">
        <f>TEXT((I907/86400)+25569+(-5/24),"mm/dd/yy")</f>
        <v>01/24/11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>E908/D908</f>
        <v>0</v>
      </c>
      <c r="P908" t="e">
        <f>E908/L908</f>
        <v>#DIV/0!</v>
      </c>
      <c r="Q908" t="s">
        <v>8314</v>
      </c>
      <c r="R908" t="s">
        <v>8346</v>
      </c>
      <c r="S908" s="12" t="str">
        <f>TEXT((J908/86400)+25569+(-5/24),"mm/dd/yy")</f>
        <v>02/10/14</v>
      </c>
      <c r="T908" s="12" t="str">
        <f>TEXT((I908/86400)+25569+(-5/24),"mm/dd/yy")</f>
        <v>03/12/14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>E909/D909</f>
        <v>0</v>
      </c>
      <c r="P909" t="e">
        <f>E909/L909</f>
        <v>#DIV/0!</v>
      </c>
      <c r="Q909" t="s">
        <v>8314</v>
      </c>
      <c r="R909" t="s">
        <v>8346</v>
      </c>
      <c r="S909" s="12" t="str">
        <f>TEXT((J909/86400)+25569+(-5/24),"mm/dd/yy")</f>
        <v>08/11/11</v>
      </c>
      <c r="T909" s="12" t="str">
        <f>TEXT((I909/86400)+25569+(-5/24),"mm/dd/yy")</f>
        <v>09/10/11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>E910/D910</f>
        <v>0</v>
      </c>
      <c r="P910" t="e">
        <f>E910/L910</f>
        <v>#DIV/0!</v>
      </c>
      <c r="Q910" t="s">
        <v>8314</v>
      </c>
      <c r="R910" t="s">
        <v>8346</v>
      </c>
      <c r="S910" s="12" t="str">
        <f>TEXT((J910/86400)+25569+(-5/24),"mm/dd/yy")</f>
        <v>06/11/10</v>
      </c>
      <c r="T910" s="12" t="str">
        <f>TEXT((I910/86400)+25569+(-5/24),"mm/dd/yy")</f>
        <v>07/26/10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>E911/D911</f>
        <v>3.2500000000000001E-2</v>
      </c>
      <c r="P911">
        <f>E911/L911</f>
        <v>65</v>
      </c>
      <c r="Q911" t="s">
        <v>8314</v>
      </c>
      <c r="R911" t="s">
        <v>8346</v>
      </c>
      <c r="S911" s="12" t="str">
        <f>TEXT((J911/86400)+25569+(-5/24),"mm/dd/yy")</f>
        <v>06/21/12</v>
      </c>
      <c r="T911" s="12" t="str">
        <f>TEXT((I911/86400)+25569+(-5/24),"mm/dd/yy")</f>
        <v>07/22/12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>E912/D912</f>
        <v>0.22363636363636363</v>
      </c>
      <c r="P912">
        <f>E912/L912</f>
        <v>24.6</v>
      </c>
      <c r="Q912" t="s">
        <v>8314</v>
      </c>
      <c r="R912" t="s">
        <v>8346</v>
      </c>
      <c r="S912" s="12" t="str">
        <f>TEXT((J912/86400)+25569+(-5/24),"mm/dd/yy")</f>
        <v>01/02/17</v>
      </c>
      <c r="T912" s="12" t="str">
        <f>TEXT((I912/86400)+25569+(-5/24),"mm/dd/yy")</f>
        <v>03/03/17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>E913/D913</f>
        <v>0</v>
      </c>
      <c r="P913" t="e">
        <f>E913/L913</f>
        <v>#DIV/0!</v>
      </c>
      <c r="Q913" t="s">
        <v>8314</v>
      </c>
      <c r="R913" t="s">
        <v>8346</v>
      </c>
      <c r="S913" s="12" t="str">
        <f>TEXT((J913/86400)+25569+(-5/24),"mm/dd/yy")</f>
        <v>01/02/14</v>
      </c>
      <c r="T913" s="12" t="str">
        <f>TEXT((I913/86400)+25569+(-5/24),"mm/dd/yy")</f>
        <v>01/23/14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>E914/D914</f>
        <v>8.5714285714285719E-3</v>
      </c>
      <c r="P914">
        <f>E914/L914</f>
        <v>15</v>
      </c>
      <c r="Q914" t="s">
        <v>8314</v>
      </c>
      <c r="R914" t="s">
        <v>8346</v>
      </c>
      <c r="S914" s="12" t="str">
        <f>TEXT((J914/86400)+25569+(-5/24),"mm/dd/yy")</f>
        <v>10/11/12</v>
      </c>
      <c r="T914" s="12" t="str">
        <f>TEXT((I914/86400)+25569+(-5/24),"mm/dd/yy")</f>
        <v>12/10/12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>E915/D915</f>
        <v>6.6066666666666662E-2</v>
      </c>
      <c r="P915">
        <f>E915/L915</f>
        <v>82.583333333333329</v>
      </c>
      <c r="Q915" t="s">
        <v>8314</v>
      </c>
      <c r="R915" t="s">
        <v>8346</v>
      </c>
      <c r="S915" s="12" t="str">
        <f>TEXT((J915/86400)+25569+(-5/24),"mm/dd/yy")</f>
        <v>04/04/12</v>
      </c>
      <c r="T915" s="12" t="str">
        <f>TEXT((I915/86400)+25569+(-5/24),"mm/dd/yy")</f>
        <v>05/04/12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>E916/D916</f>
        <v>0</v>
      </c>
      <c r="P916" t="e">
        <f>E916/L916</f>
        <v>#DIV/0!</v>
      </c>
      <c r="Q916" t="s">
        <v>8314</v>
      </c>
      <c r="R916" t="s">
        <v>8346</v>
      </c>
      <c r="S916" s="12" t="str">
        <f>TEXT((J916/86400)+25569+(-5/24),"mm/dd/yy")</f>
        <v>07/26/12</v>
      </c>
      <c r="T916" s="12" t="str">
        <f>TEXT((I916/86400)+25569+(-5/24),"mm/dd/yy")</f>
        <v>08/25/12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>E917/D917</f>
        <v>5.7692307692307696E-2</v>
      </c>
      <c r="P917">
        <f>E917/L917</f>
        <v>41.666666666666664</v>
      </c>
      <c r="Q917" t="s">
        <v>8314</v>
      </c>
      <c r="R917" t="s">
        <v>8346</v>
      </c>
      <c r="S917" s="12" t="str">
        <f>TEXT((J917/86400)+25569+(-5/24),"mm/dd/yy")</f>
        <v>01/29/12</v>
      </c>
      <c r="T917" s="12" t="str">
        <f>TEXT((I917/86400)+25569+(-5/24),"mm/dd/yy")</f>
        <v>02/29/12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>E918/D918</f>
        <v>0</v>
      </c>
      <c r="P918" t="e">
        <f>E918/L918</f>
        <v>#DIV/0!</v>
      </c>
      <c r="Q918" t="s">
        <v>8314</v>
      </c>
      <c r="R918" t="s">
        <v>8346</v>
      </c>
      <c r="S918" s="12" t="str">
        <f>TEXT((J918/86400)+25569+(-5/24),"mm/dd/yy")</f>
        <v>09/13/10</v>
      </c>
      <c r="T918" s="12" t="str">
        <f>TEXT((I918/86400)+25569+(-5/24),"mm/dd/yy")</f>
        <v>10/22/10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>E919/D919</f>
        <v>6.0000000000000001E-3</v>
      </c>
      <c r="P919">
        <f>E919/L919</f>
        <v>30</v>
      </c>
      <c r="Q919" t="s">
        <v>8314</v>
      </c>
      <c r="R919" t="s">
        <v>8346</v>
      </c>
      <c r="S919" s="12" t="str">
        <f>TEXT((J919/86400)+25569+(-5/24),"mm/dd/yy")</f>
        <v>06/12/14</v>
      </c>
      <c r="T919" s="12" t="str">
        <f>TEXT((I919/86400)+25569+(-5/24),"mm/dd/yy")</f>
        <v>07/13/14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>E920/D920</f>
        <v>5.0256410256410255E-2</v>
      </c>
      <c r="P920">
        <f>E920/L920</f>
        <v>19.600000000000001</v>
      </c>
      <c r="Q920" t="s">
        <v>8314</v>
      </c>
      <c r="R920" t="s">
        <v>8346</v>
      </c>
      <c r="S920" s="12" t="str">
        <f>TEXT((J920/86400)+25569+(-5/24),"mm/dd/yy")</f>
        <v>11/01/14</v>
      </c>
      <c r="T920" s="12" t="str">
        <f>TEXT((I920/86400)+25569+(-5/24),"mm/dd/yy")</f>
        <v>12/01/14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>E921/D921</f>
        <v>5.0000000000000001E-3</v>
      </c>
      <c r="P921">
        <f>E921/L921</f>
        <v>100</v>
      </c>
      <c r="Q921" t="s">
        <v>8314</v>
      </c>
      <c r="R921" t="s">
        <v>8346</v>
      </c>
      <c r="S921" s="12" t="str">
        <f>TEXT((J921/86400)+25569+(-5/24),"mm/dd/yy")</f>
        <v>11/14/12</v>
      </c>
      <c r="T921" s="12" t="str">
        <f>TEXT((I921/86400)+25569+(-5/24),"mm/dd/yy")</f>
        <v>12/19/12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>E922/D922</f>
        <v>0</v>
      </c>
      <c r="P922" t="e">
        <f>E922/L922</f>
        <v>#DIV/0!</v>
      </c>
      <c r="Q922" t="s">
        <v>8314</v>
      </c>
      <c r="R922" t="s">
        <v>8346</v>
      </c>
      <c r="S922" s="12" t="str">
        <f>TEXT((J922/86400)+25569+(-5/24),"mm/dd/yy")</f>
        <v>10/15/13</v>
      </c>
      <c r="T922" s="12" t="str">
        <f>TEXT((I922/86400)+25569+(-5/24),"mm/dd/yy")</f>
        <v>11/14/13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>E923/D923</f>
        <v>0.309</v>
      </c>
      <c r="P923">
        <f>E923/L923</f>
        <v>231.75</v>
      </c>
      <c r="Q923" t="s">
        <v>8314</v>
      </c>
      <c r="R923" t="s">
        <v>8346</v>
      </c>
      <c r="S923" s="12" t="str">
        <f>TEXT((J923/86400)+25569+(-5/24),"mm/dd/yy")</f>
        <v>10/30/11</v>
      </c>
      <c r="T923" s="12" t="str">
        <f>TEXT((I923/86400)+25569+(-5/24),"mm/dd/yy")</f>
        <v>12/12/11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>E924/D924</f>
        <v>0.21037037037037037</v>
      </c>
      <c r="P924">
        <f>E924/L924</f>
        <v>189.33333333333334</v>
      </c>
      <c r="Q924" t="s">
        <v>8314</v>
      </c>
      <c r="R924" t="s">
        <v>8346</v>
      </c>
      <c r="S924" s="12" t="str">
        <f>TEXT((J924/86400)+25569+(-5/24),"mm/dd/yy")</f>
        <v>08/27/14</v>
      </c>
      <c r="T924" s="12" t="str">
        <f>TEXT((I924/86400)+25569+(-5/24),"mm/dd/yy")</f>
        <v>10/01/14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>E925/D925</f>
        <v>2.1999999999999999E-2</v>
      </c>
      <c r="P925">
        <f>E925/L925</f>
        <v>55</v>
      </c>
      <c r="Q925" t="s">
        <v>8314</v>
      </c>
      <c r="R925" t="s">
        <v>8346</v>
      </c>
      <c r="S925" s="12" t="str">
        <f>TEXT((J925/86400)+25569+(-5/24),"mm/dd/yy")</f>
        <v>10/22/14</v>
      </c>
      <c r="T925" s="12" t="str">
        <f>TEXT((I925/86400)+25569+(-5/24),"mm/dd/yy")</f>
        <v>11/21/14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>E926/D926</f>
        <v>0.109</v>
      </c>
      <c r="P926">
        <f>E926/L926</f>
        <v>21.8</v>
      </c>
      <c r="Q926" t="s">
        <v>8314</v>
      </c>
      <c r="R926" t="s">
        <v>8346</v>
      </c>
      <c r="S926" s="12" t="str">
        <f>TEXT((J926/86400)+25569+(-5/24),"mm/dd/yy")</f>
        <v>01/14/13</v>
      </c>
      <c r="T926" s="12" t="str">
        <f>TEXT((I926/86400)+25569+(-5/24),"mm/dd/yy")</f>
        <v>02/13/13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>E927/D927</f>
        <v>2.6666666666666668E-2</v>
      </c>
      <c r="P927">
        <f>E927/L927</f>
        <v>32</v>
      </c>
      <c r="Q927" t="s">
        <v>8314</v>
      </c>
      <c r="R927" t="s">
        <v>8346</v>
      </c>
      <c r="S927" s="12" t="str">
        <f>TEXT((J927/86400)+25569+(-5/24),"mm/dd/yy")</f>
        <v>10/28/13</v>
      </c>
      <c r="T927" s="12" t="str">
        <f>TEXT((I927/86400)+25569+(-5/24),"mm/dd/yy")</f>
        <v>11/27/13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>E928/D928</f>
        <v>0</v>
      </c>
      <c r="P928" t="e">
        <f>E928/L928</f>
        <v>#DIV/0!</v>
      </c>
      <c r="Q928" t="s">
        <v>8314</v>
      </c>
      <c r="R928" t="s">
        <v>8346</v>
      </c>
      <c r="S928" s="12" t="str">
        <f>TEXT((J928/86400)+25569+(-5/24),"mm/dd/yy")</f>
        <v>06/08/10</v>
      </c>
      <c r="T928" s="12" t="str">
        <f>TEXT((I928/86400)+25569+(-5/24),"mm/dd/yy")</f>
        <v>07/08/10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>E929/D929</f>
        <v>0</v>
      </c>
      <c r="P929" t="e">
        <f>E929/L929</f>
        <v>#DIV/0!</v>
      </c>
      <c r="Q929" t="s">
        <v>8314</v>
      </c>
      <c r="R929" t="s">
        <v>8346</v>
      </c>
      <c r="S929" s="12" t="str">
        <f>TEXT((J929/86400)+25569+(-5/24),"mm/dd/yy")</f>
        <v>04/14/12</v>
      </c>
      <c r="T929" s="12" t="str">
        <f>TEXT((I929/86400)+25569+(-5/24),"mm/dd/yy")</f>
        <v>05/14/12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>E930/D930</f>
        <v>0.10862068965517241</v>
      </c>
      <c r="P930">
        <f>E930/L930</f>
        <v>56.25</v>
      </c>
      <c r="Q930" t="s">
        <v>8314</v>
      </c>
      <c r="R930" t="s">
        <v>8346</v>
      </c>
      <c r="S930" s="12" t="str">
        <f>TEXT((J930/86400)+25569+(-5/24),"mm/dd/yy")</f>
        <v>09/28/12</v>
      </c>
      <c r="T930" s="12" t="str">
        <f>TEXT((I930/86400)+25569+(-5/24),"mm/dd/yy")</f>
        <v>11/17/12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>E931/D931</f>
        <v>0</v>
      </c>
      <c r="P931" t="e">
        <f>E931/L931</f>
        <v>#DIV/0!</v>
      </c>
      <c r="Q931" t="s">
        <v>8314</v>
      </c>
      <c r="R931" t="s">
        <v>8346</v>
      </c>
      <c r="S931" s="12" t="str">
        <f>TEXT((J931/86400)+25569+(-5/24),"mm/dd/yy")</f>
        <v>03/10/12</v>
      </c>
      <c r="T931" s="12" t="str">
        <f>TEXT((I931/86400)+25569+(-5/24),"mm/dd/yy")</f>
        <v>04/08/12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>E932/D932</f>
        <v>0.38333333333333336</v>
      </c>
      <c r="P932">
        <f>E932/L932</f>
        <v>69</v>
      </c>
      <c r="Q932" t="s">
        <v>8314</v>
      </c>
      <c r="R932" t="s">
        <v>8346</v>
      </c>
      <c r="S932" s="12" t="str">
        <f>TEXT((J932/86400)+25569+(-5/24),"mm/dd/yy")</f>
        <v>05/14/10</v>
      </c>
      <c r="T932" s="12" t="str">
        <f>TEXT((I932/86400)+25569+(-5/24),"mm/dd/yy")</f>
        <v>06/25/10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>E933/D933</f>
        <v>6.5500000000000003E-2</v>
      </c>
      <c r="P933">
        <f>E933/L933</f>
        <v>18.714285714285715</v>
      </c>
      <c r="Q933" t="s">
        <v>8314</v>
      </c>
      <c r="R933" t="s">
        <v>8346</v>
      </c>
      <c r="S933" s="12" t="str">
        <f>TEXT((J933/86400)+25569+(-5/24),"mm/dd/yy")</f>
        <v>02/10/14</v>
      </c>
      <c r="T933" s="12" t="str">
        <f>TEXT((I933/86400)+25569+(-5/24),"mm/dd/yy")</f>
        <v>03/16/14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>E934/D934</f>
        <v>0.14536842105263159</v>
      </c>
      <c r="P934">
        <f>E934/L934</f>
        <v>46.033333333333331</v>
      </c>
      <c r="Q934" t="s">
        <v>8314</v>
      </c>
      <c r="R934" t="s">
        <v>8346</v>
      </c>
      <c r="S934" s="12" t="str">
        <f>TEXT((J934/86400)+25569+(-5/24),"mm/dd/yy")</f>
        <v>02/05/13</v>
      </c>
      <c r="T934" s="12" t="str">
        <f>TEXT((I934/86400)+25569+(-5/24),"mm/dd/yy")</f>
        <v>03/22/13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>E935/D935</f>
        <v>0.06</v>
      </c>
      <c r="P935">
        <f>E935/L935</f>
        <v>60</v>
      </c>
      <c r="Q935" t="s">
        <v>8314</v>
      </c>
      <c r="R935" t="s">
        <v>8346</v>
      </c>
      <c r="S935" s="12" t="str">
        <f>TEXT((J935/86400)+25569+(-5/24),"mm/dd/yy")</f>
        <v>03/12/14</v>
      </c>
      <c r="T935" s="12" t="str">
        <f>TEXT((I935/86400)+25569+(-5/24),"mm/dd/yy")</f>
        <v>05/11/14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>E936/D936</f>
        <v>0.30399999999999999</v>
      </c>
      <c r="P936">
        <f>E936/L936</f>
        <v>50.666666666666664</v>
      </c>
      <c r="Q936" t="s">
        <v>8314</v>
      </c>
      <c r="R936" t="s">
        <v>8346</v>
      </c>
      <c r="S936" s="12" t="str">
        <f>TEXT((J936/86400)+25569+(-5/24),"mm/dd/yy")</f>
        <v>04/04/14</v>
      </c>
      <c r="T936" s="12" t="str">
        <f>TEXT((I936/86400)+25569+(-5/24),"mm/dd/yy")</f>
        <v>05/04/14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>E937/D937</f>
        <v>1.4285714285714285E-2</v>
      </c>
      <c r="P937">
        <f>E937/L937</f>
        <v>25</v>
      </c>
      <c r="Q937" t="s">
        <v>8314</v>
      </c>
      <c r="R937" t="s">
        <v>8346</v>
      </c>
      <c r="S937" s="12" t="str">
        <f>TEXT((J937/86400)+25569+(-5/24),"mm/dd/yy")</f>
        <v>12/30/15</v>
      </c>
      <c r="T937" s="12" t="str">
        <f>TEXT((I937/86400)+25569+(-5/24),"mm/dd/yy")</f>
        <v>01/29/16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>E938/D938</f>
        <v>0</v>
      </c>
      <c r="P938" t="e">
        <f>E938/L938</f>
        <v>#DIV/0!</v>
      </c>
      <c r="Q938" t="s">
        <v>8314</v>
      </c>
      <c r="R938" t="s">
        <v>8346</v>
      </c>
      <c r="S938" s="12" t="str">
        <f>TEXT((J938/86400)+25569+(-5/24),"mm/dd/yy")</f>
        <v>12/05/11</v>
      </c>
      <c r="T938" s="12" t="str">
        <f>TEXT((I938/86400)+25569+(-5/24),"mm/dd/yy")</f>
        <v>01/18/12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>E939/D939</f>
        <v>1.1428571428571429E-2</v>
      </c>
      <c r="P939">
        <f>E939/L939</f>
        <v>20</v>
      </c>
      <c r="Q939" t="s">
        <v>8314</v>
      </c>
      <c r="R939" t="s">
        <v>8346</v>
      </c>
      <c r="S939" s="12" t="str">
        <f>TEXT((J939/86400)+25569+(-5/24),"mm/dd/yy")</f>
        <v>10/04/13</v>
      </c>
      <c r="T939" s="12" t="str">
        <f>TEXT((I939/86400)+25569+(-5/24),"mm/dd/yy")</f>
        <v>11/03/13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>E940/D940</f>
        <v>3.5714285714285713E-3</v>
      </c>
      <c r="P940">
        <f>E940/L940</f>
        <v>25</v>
      </c>
      <c r="Q940" t="s">
        <v>8314</v>
      </c>
      <c r="R940" t="s">
        <v>8346</v>
      </c>
      <c r="S940" s="12" t="str">
        <f>TEXT((J940/86400)+25569+(-5/24),"mm/dd/yy")</f>
        <v>08/03/12</v>
      </c>
      <c r="T940" s="12" t="str">
        <f>TEXT((I940/86400)+25569+(-5/24),"mm/dd/yy")</f>
        <v>09/02/12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>E941/D941</f>
        <v>1.4545454545454545E-2</v>
      </c>
      <c r="P941">
        <f>E941/L941</f>
        <v>20</v>
      </c>
      <c r="Q941" t="s">
        <v>8314</v>
      </c>
      <c r="R941" t="s">
        <v>8346</v>
      </c>
      <c r="S941" s="12" t="str">
        <f>TEXT((J941/86400)+25569+(-5/24),"mm/dd/yy")</f>
        <v>05/22/13</v>
      </c>
      <c r="T941" s="12" t="str">
        <f>TEXT((I941/86400)+25569+(-5/24),"mm/dd/yy")</f>
        <v>06/30/13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>E942/D942</f>
        <v>0.17155555555555554</v>
      </c>
      <c r="P942">
        <f>E942/L942</f>
        <v>110.28571428571429</v>
      </c>
      <c r="Q942" t="s">
        <v>8310</v>
      </c>
      <c r="R942" t="s">
        <v>8316</v>
      </c>
      <c r="S942" s="12" t="str">
        <f>TEXT((J942/86400)+25569+(-5/24),"mm/dd/yy")</f>
        <v>06/26/15</v>
      </c>
      <c r="T942" s="12" t="str">
        <f>TEXT((I942/86400)+25569+(-5/24),"mm/dd/yy")</f>
        <v>08/10/15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>E943/D943</f>
        <v>2.3220000000000001E-2</v>
      </c>
      <c r="P943">
        <f>E943/L943</f>
        <v>37.451612903225808</v>
      </c>
      <c r="Q943" t="s">
        <v>8310</v>
      </c>
      <c r="R943" t="s">
        <v>8316</v>
      </c>
      <c r="S943" s="12" t="str">
        <f>TEXT((J943/86400)+25569+(-5/24),"mm/dd/yy")</f>
        <v>01/10/17</v>
      </c>
      <c r="T943" s="12" t="str">
        <f>TEXT((I943/86400)+25569+(-5/24),"mm/dd/yy")</f>
        <v>02/09/17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>E944/D944</f>
        <v>8.9066666666666669E-2</v>
      </c>
      <c r="P944">
        <f>E944/L944</f>
        <v>41.75</v>
      </c>
      <c r="Q944" t="s">
        <v>8310</v>
      </c>
      <c r="R944" t="s">
        <v>8316</v>
      </c>
      <c r="S944" s="12" t="str">
        <f>TEXT((J944/86400)+25569+(-5/24),"mm/dd/yy")</f>
        <v>01/13/16</v>
      </c>
      <c r="T944" s="12" t="str">
        <f>TEXT((I944/86400)+25569+(-5/24),"mm/dd/yy")</f>
        <v>02/18/16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>E945/D945</f>
        <v>9.633333333333334E-2</v>
      </c>
      <c r="P945">
        <f>E945/L945</f>
        <v>24.083333333333332</v>
      </c>
      <c r="Q945" t="s">
        <v>8310</v>
      </c>
      <c r="R945" t="s">
        <v>8316</v>
      </c>
      <c r="S945" s="12" t="str">
        <f>TEXT((J945/86400)+25569+(-5/24),"mm/dd/yy")</f>
        <v>10/30/16</v>
      </c>
      <c r="T945" s="12" t="str">
        <f>TEXT((I945/86400)+25569+(-5/24),"mm/dd/yy")</f>
        <v>11/29/16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>E946/D946</f>
        <v>0.13325999999999999</v>
      </c>
      <c r="P946">
        <f>E946/L946</f>
        <v>69.40625</v>
      </c>
      <c r="Q946" t="s">
        <v>8310</v>
      </c>
      <c r="R946" t="s">
        <v>8316</v>
      </c>
      <c r="S946" s="12" t="str">
        <f>TEXT((J946/86400)+25569+(-5/24),"mm/dd/yy")</f>
        <v>03/15/16</v>
      </c>
      <c r="T946" s="12" t="str">
        <f>TEXT((I946/86400)+25569+(-5/24),"mm/dd/yy")</f>
        <v>04/18/16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>E947/D947</f>
        <v>2.4840000000000001E-2</v>
      </c>
      <c r="P947">
        <f>E947/L947</f>
        <v>155.25</v>
      </c>
      <c r="Q947" t="s">
        <v>8310</v>
      </c>
      <c r="R947" t="s">
        <v>8316</v>
      </c>
      <c r="S947" s="12" t="str">
        <f>TEXT((J947/86400)+25569+(-5/24),"mm/dd/yy")</f>
        <v>12/28/16</v>
      </c>
      <c r="T947" s="12" t="str">
        <f>TEXT((I947/86400)+25569+(-5/24),"mm/dd/yy")</f>
        <v>02/18/17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>E948/D948</f>
        <v>1.9066666666666666E-2</v>
      </c>
      <c r="P948">
        <f>E948/L948</f>
        <v>57.2</v>
      </c>
      <c r="Q948" t="s">
        <v>8310</v>
      </c>
      <c r="R948" t="s">
        <v>8316</v>
      </c>
      <c r="S948" s="12" t="str">
        <f>TEXT((J948/86400)+25569+(-5/24),"mm/dd/yy")</f>
        <v>08/10/16</v>
      </c>
      <c r="T948" s="12" t="str">
        <f>TEXT((I948/86400)+25569+(-5/24),"mm/dd/yy")</f>
        <v>09/09/16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>E949/D949</f>
        <v>0</v>
      </c>
      <c r="P949" t="e">
        <f>E949/L949</f>
        <v>#DIV/0!</v>
      </c>
      <c r="Q949" t="s">
        <v>8310</v>
      </c>
      <c r="R949" t="s">
        <v>8316</v>
      </c>
      <c r="S949" s="12" t="str">
        <f>TEXT((J949/86400)+25569+(-5/24),"mm/dd/yy")</f>
        <v>05/01/16</v>
      </c>
      <c r="T949" s="12" t="str">
        <f>TEXT((I949/86400)+25569+(-5/24),"mm/dd/yy")</f>
        <v>06/30/16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>E950/D950</f>
        <v>0.12</v>
      </c>
      <c r="P950">
        <f>E950/L950</f>
        <v>60</v>
      </c>
      <c r="Q950" t="s">
        <v>8310</v>
      </c>
      <c r="R950" t="s">
        <v>8316</v>
      </c>
      <c r="S950" s="12" t="str">
        <f>TEXT((J950/86400)+25569+(-5/24),"mm/dd/yy")</f>
        <v>02/11/16</v>
      </c>
      <c r="T950" s="12" t="str">
        <f>TEXT((I950/86400)+25569+(-5/24),"mm/dd/yy")</f>
        <v>03/12/16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>E951/D951</f>
        <v>1.3650000000000001E-2</v>
      </c>
      <c r="P951">
        <f>E951/L951</f>
        <v>39</v>
      </c>
      <c r="Q951" t="s">
        <v>8310</v>
      </c>
      <c r="R951" t="s">
        <v>8316</v>
      </c>
      <c r="S951" s="12" t="str">
        <f>TEXT((J951/86400)+25569+(-5/24),"mm/dd/yy")</f>
        <v>12/22/15</v>
      </c>
      <c r="T951" s="12" t="str">
        <f>TEXT((I951/86400)+25569+(-5/24),"mm/dd/yy")</f>
        <v>02/20/16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>E952/D952</f>
        <v>0.28039999999999998</v>
      </c>
      <c r="P952">
        <f>E952/L952</f>
        <v>58.416666666666664</v>
      </c>
      <c r="Q952" t="s">
        <v>8310</v>
      </c>
      <c r="R952" t="s">
        <v>8316</v>
      </c>
      <c r="S952" s="12" t="str">
        <f>TEXT((J952/86400)+25569+(-5/24),"mm/dd/yy")</f>
        <v>12/18/15</v>
      </c>
      <c r="T952" s="12" t="str">
        <f>TEXT((I952/86400)+25569+(-5/24),"mm/dd/yy")</f>
        <v>01/17/16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>E953/D953</f>
        <v>0.38390000000000002</v>
      </c>
      <c r="P953">
        <f>E953/L953</f>
        <v>158.63636363636363</v>
      </c>
      <c r="Q953" t="s">
        <v>8310</v>
      </c>
      <c r="R953" t="s">
        <v>8316</v>
      </c>
      <c r="S953" s="12" t="str">
        <f>TEXT((J953/86400)+25569+(-5/24),"mm/dd/yy")</f>
        <v>04/20/16</v>
      </c>
      <c r="T953" s="12" t="str">
        <f>TEXT((I953/86400)+25569+(-5/24),"mm/dd/yy")</f>
        <v>06/04/16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>E954/D954</f>
        <v>0.39942857142857141</v>
      </c>
      <c r="P954">
        <f>E954/L954</f>
        <v>99.857142857142861</v>
      </c>
      <c r="Q954" t="s">
        <v>8310</v>
      </c>
      <c r="R954" t="s">
        <v>8316</v>
      </c>
      <c r="S954" s="12" t="str">
        <f>TEXT((J954/86400)+25569+(-5/24),"mm/dd/yy")</f>
        <v>10/19/16</v>
      </c>
      <c r="T954" s="12" t="str">
        <f>TEXT((I954/86400)+25569+(-5/24),"mm/dd/yy")</f>
        <v>11/18/16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>E955/D955</f>
        <v>8.3999999999999995E-3</v>
      </c>
      <c r="P955">
        <f>E955/L955</f>
        <v>25.2</v>
      </c>
      <c r="Q955" t="s">
        <v>8310</v>
      </c>
      <c r="R955" t="s">
        <v>8316</v>
      </c>
      <c r="S955" s="12" t="str">
        <f>TEXT((J955/86400)+25569+(-5/24),"mm/dd/yy")</f>
        <v>12/25/14</v>
      </c>
      <c r="T955" s="12" t="str">
        <f>TEXT((I955/86400)+25569+(-5/24),"mm/dd/yy")</f>
        <v>01/24/15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>E956/D956</f>
        <v>0.43406666666666666</v>
      </c>
      <c r="P956">
        <f>E956/L956</f>
        <v>89.191780821917803</v>
      </c>
      <c r="Q956" t="s">
        <v>8310</v>
      </c>
      <c r="R956" t="s">
        <v>8316</v>
      </c>
      <c r="S956" s="12" t="str">
        <f>TEXT((J956/86400)+25569+(-5/24),"mm/dd/yy")</f>
        <v>07/09/15</v>
      </c>
      <c r="T956" s="12" t="str">
        <f>TEXT((I956/86400)+25569+(-5/24),"mm/dd/yy")</f>
        <v>08/20/15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>E957/D957</f>
        <v>5.6613333333333335E-2</v>
      </c>
      <c r="P957">
        <f>E957/L957</f>
        <v>182.6236559139785</v>
      </c>
      <c r="Q957" t="s">
        <v>8310</v>
      </c>
      <c r="R957" t="s">
        <v>8316</v>
      </c>
      <c r="S957" s="12" t="str">
        <f>TEXT((J957/86400)+25569+(-5/24),"mm/dd/yy")</f>
        <v>08/04/16</v>
      </c>
      <c r="T957" s="12" t="str">
        <f>TEXT((I957/86400)+25569+(-5/24),"mm/dd/yy")</f>
        <v>09/13/16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>E958/D958</f>
        <v>1.7219999999999999E-2</v>
      </c>
      <c r="P958">
        <f>E958/L958</f>
        <v>50.647058823529413</v>
      </c>
      <c r="Q958" t="s">
        <v>8310</v>
      </c>
      <c r="R958" t="s">
        <v>8316</v>
      </c>
      <c r="S958" s="12" t="str">
        <f>TEXT((J958/86400)+25569+(-5/24),"mm/dd/yy")</f>
        <v>02/25/15</v>
      </c>
      <c r="T958" s="12" t="str">
        <f>TEXT((I958/86400)+25569+(-5/24),"mm/dd/yy")</f>
        <v>04/26/15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>E959/D959</f>
        <v>1.9416666666666665E-2</v>
      </c>
      <c r="P959">
        <f>E959/L959</f>
        <v>33.285714285714285</v>
      </c>
      <c r="Q959" t="s">
        <v>8310</v>
      </c>
      <c r="R959" t="s">
        <v>8316</v>
      </c>
      <c r="S959" s="12" t="str">
        <f>TEXT((J959/86400)+25569+(-5/24),"mm/dd/yy")</f>
        <v>10/17/16</v>
      </c>
      <c r="T959" s="12" t="str">
        <f>TEXT((I959/86400)+25569+(-5/24),"mm/dd/yy")</f>
        <v>11/17/16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>E960/D960</f>
        <v>0.11328275684711328</v>
      </c>
      <c r="P960">
        <f>E960/L960</f>
        <v>51.823529411764703</v>
      </c>
      <c r="Q960" t="s">
        <v>8310</v>
      </c>
      <c r="R960" t="s">
        <v>8316</v>
      </c>
      <c r="S960" s="12" t="str">
        <f>TEXT((J960/86400)+25569+(-5/24),"mm/dd/yy")</f>
        <v>03/19/15</v>
      </c>
      <c r="T960" s="12" t="str">
        <f>TEXT((I960/86400)+25569+(-5/24),"mm/dd/yy")</f>
        <v>04/09/15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>E961/D961</f>
        <v>0.3886</v>
      </c>
      <c r="P961">
        <f>E961/L961</f>
        <v>113.62573099415205</v>
      </c>
      <c r="Q961" t="s">
        <v>8310</v>
      </c>
      <c r="R961" t="s">
        <v>8316</v>
      </c>
      <c r="S961" s="12" t="str">
        <f>TEXT((J961/86400)+25569+(-5/24),"mm/dd/yy")</f>
        <v>12/19/14</v>
      </c>
      <c r="T961" s="12" t="str">
        <f>TEXT((I961/86400)+25569+(-5/24),"mm/dd/yy")</f>
        <v>01/18/15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>E962/D962</f>
        <v>0.46100628930817611</v>
      </c>
      <c r="P962">
        <f>E962/L962</f>
        <v>136.46276595744681</v>
      </c>
      <c r="Q962" t="s">
        <v>8310</v>
      </c>
      <c r="R962" t="s">
        <v>8316</v>
      </c>
      <c r="S962" s="12" t="str">
        <f>TEXT((J962/86400)+25569+(-5/24),"mm/dd/yy")</f>
        <v>01/31/17</v>
      </c>
      <c r="T962" s="12" t="str">
        <f>TEXT((I962/86400)+25569+(-5/24),"mm/dd/yy")</f>
        <v>03/14/17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>E963/D963</f>
        <v>0.42188421052631581</v>
      </c>
      <c r="P963">
        <f>E963/L963</f>
        <v>364.35454545454547</v>
      </c>
      <c r="Q963" t="s">
        <v>8310</v>
      </c>
      <c r="R963" t="s">
        <v>8316</v>
      </c>
      <c r="S963" s="12" t="str">
        <f>TEXT((J963/86400)+25569+(-5/24),"mm/dd/yy")</f>
        <v>01/05/17</v>
      </c>
      <c r="T963" s="12" t="str">
        <f>TEXT((I963/86400)+25569+(-5/24),"mm/dd/yy")</f>
        <v>02/20/17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>E964/D964</f>
        <v>0.2848</v>
      </c>
      <c r="P964">
        <f>E964/L964</f>
        <v>19.243243243243242</v>
      </c>
      <c r="Q964" t="s">
        <v>8310</v>
      </c>
      <c r="R964" t="s">
        <v>8316</v>
      </c>
      <c r="S964" s="12" t="str">
        <f>TEXT((J964/86400)+25569+(-5/24),"mm/dd/yy")</f>
        <v>01/04/16</v>
      </c>
      <c r="T964" s="12" t="str">
        <f>TEXT((I964/86400)+25569+(-5/24),"mm/dd/yy")</f>
        <v>02/11/16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>E965/D965</f>
        <v>1.0771428571428571E-2</v>
      </c>
      <c r="P965">
        <f>E965/L965</f>
        <v>41.888888888888886</v>
      </c>
      <c r="Q965" t="s">
        <v>8310</v>
      </c>
      <c r="R965" t="s">
        <v>8316</v>
      </c>
      <c r="S965" s="12" t="str">
        <f>TEXT((J965/86400)+25569+(-5/24),"mm/dd/yy")</f>
        <v>09/12/16</v>
      </c>
      <c r="T965" s="12" t="str">
        <f>TEXT((I965/86400)+25569+(-5/24),"mm/dd/yy")</f>
        <v>10/17/16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>E966/D966</f>
        <v>7.9909090909090902E-3</v>
      </c>
      <c r="P966">
        <f>E966/L966</f>
        <v>30.310344827586206</v>
      </c>
      <c r="Q966" t="s">
        <v>8310</v>
      </c>
      <c r="R966" t="s">
        <v>8316</v>
      </c>
      <c r="S966" s="12" t="str">
        <f>TEXT((J966/86400)+25569+(-5/24),"mm/dd/yy")</f>
        <v>07/23/15</v>
      </c>
      <c r="T966" s="12" t="str">
        <f>TEXT((I966/86400)+25569+(-5/24),"mm/dd/yy")</f>
        <v>09/01/15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>E967/D967</f>
        <v>1.192E-2</v>
      </c>
      <c r="P967">
        <f>E967/L967</f>
        <v>49.666666666666664</v>
      </c>
      <c r="Q967" t="s">
        <v>8310</v>
      </c>
      <c r="R967" t="s">
        <v>8316</v>
      </c>
      <c r="S967" s="12" t="str">
        <f>TEXT((J967/86400)+25569+(-5/24),"mm/dd/yy")</f>
        <v>09/23/16</v>
      </c>
      <c r="T967" s="12" t="str">
        <f>TEXT((I967/86400)+25569+(-5/24),"mm/dd/yy")</f>
        <v>10/25/16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>E968/D968</f>
        <v>0.14799999999999999</v>
      </c>
      <c r="P968">
        <f>E968/L968</f>
        <v>59.2</v>
      </c>
      <c r="Q968" t="s">
        <v>8310</v>
      </c>
      <c r="R968" t="s">
        <v>8316</v>
      </c>
      <c r="S968" s="12" t="str">
        <f>TEXT((J968/86400)+25569+(-5/24),"mm/dd/yy")</f>
        <v>09/06/16</v>
      </c>
      <c r="T968" s="12" t="str">
        <f>TEXT((I968/86400)+25569+(-5/24),"mm/dd/yy")</f>
        <v>10/06/16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>E969/D969</f>
        <v>0.17810000000000001</v>
      </c>
      <c r="P969">
        <f>E969/L969</f>
        <v>43.97530864197531</v>
      </c>
      <c r="Q969" t="s">
        <v>8310</v>
      </c>
      <c r="R969" t="s">
        <v>8316</v>
      </c>
      <c r="S969" s="12" t="str">
        <f>TEXT((J969/86400)+25569+(-5/24),"mm/dd/yy")</f>
        <v>02/22/16</v>
      </c>
      <c r="T969" s="12" t="str">
        <f>TEXT((I969/86400)+25569+(-5/24),"mm/dd/yy")</f>
        <v>04/22/16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>E970/D970</f>
        <v>1.325E-2</v>
      </c>
      <c r="P970">
        <f>E970/L970</f>
        <v>26.5</v>
      </c>
      <c r="Q970" t="s">
        <v>8310</v>
      </c>
      <c r="R970" t="s">
        <v>8316</v>
      </c>
      <c r="S970" s="12" t="str">
        <f>TEXT((J970/86400)+25569+(-5/24),"mm/dd/yy")</f>
        <v>07/16/14</v>
      </c>
      <c r="T970" s="12" t="str">
        <f>TEXT((I970/86400)+25569+(-5/24),"mm/dd/yy")</f>
        <v>08/15/14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>E971/D971</f>
        <v>0.46666666666666667</v>
      </c>
      <c r="P971">
        <f>E971/L971</f>
        <v>1272.7272727272727</v>
      </c>
      <c r="Q971" t="s">
        <v>8310</v>
      </c>
      <c r="R971" t="s">
        <v>8316</v>
      </c>
      <c r="S971" s="12" t="str">
        <f>TEXT((J971/86400)+25569+(-5/24),"mm/dd/yy")</f>
        <v>01/07/17</v>
      </c>
      <c r="T971" s="12" t="str">
        <f>TEXT((I971/86400)+25569+(-5/24),"mm/dd/yy")</f>
        <v>02/09/17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>E972/D972</f>
        <v>0.4592</v>
      </c>
      <c r="P972">
        <f>E972/L972</f>
        <v>164</v>
      </c>
      <c r="Q972" t="s">
        <v>8310</v>
      </c>
      <c r="R972" t="s">
        <v>8316</v>
      </c>
      <c r="S972" s="12" t="str">
        <f>TEXT((J972/86400)+25569+(-5/24),"mm/dd/yy")</f>
        <v>12/17/16</v>
      </c>
      <c r="T972" s="12" t="str">
        <f>TEXT((I972/86400)+25569+(-5/24),"mm/dd/yy")</f>
        <v>01/22/17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>E973/D973</f>
        <v>2.2599999999999999E-3</v>
      </c>
      <c r="P973">
        <f>E973/L973</f>
        <v>45.2</v>
      </c>
      <c r="Q973" t="s">
        <v>8310</v>
      </c>
      <c r="R973" t="s">
        <v>8316</v>
      </c>
      <c r="S973" s="12" t="str">
        <f>TEXT((J973/86400)+25569+(-5/24),"mm/dd/yy")</f>
        <v>04/17/15</v>
      </c>
      <c r="T973" s="12" t="str">
        <f>TEXT((I973/86400)+25569+(-5/24),"mm/dd/yy")</f>
        <v>06/01/15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>E974/D974</f>
        <v>0.34625</v>
      </c>
      <c r="P974">
        <f>E974/L974</f>
        <v>153.88888888888889</v>
      </c>
      <c r="Q974" t="s">
        <v>8310</v>
      </c>
      <c r="R974" t="s">
        <v>8316</v>
      </c>
      <c r="S974" s="12" t="str">
        <f>TEXT((J974/86400)+25569+(-5/24),"mm/dd/yy")</f>
        <v>08/05/14</v>
      </c>
      <c r="T974" s="12" t="str">
        <f>TEXT((I974/86400)+25569+(-5/24),"mm/dd/yy")</f>
        <v>09/04/14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>E975/D975</f>
        <v>2.0549999999999999E-2</v>
      </c>
      <c r="P975">
        <f>E975/L975</f>
        <v>51.375</v>
      </c>
      <c r="Q975" t="s">
        <v>8310</v>
      </c>
      <c r="R975" t="s">
        <v>8316</v>
      </c>
      <c r="S975" s="12" t="str">
        <f>TEXT((J975/86400)+25569+(-5/24),"mm/dd/yy")</f>
        <v>09/09/15</v>
      </c>
      <c r="T975" s="12" t="str">
        <f>TEXT((I975/86400)+25569+(-5/24),"mm/dd/yy")</f>
        <v>11/08/15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>E976/D976</f>
        <v>5.5999999999999999E-3</v>
      </c>
      <c r="P976">
        <f>E976/L976</f>
        <v>93.333333333333329</v>
      </c>
      <c r="Q976" t="s">
        <v>8310</v>
      </c>
      <c r="R976" t="s">
        <v>8316</v>
      </c>
      <c r="S976" s="12" t="str">
        <f>TEXT((J976/86400)+25569+(-5/24),"mm/dd/yy")</f>
        <v>02/24/16</v>
      </c>
      <c r="T976" s="12" t="str">
        <f>TEXT((I976/86400)+25569+(-5/24),"mm/dd/yy")</f>
        <v>03/25/16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>E977/D977</f>
        <v>2.6069999999999999E-2</v>
      </c>
      <c r="P977">
        <f>E977/L977</f>
        <v>108.625</v>
      </c>
      <c r="Q977" t="s">
        <v>8310</v>
      </c>
      <c r="R977" t="s">
        <v>8316</v>
      </c>
      <c r="S977" s="12" t="str">
        <f>TEXT((J977/86400)+25569+(-5/24),"mm/dd/yy")</f>
        <v>04/29/16</v>
      </c>
      <c r="T977" s="12" t="str">
        <f>TEXT((I977/86400)+25569+(-5/24),"mm/dd/yy")</f>
        <v>06/28/16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>E978/D978</f>
        <v>1.9259999999999999E-2</v>
      </c>
      <c r="P978">
        <f>E978/L978</f>
        <v>160.5</v>
      </c>
      <c r="Q978" t="s">
        <v>8310</v>
      </c>
      <c r="R978" t="s">
        <v>8316</v>
      </c>
      <c r="S978" s="12" t="str">
        <f>TEXT((J978/86400)+25569+(-5/24),"mm/dd/yy")</f>
        <v>06/29/15</v>
      </c>
      <c r="T978" s="12" t="str">
        <f>TEXT((I978/86400)+25569+(-5/24),"mm/dd/yy")</f>
        <v>08/13/15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>E979/D979</f>
        <v>0.33666666666666667</v>
      </c>
      <c r="P979">
        <f>E979/L979</f>
        <v>75.75</v>
      </c>
      <c r="Q979" t="s">
        <v>8310</v>
      </c>
      <c r="R979" t="s">
        <v>8316</v>
      </c>
      <c r="S979" s="12" t="str">
        <f>TEXT((J979/86400)+25569+(-5/24),"mm/dd/yy")</f>
        <v>01/22/16</v>
      </c>
      <c r="T979" s="12" t="str">
        <f>TEXT((I979/86400)+25569+(-5/24),"mm/dd/yy")</f>
        <v>02/21/16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>E980/D980</f>
        <v>0.5626326718299024</v>
      </c>
      <c r="P980">
        <f>E980/L980</f>
        <v>790.83739837398377</v>
      </c>
      <c r="Q980" t="s">
        <v>8310</v>
      </c>
      <c r="R980" t="s">
        <v>8316</v>
      </c>
      <c r="S980" s="12" t="str">
        <f>TEXT((J980/86400)+25569+(-5/24),"mm/dd/yy")</f>
        <v>01/26/16</v>
      </c>
      <c r="T980" s="12" t="str">
        <f>TEXT((I980/86400)+25569+(-5/24),"mm/dd/yy")</f>
        <v>02/25/16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>E981/D981</f>
        <v>0.82817600000000002</v>
      </c>
      <c r="P981">
        <f>E981/L981</f>
        <v>301.93916666666667</v>
      </c>
      <c r="Q981" t="s">
        <v>8310</v>
      </c>
      <c r="R981" t="s">
        <v>8316</v>
      </c>
      <c r="S981" s="12" t="str">
        <f>TEXT((J981/86400)+25569+(-5/24),"mm/dd/yy")</f>
        <v>05/16/16</v>
      </c>
      <c r="T981" s="12" t="str">
        <f>TEXT((I981/86400)+25569+(-5/24),"mm/dd/yy")</f>
        <v>06/20/16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>E982/D982</f>
        <v>0.14860000000000001</v>
      </c>
      <c r="P982">
        <f>E982/L982</f>
        <v>47.935483870967744</v>
      </c>
      <c r="Q982" t="s">
        <v>8310</v>
      </c>
      <c r="R982" t="s">
        <v>8316</v>
      </c>
      <c r="S982" s="12" t="str">
        <f>TEXT((J982/86400)+25569+(-5/24),"mm/dd/yy")</f>
        <v>10/16/14</v>
      </c>
      <c r="T982" s="12" t="str">
        <f>TEXT((I982/86400)+25569+(-5/24),"mm/dd/yy")</f>
        <v>11/30/14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>E983/D983</f>
        <v>1.2375123751237513E-4</v>
      </c>
      <c r="P983">
        <f>E983/L983</f>
        <v>2.75</v>
      </c>
      <c r="Q983" t="s">
        <v>8310</v>
      </c>
      <c r="R983" t="s">
        <v>8316</v>
      </c>
      <c r="S983" s="12" t="str">
        <f>TEXT((J983/86400)+25569+(-5/24),"mm/dd/yy")</f>
        <v>07/10/14</v>
      </c>
      <c r="T983" s="12" t="str">
        <f>TEXT((I983/86400)+25569+(-5/24),"mm/dd/yy")</f>
        <v>08/09/14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>E984/D984</f>
        <v>1.7142857142857143E-4</v>
      </c>
      <c r="P984">
        <f>E984/L984</f>
        <v>1</v>
      </c>
      <c r="Q984" t="s">
        <v>8310</v>
      </c>
      <c r="R984" t="s">
        <v>8316</v>
      </c>
      <c r="S984" s="12" t="str">
        <f>TEXT((J984/86400)+25569+(-5/24),"mm/dd/yy")</f>
        <v>09/02/16</v>
      </c>
      <c r="T984" s="12" t="str">
        <f>TEXT((I984/86400)+25569+(-5/24),"mm/dd/yy")</f>
        <v>10/02/16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>E985/D985</f>
        <v>0.2950613611721471</v>
      </c>
      <c r="P985">
        <f>E985/L985</f>
        <v>171.79329608938548</v>
      </c>
      <c r="Q985" t="s">
        <v>8310</v>
      </c>
      <c r="R985" t="s">
        <v>8316</v>
      </c>
      <c r="S985" s="12" t="str">
        <f>TEXT((J985/86400)+25569+(-5/24),"mm/dd/yy")</f>
        <v>07/23/16</v>
      </c>
      <c r="T985" s="12" t="str">
        <f>TEXT((I985/86400)+25569+(-5/24),"mm/dd/yy")</f>
        <v>08/23/16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>E986/D986</f>
        <v>1.06E-2</v>
      </c>
      <c r="P986">
        <f>E986/L986</f>
        <v>35.333333333333336</v>
      </c>
      <c r="Q986" t="s">
        <v>8310</v>
      </c>
      <c r="R986" t="s">
        <v>8316</v>
      </c>
      <c r="S986" s="12" t="str">
        <f>TEXT((J986/86400)+25569+(-5/24),"mm/dd/yy")</f>
        <v>02/25/15</v>
      </c>
      <c r="T986" s="12" t="str">
        <f>TEXT((I986/86400)+25569+(-5/24),"mm/dd/yy")</f>
        <v>03/27/15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>E987/D987</f>
        <v>6.2933333333333327E-2</v>
      </c>
      <c r="P987">
        <f>E987/L987</f>
        <v>82.086956521739125</v>
      </c>
      <c r="Q987" t="s">
        <v>8310</v>
      </c>
      <c r="R987" t="s">
        <v>8316</v>
      </c>
      <c r="S987" s="12" t="str">
        <f>TEXT((J987/86400)+25569+(-5/24),"mm/dd/yy")</f>
        <v>12/01/15</v>
      </c>
      <c r="T987" s="12" t="str">
        <f>TEXT((I987/86400)+25569+(-5/24),"mm/dd/yy")</f>
        <v>12/31/15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>E988/D988</f>
        <v>0.1275</v>
      </c>
      <c r="P988">
        <f>E988/L988</f>
        <v>110.8695652173913</v>
      </c>
      <c r="Q988" t="s">
        <v>8310</v>
      </c>
      <c r="R988" t="s">
        <v>8316</v>
      </c>
      <c r="S988" s="12" t="str">
        <f>TEXT((J988/86400)+25569+(-5/24),"mm/dd/yy")</f>
        <v>11/16/15</v>
      </c>
      <c r="T988" s="12" t="str">
        <f>TEXT((I988/86400)+25569+(-5/24),"mm/dd/yy")</f>
        <v>01/09/16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>E989/D989</f>
        <v>0.13220000000000001</v>
      </c>
      <c r="P989">
        <f>E989/L989</f>
        <v>161.21951219512195</v>
      </c>
      <c r="Q989" t="s">
        <v>8310</v>
      </c>
      <c r="R989" t="s">
        <v>8316</v>
      </c>
      <c r="S989" s="12" t="str">
        <f>TEXT((J989/86400)+25569+(-5/24),"mm/dd/yy")</f>
        <v>05/14/14</v>
      </c>
      <c r="T989" s="12" t="str">
        <f>TEXT((I989/86400)+25569+(-5/24),"mm/dd/yy")</f>
        <v>06/23/14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>E990/D990</f>
        <v>0</v>
      </c>
      <c r="P990" t="e">
        <f>E990/L990</f>
        <v>#DIV/0!</v>
      </c>
      <c r="Q990" t="s">
        <v>8310</v>
      </c>
      <c r="R990" t="s">
        <v>8316</v>
      </c>
      <c r="S990" s="12" t="str">
        <f>TEXT((J990/86400)+25569+(-5/24),"mm/dd/yy")</f>
        <v>09/01/16</v>
      </c>
      <c r="T990" s="12" t="str">
        <f>TEXT((I990/86400)+25569+(-5/24),"mm/dd/yy")</f>
        <v>10/01/16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>E991/D991</f>
        <v>0.16769999999999999</v>
      </c>
      <c r="P991">
        <f>E991/L991</f>
        <v>52.40625</v>
      </c>
      <c r="Q991" t="s">
        <v>8310</v>
      </c>
      <c r="R991" t="s">
        <v>8316</v>
      </c>
      <c r="S991" s="12" t="str">
        <f>TEXT((J991/86400)+25569+(-5/24),"mm/dd/yy")</f>
        <v>08/29/16</v>
      </c>
      <c r="T991" s="12" t="str">
        <f>TEXT((I991/86400)+25569+(-5/24),"mm/dd/yy")</f>
        <v>09/28/16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>E992/D992</f>
        <v>1.0399999999999999E-3</v>
      </c>
      <c r="P992">
        <f>E992/L992</f>
        <v>13</v>
      </c>
      <c r="Q992" t="s">
        <v>8310</v>
      </c>
      <c r="R992" t="s">
        <v>8316</v>
      </c>
      <c r="S992" s="12" t="str">
        <f>TEXT((J992/86400)+25569+(-5/24),"mm/dd/yy")</f>
        <v>08/04/14</v>
      </c>
      <c r="T992" s="12" t="str">
        <f>TEXT((I992/86400)+25569+(-5/24),"mm/dd/yy")</f>
        <v>09/03/14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>E993/D993</f>
        <v>4.24E-2</v>
      </c>
      <c r="P993">
        <f>E993/L993</f>
        <v>30.285714285714285</v>
      </c>
      <c r="Q993" t="s">
        <v>8310</v>
      </c>
      <c r="R993" t="s">
        <v>8316</v>
      </c>
      <c r="S993" s="12" t="str">
        <f>TEXT((J993/86400)+25569+(-5/24),"mm/dd/yy")</f>
        <v>06/17/16</v>
      </c>
      <c r="T993" s="12" t="str">
        <f>TEXT((I993/86400)+25569+(-5/24),"mm/dd/yy")</f>
        <v>07/12/16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>E994/D994</f>
        <v>4.6699999999999997E-3</v>
      </c>
      <c r="P994">
        <f>E994/L994</f>
        <v>116.75</v>
      </c>
      <c r="Q994" t="s">
        <v>8310</v>
      </c>
      <c r="R994" t="s">
        <v>8316</v>
      </c>
      <c r="S994" s="12" t="str">
        <f>TEXT((J994/86400)+25569+(-5/24),"mm/dd/yy")</f>
        <v>03/08/16</v>
      </c>
      <c r="T994" s="12" t="str">
        <f>TEXT((I994/86400)+25569+(-5/24),"mm/dd/yy")</f>
        <v>05/07/16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>E995/D995</f>
        <v>0.25087142857142858</v>
      </c>
      <c r="P995">
        <f>E995/L995</f>
        <v>89.59693877551021</v>
      </c>
      <c r="Q995" t="s">
        <v>8310</v>
      </c>
      <c r="R995" t="s">
        <v>8316</v>
      </c>
      <c r="S995" s="12" t="str">
        <f>TEXT((J995/86400)+25569+(-5/24),"mm/dd/yy")</f>
        <v>10/09/16</v>
      </c>
      <c r="T995" s="12" t="str">
        <f>TEXT((I995/86400)+25569+(-5/24),"mm/dd/yy")</f>
        <v>11/12/16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>E996/D996</f>
        <v>2.3345000000000001E-2</v>
      </c>
      <c r="P996">
        <f>E996/L996</f>
        <v>424.45454545454544</v>
      </c>
      <c r="Q996" t="s">
        <v>8310</v>
      </c>
      <c r="R996" t="s">
        <v>8316</v>
      </c>
      <c r="S996" s="12" t="str">
        <f>TEXT((J996/86400)+25569+(-5/24),"mm/dd/yy")</f>
        <v>10/09/14</v>
      </c>
      <c r="T996" s="12" t="str">
        <f>TEXT((I996/86400)+25569+(-5/24),"mm/dd/yy")</f>
        <v>11/30/14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>E997/D997</f>
        <v>7.2599999999999998E-2</v>
      </c>
      <c r="P997">
        <f>E997/L997</f>
        <v>80.666666666666671</v>
      </c>
      <c r="Q997" t="s">
        <v>8310</v>
      </c>
      <c r="R997" t="s">
        <v>8316</v>
      </c>
      <c r="S997" s="12" t="str">
        <f>TEXT((J997/86400)+25569+(-5/24),"mm/dd/yy")</f>
        <v>11/04/14</v>
      </c>
      <c r="T997" s="12" t="str">
        <f>TEXT((I997/86400)+25569+(-5/24),"mm/dd/yy")</f>
        <v>11/29/14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>E998/D998</f>
        <v>1.6250000000000001E-2</v>
      </c>
      <c r="P998">
        <f>E998/L998</f>
        <v>13</v>
      </c>
      <c r="Q998" t="s">
        <v>8310</v>
      </c>
      <c r="R998" t="s">
        <v>8316</v>
      </c>
      <c r="S998" s="12" t="str">
        <f>TEXT((J998/86400)+25569+(-5/24),"mm/dd/yy")</f>
        <v>06/27/14</v>
      </c>
      <c r="T998" s="12" t="str">
        <f>TEXT((I998/86400)+25569+(-5/24),"mm/dd/yy")</f>
        <v>07/27/14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>E999/D999</f>
        <v>1.2999999999999999E-2</v>
      </c>
      <c r="P999">
        <f>E999/L999</f>
        <v>8.125</v>
      </c>
      <c r="Q999" t="s">
        <v>8310</v>
      </c>
      <c r="R999" t="s">
        <v>8316</v>
      </c>
      <c r="S999" s="12" t="str">
        <f>TEXT((J999/86400)+25569+(-5/24),"mm/dd/yy")</f>
        <v>10/28/14</v>
      </c>
      <c r="T999" s="12" t="str">
        <f>TEXT((I999/86400)+25569+(-5/24),"mm/dd/yy")</f>
        <v>11/27/14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>E1000/D1000</f>
        <v>0.58558333333333334</v>
      </c>
      <c r="P1000">
        <f>E1000/L1000</f>
        <v>153.42794759825327</v>
      </c>
      <c r="Q1000" t="s">
        <v>8310</v>
      </c>
      <c r="R1000" t="s">
        <v>8316</v>
      </c>
      <c r="S1000" s="12" t="str">
        <f>TEXT((J1000/86400)+25569+(-5/24),"mm/dd/yy")</f>
        <v>10/04/15</v>
      </c>
      <c r="T1000" s="12" t="str">
        <f>TEXT((I1000/86400)+25569+(-5/24),"mm/dd/yy")</f>
        <v>11/19/15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>E1001/D1001</f>
        <v>7.7886666666666673E-2</v>
      </c>
      <c r="P1001">
        <f>E1001/L1001</f>
        <v>292.07499999999999</v>
      </c>
      <c r="Q1001" t="s">
        <v>8310</v>
      </c>
      <c r="R1001" t="s">
        <v>8316</v>
      </c>
      <c r="S1001" s="12" t="str">
        <f>TEXT((J1001/86400)+25569+(-5/24),"mm/dd/yy")</f>
        <v>10/14/14</v>
      </c>
      <c r="T1001" s="12" t="str">
        <f>TEXT((I1001/86400)+25569+(-5/24),"mm/dd/yy")</f>
        <v>11/13/14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>E1002/D1002</f>
        <v>2.2157147647256063E-2</v>
      </c>
      <c r="P1002">
        <f>E1002/L1002</f>
        <v>3304</v>
      </c>
      <c r="Q1002" t="s">
        <v>8310</v>
      </c>
      <c r="R1002" t="s">
        <v>8316</v>
      </c>
      <c r="S1002" s="12" t="str">
        <f>TEXT((J1002/86400)+25569+(-5/24),"mm/dd/yy")</f>
        <v>01/13/17</v>
      </c>
      <c r="T1002" s="12" t="str">
        <f>TEXT((I1002/86400)+25569+(-5/24),"mm/dd/yy")</f>
        <v>03/14/17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>E1003/D1003</f>
        <v>1.04</v>
      </c>
      <c r="P1003">
        <f>E1003/L1003</f>
        <v>1300</v>
      </c>
      <c r="Q1003" t="s">
        <v>8310</v>
      </c>
      <c r="R1003" t="s">
        <v>8316</v>
      </c>
      <c r="S1003" s="12" t="str">
        <f>TEXT((J1003/86400)+25569+(-5/24),"mm/dd/yy")</f>
        <v>12/16/16</v>
      </c>
      <c r="T1003" s="12" t="str">
        <f>TEXT((I1003/86400)+25569+(-5/24),"mm/dd/yy")</f>
        <v>01/30/17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>E1004/D1004</f>
        <v>0.29602960296029601</v>
      </c>
      <c r="P1004">
        <f>E1004/L1004</f>
        <v>134.54545454545453</v>
      </c>
      <c r="Q1004" t="s">
        <v>8310</v>
      </c>
      <c r="R1004" t="s">
        <v>8316</v>
      </c>
      <c r="S1004" s="12" t="str">
        <f>TEXT((J1004/86400)+25569+(-5/24),"mm/dd/yy")</f>
        <v>11/17/15</v>
      </c>
      <c r="T1004" s="12" t="str">
        <f>TEXT((I1004/86400)+25569+(-5/24),"mm/dd/yy")</f>
        <v>12/17/15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>E1005/D1005</f>
        <v>0.16055</v>
      </c>
      <c r="P1005">
        <f>E1005/L1005</f>
        <v>214.06666666666666</v>
      </c>
      <c r="Q1005" t="s">
        <v>8310</v>
      </c>
      <c r="R1005" t="s">
        <v>8316</v>
      </c>
      <c r="S1005" s="12" t="str">
        <f>TEXT((J1005/86400)+25569+(-5/24),"mm/dd/yy")</f>
        <v>02/14/17</v>
      </c>
      <c r="T1005" s="12" t="str">
        <f>TEXT((I1005/86400)+25569+(-5/24),"mm/dd/yy")</f>
        <v>03/16/17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>E1006/D1006</f>
        <v>0.82208000000000003</v>
      </c>
      <c r="P1006">
        <f>E1006/L1006</f>
        <v>216.33684210526314</v>
      </c>
      <c r="Q1006" t="s">
        <v>8310</v>
      </c>
      <c r="R1006" t="s">
        <v>8316</v>
      </c>
      <c r="S1006" s="12" t="str">
        <f>TEXT((J1006/86400)+25569+(-5/24),"mm/dd/yy")</f>
        <v>01/19/16</v>
      </c>
      <c r="T1006" s="12" t="str">
        <f>TEXT((I1006/86400)+25569+(-5/24),"mm/dd/yy")</f>
        <v>02/18/16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>E1007/D1007</f>
        <v>0.75051000000000001</v>
      </c>
      <c r="P1007">
        <f>E1007/L1007</f>
        <v>932.31055900621118</v>
      </c>
      <c r="Q1007" t="s">
        <v>8310</v>
      </c>
      <c r="R1007" t="s">
        <v>8316</v>
      </c>
      <c r="S1007" s="12" t="str">
        <f>TEXT((J1007/86400)+25569+(-5/24),"mm/dd/yy")</f>
        <v>09/29/15</v>
      </c>
      <c r="T1007" s="12" t="str">
        <f>TEXT((I1007/86400)+25569+(-5/24),"mm/dd/yy")</f>
        <v>10/30/15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>E1008/D1008</f>
        <v>5.8500000000000003E-2</v>
      </c>
      <c r="P1008">
        <f>E1008/L1008</f>
        <v>29.25</v>
      </c>
      <c r="Q1008" t="s">
        <v>8310</v>
      </c>
      <c r="R1008" t="s">
        <v>8316</v>
      </c>
      <c r="S1008" s="12" t="str">
        <f>TEXT((J1008/86400)+25569+(-5/24),"mm/dd/yy")</f>
        <v>12/03/14</v>
      </c>
      <c r="T1008" s="12" t="str">
        <f>TEXT((I1008/86400)+25569+(-5/24),"mm/dd/yy")</f>
        <v>12/12/14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>E1009/D1009</f>
        <v>0.44319999999999998</v>
      </c>
      <c r="P1009">
        <f>E1009/L1009</f>
        <v>174.94736842105263</v>
      </c>
      <c r="Q1009" t="s">
        <v>8310</v>
      </c>
      <c r="R1009" t="s">
        <v>8316</v>
      </c>
      <c r="S1009" s="12" t="str">
        <f>TEXT((J1009/86400)+25569+(-5/24),"mm/dd/yy")</f>
        <v>11/02/16</v>
      </c>
      <c r="T1009" s="12" t="str">
        <f>TEXT((I1009/86400)+25569+(-5/24),"mm/dd/yy")</f>
        <v>12/14/16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>E1010/D1010</f>
        <v>2.6737967914438501E-3</v>
      </c>
      <c r="P1010">
        <f>E1010/L1010</f>
        <v>250</v>
      </c>
      <c r="Q1010" t="s">
        <v>8310</v>
      </c>
      <c r="R1010" t="s">
        <v>8316</v>
      </c>
      <c r="S1010" s="12" t="str">
        <f>TEXT((J1010/86400)+25569+(-5/24),"mm/dd/yy")</f>
        <v>11/28/16</v>
      </c>
      <c r="T1010" s="12" t="str">
        <f>TEXT((I1010/86400)+25569+(-5/24),"mm/dd/yy")</f>
        <v>12/28/16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>E1011/D1011</f>
        <v>0.1313</v>
      </c>
      <c r="P1011">
        <f>E1011/L1011</f>
        <v>65</v>
      </c>
      <c r="Q1011" t="s">
        <v>8310</v>
      </c>
      <c r="R1011" t="s">
        <v>8316</v>
      </c>
      <c r="S1011" s="12" t="str">
        <f>TEXT((J1011/86400)+25569+(-5/24),"mm/dd/yy")</f>
        <v>05/20/16</v>
      </c>
      <c r="T1011" s="12" t="str">
        <f>TEXT((I1011/86400)+25569+(-5/24),"mm/dd/yy")</f>
        <v>06/19/16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>E1012/D1012</f>
        <v>1.9088937093275488E-3</v>
      </c>
      <c r="P1012">
        <f>E1012/L1012</f>
        <v>55</v>
      </c>
      <c r="Q1012" t="s">
        <v>8310</v>
      </c>
      <c r="R1012" t="s">
        <v>8316</v>
      </c>
      <c r="S1012" s="12" t="str">
        <f>TEXT((J1012/86400)+25569+(-5/24),"mm/dd/yy")</f>
        <v>07/10/16</v>
      </c>
      <c r="T1012" s="12" t="str">
        <f>TEXT((I1012/86400)+25569+(-5/24),"mm/dd/yy")</f>
        <v>09/04/16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>E1013/D1013</f>
        <v>3.7499999999999999E-3</v>
      </c>
      <c r="P1013">
        <f>E1013/L1013</f>
        <v>75</v>
      </c>
      <c r="Q1013" t="s">
        <v>8310</v>
      </c>
      <c r="R1013" t="s">
        <v>8316</v>
      </c>
      <c r="S1013" s="12" t="str">
        <f>TEXT((J1013/86400)+25569+(-5/24),"mm/dd/yy")</f>
        <v>11/03/14</v>
      </c>
      <c r="T1013" s="12" t="str">
        <f>TEXT((I1013/86400)+25569+(-5/24),"mm/dd/yy")</f>
        <v>12/18/14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>E1014/D1014</f>
        <v>215.35021</v>
      </c>
      <c r="P1014">
        <f>E1014/L1014</f>
        <v>1389.3561935483872</v>
      </c>
      <c r="Q1014" t="s">
        <v>8310</v>
      </c>
      <c r="R1014" t="s">
        <v>8316</v>
      </c>
      <c r="S1014" s="12" t="str">
        <f>TEXT((J1014/86400)+25569+(-5/24),"mm/dd/yy")</f>
        <v>12/10/16</v>
      </c>
      <c r="T1014" s="12" t="str">
        <f>TEXT((I1014/86400)+25569+(-5/24),"mm/dd/yy")</f>
        <v>01/24/17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>E1015/D1015</f>
        <v>0.34527999999999998</v>
      </c>
      <c r="P1015">
        <f>E1015/L1015</f>
        <v>95.911111111111111</v>
      </c>
      <c r="Q1015" t="s">
        <v>8310</v>
      </c>
      <c r="R1015" t="s">
        <v>8316</v>
      </c>
      <c r="S1015" s="12" t="str">
        <f>TEXT((J1015/86400)+25569+(-5/24),"mm/dd/yy")</f>
        <v>12/01/15</v>
      </c>
      <c r="T1015" s="12" t="str">
        <f>TEXT((I1015/86400)+25569+(-5/24),"mm/dd/yy")</f>
        <v>12/29/15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>E1016/D1016</f>
        <v>0.30599999999999999</v>
      </c>
      <c r="P1016">
        <f>E1016/L1016</f>
        <v>191.25</v>
      </c>
      <c r="Q1016" t="s">
        <v>8310</v>
      </c>
      <c r="R1016" t="s">
        <v>8316</v>
      </c>
      <c r="S1016" s="12" t="str">
        <f>TEXT((J1016/86400)+25569+(-5/24),"mm/dd/yy")</f>
        <v>11/11/14</v>
      </c>
      <c r="T1016" s="12" t="str">
        <f>TEXT((I1016/86400)+25569+(-5/24),"mm/dd/yy")</f>
        <v>12/31/14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>E1017/D1017</f>
        <v>2.6666666666666668E-2</v>
      </c>
      <c r="P1017">
        <f>E1017/L1017</f>
        <v>40</v>
      </c>
      <c r="Q1017" t="s">
        <v>8310</v>
      </c>
      <c r="R1017" t="s">
        <v>8316</v>
      </c>
      <c r="S1017" s="12" t="str">
        <f>TEXT((J1017/86400)+25569+(-5/24),"mm/dd/yy")</f>
        <v>10/26/15</v>
      </c>
      <c r="T1017" s="12" t="str">
        <f>TEXT((I1017/86400)+25569+(-5/24),"mm/dd/yy")</f>
        <v>11/25/15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>E1018/D1018</f>
        <v>2.8420000000000001E-2</v>
      </c>
      <c r="P1018">
        <f>E1018/L1018</f>
        <v>74.78947368421052</v>
      </c>
      <c r="Q1018" t="s">
        <v>8310</v>
      </c>
      <c r="R1018" t="s">
        <v>8316</v>
      </c>
      <c r="S1018" s="12" t="str">
        <f>TEXT((J1018/86400)+25569+(-5/24),"mm/dd/yy")</f>
        <v>02/21/16</v>
      </c>
      <c r="T1018" s="12" t="str">
        <f>TEXT((I1018/86400)+25569+(-5/24),"mm/dd/yy")</f>
        <v>04/06/16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>E1019/D1019</f>
        <v>0.22878799999999999</v>
      </c>
      <c r="P1019">
        <f>E1019/L1019</f>
        <v>161.11830985915492</v>
      </c>
      <c r="Q1019" t="s">
        <v>8310</v>
      </c>
      <c r="R1019" t="s">
        <v>8316</v>
      </c>
      <c r="S1019" s="12" t="str">
        <f>TEXT((J1019/86400)+25569+(-5/24),"mm/dd/yy")</f>
        <v>10/12/15</v>
      </c>
      <c r="T1019" s="12" t="str">
        <f>TEXT((I1019/86400)+25569+(-5/24),"mm/dd/yy")</f>
        <v>11/21/15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>E1020/D1020</f>
        <v>3.1050000000000001E-2</v>
      </c>
      <c r="P1020">
        <f>E1020/L1020</f>
        <v>88.714285714285708</v>
      </c>
      <c r="Q1020" t="s">
        <v>8310</v>
      </c>
      <c r="R1020" t="s">
        <v>8316</v>
      </c>
      <c r="S1020" s="12" t="str">
        <f>TEXT((J1020/86400)+25569+(-5/24),"mm/dd/yy")</f>
        <v>06/14/16</v>
      </c>
      <c r="T1020" s="12" t="str">
        <f>TEXT((I1020/86400)+25569+(-5/24),"mm/dd/yy")</f>
        <v>07/14/16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>E1021/D1021</f>
        <v>0.47333333333333333</v>
      </c>
      <c r="P1021">
        <f>E1021/L1021</f>
        <v>53.25</v>
      </c>
      <c r="Q1021" t="s">
        <v>8310</v>
      </c>
      <c r="R1021" t="s">
        <v>8316</v>
      </c>
      <c r="S1021" s="12" t="str">
        <f>TEXT((J1021/86400)+25569+(-5/24),"mm/dd/yy")</f>
        <v>01/05/15</v>
      </c>
      <c r="T1021" s="12" t="str">
        <f>TEXT((I1021/86400)+25569+(-5/24),"mm/dd/yy")</f>
        <v>02/04/15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>E1022/D1022</f>
        <v>2.0554838709677421</v>
      </c>
      <c r="P1022">
        <f>E1022/L1022</f>
        <v>106.2</v>
      </c>
      <c r="Q1022" t="s">
        <v>8314</v>
      </c>
      <c r="R1022" t="s">
        <v>8327</v>
      </c>
      <c r="S1022" s="12" t="str">
        <f>TEXT((J1022/86400)+25569+(-5/24),"mm/dd/yy")</f>
        <v>05/02/15</v>
      </c>
      <c r="T1022" s="12" t="str">
        <f>TEXT((I1022/86400)+25569+(-5/24),"mm/dd/yy")</f>
        <v>06/01/15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>E1023/D1023</f>
        <v>3.5180366666666667</v>
      </c>
      <c r="P1023">
        <f>E1023/L1023</f>
        <v>22.079728033472804</v>
      </c>
      <c r="Q1023" t="s">
        <v>8314</v>
      </c>
      <c r="R1023" t="s">
        <v>8327</v>
      </c>
      <c r="S1023" s="12" t="str">
        <f>TEXT((J1023/86400)+25569+(-5/24),"mm/dd/yy")</f>
        <v>09/24/15</v>
      </c>
      <c r="T1023" s="12" t="str">
        <f>TEXT((I1023/86400)+25569+(-5/24),"mm/dd/yy")</f>
        <v>10/16/15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>E1024/D1024</f>
        <v>1.149</v>
      </c>
      <c r="P1024">
        <f>E1024/L1024</f>
        <v>31.054054054054053</v>
      </c>
      <c r="Q1024" t="s">
        <v>8314</v>
      </c>
      <c r="R1024" t="s">
        <v>8327</v>
      </c>
      <c r="S1024" s="12" t="str">
        <f>TEXT((J1024/86400)+25569+(-5/24),"mm/dd/yy")</f>
        <v>04/17/15</v>
      </c>
      <c r="T1024" s="12" t="str">
        <f>TEXT((I1024/86400)+25569+(-5/24),"mm/dd/yy")</f>
        <v>05/17/15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>E1025/D1025</f>
        <v>2.3715000000000002</v>
      </c>
      <c r="P1025">
        <f>E1025/L1025</f>
        <v>36.206106870229007</v>
      </c>
      <c r="Q1025" t="s">
        <v>8314</v>
      </c>
      <c r="R1025" t="s">
        <v>8327</v>
      </c>
      <c r="S1025" s="12" t="str">
        <f>TEXT((J1025/86400)+25569+(-5/24),"mm/dd/yy")</f>
        <v>05/21/15</v>
      </c>
      <c r="T1025" s="12" t="str">
        <f>TEXT((I1025/86400)+25569+(-5/24),"mm/dd/yy")</f>
        <v>06/20/15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>E1026/D1026</f>
        <v>1.1863774999999999</v>
      </c>
      <c r="P1026">
        <f>E1026/L1026</f>
        <v>388.9762295081967</v>
      </c>
      <c r="Q1026" t="s">
        <v>8314</v>
      </c>
      <c r="R1026" t="s">
        <v>8327</v>
      </c>
      <c r="S1026" s="12" t="str">
        <f>TEXT((J1026/86400)+25569+(-5/24),"mm/dd/yy")</f>
        <v>01/01/16</v>
      </c>
      <c r="T1026" s="12" t="str">
        <f>TEXT((I1026/86400)+25569+(-5/24),"mm/dd/yy")</f>
        <v>01/31/16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>E1027/D1027</f>
        <v>1.099283142857143</v>
      </c>
      <c r="P1027">
        <f>E1027/L1027</f>
        <v>71.848571428571432</v>
      </c>
      <c r="Q1027" t="s">
        <v>8314</v>
      </c>
      <c r="R1027" t="s">
        <v>8327</v>
      </c>
      <c r="S1027" s="12" t="str">
        <f>TEXT((J1027/86400)+25569+(-5/24),"mm/dd/yy")</f>
        <v>02/14/15</v>
      </c>
      <c r="T1027" s="12" t="str">
        <f>TEXT((I1027/86400)+25569+(-5/24),"mm/dd/yy")</f>
        <v>03/16/15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>E1028/D1028</f>
        <v>1.0000828571428571</v>
      </c>
      <c r="P1028">
        <f>E1028/L1028</f>
        <v>57.381803278688523</v>
      </c>
      <c r="Q1028" t="s">
        <v>8314</v>
      </c>
      <c r="R1028" t="s">
        <v>8327</v>
      </c>
      <c r="S1028" s="12" t="str">
        <f>TEXT((J1028/86400)+25569+(-5/24),"mm/dd/yy")</f>
        <v>02/26/16</v>
      </c>
      <c r="T1028" s="12" t="str">
        <f>TEXT((I1028/86400)+25569+(-5/24),"mm/dd/yy")</f>
        <v>03/31/16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>E1029/D1029</f>
        <v>1.0309292094387414</v>
      </c>
      <c r="P1029">
        <f>E1029/L1029</f>
        <v>69.666666666666671</v>
      </c>
      <c r="Q1029" t="s">
        <v>8314</v>
      </c>
      <c r="R1029" t="s">
        <v>8327</v>
      </c>
      <c r="S1029" s="12" t="str">
        <f>TEXT((J1029/86400)+25569+(-5/24),"mm/dd/yy")</f>
        <v>09/22/14</v>
      </c>
      <c r="T1029" s="12" t="str">
        <f>TEXT((I1029/86400)+25569+(-5/24),"mm/dd/yy")</f>
        <v>10/22/14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>E1030/D1030</f>
        <v>1.1727000000000001</v>
      </c>
      <c r="P1030">
        <f>E1030/L1030</f>
        <v>45.988235294117644</v>
      </c>
      <c r="Q1030" t="s">
        <v>8314</v>
      </c>
      <c r="R1030" t="s">
        <v>8327</v>
      </c>
      <c r="S1030" s="12" t="str">
        <f>TEXT((J1030/86400)+25569+(-5/24),"mm/dd/yy")</f>
        <v>01/20/17</v>
      </c>
      <c r="T1030" s="12" t="str">
        <f>TEXT((I1030/86400)+25569+(-5/24),"mm/dd/yy")</f>
        <v>03/06/17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>E1031/D1031</f>
        <v>1.1175999999999999</v>
      </c>
      <c r="P1031">
        <f>E1031/L1031</f>
        <v>79.262411347517727</v>
      </c>
      <c r="Q1031" t="s">
        <v>8314</v>
      </c>
      <c r="R1031" t="s">
        <v>8327</v>
      </c>
      <c r="S1031" s="12" t="str">
        <f>TEXT((J1031/86400)+25569+(-5/24),"mm/dd/yy")</f>
        <v>02/09/15</v>
      </c>
      <c r="T1031" s="12" t="str">
        <f>TEXT((I1031/86400)+25569+(-5/24),"mm/dd/yy")</f>
        <v>04/04/15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>E1032/D1032</f>
        <v>3.4209999999999998</v>
      </c>
      <c r="P1032">
        <f>E1032/L1032</f>
        <v>43.031446540880502</v>
      </c>
      <c r="Q1032" t="s">
        <v>8314</v>
      </c>
      <c r="R1032" t="s">
        <v>8327</v>
      </c>
      <c r="S1032" s="12" t="str">
        <f>TEXT((J1032/86400)+25569+(-5/24),"mm/dd/yy")</f>
        <v>08/29/16</v>
      </c>
      <c r="T1032" s="12" t="str">
        <f>TEXT((I1032/86400)+25569+(-5/24),"mm/dd/yy")</f>
        <v>09/12/16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>E1033/D1033</f>
        <v>1.0740000000000001</v>
      </c>
      <c r="P1033">
        <f>E1033/L1033</f>
        <v>108.48484848484848</v>
      </c>
      <c r="Q1033" t="s">
        <v>8314</v>
      </c>
      <c r="R1033" t="s">
        <v>8327</v>
      </c>
      <c r="S1033" s="12" t="str">
        <f>TEXT((J1033/86400)+25569+(-5/24),"mm/dd/yy")</f>
        <v>11/16/15</v>
      </c>
      <c r="T1033" s="12" t="str">
        <f>TEXT((I1033/86400)+25569+(-5/24),"mm/dd/yy")</f>
        <v>12/16/15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>E1034/D1034</f>
        <v>1.0849703703703704</v>
      </c>
      <c r="P1034">
        <f>E1034/L1034</f>
        <v>61.029583333333335</v>
      </c>
      <c r="Q1034" t="s">
        <v>8314</v>
      </c>
      <c r="R1034" t="s">
        <v>8327</v>
      </c>
      <c r="S1034" s="12" t="str">
        <f>TEXT((J1034/86400)+25569+(-5/24),"mm/dd/yy")</f>
        <v>05/24/16</v>
      </c>
      <c r="T1034" s="12" t="str">
        <f>TEXT((I1034/86400)+25569+(-5/24),"mm/dd/yy")</f>
        <v>06/23/16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>E1035/D1035</f>
        <v>1.0286144578313252</v>
      </c>
      <c r="P1035">
        <f>E1035/L1035</f>
        <v>50.592592592592595</v>
      </c>
      <c r="Q1035" t="s">
        <v>8314</v>
      </c>
      <c r="R1035" t="s">
        <v>8327</v>
      </c>
      <c r="S1035" s="12" t="str">
        <f>TEXT((J1035/86400)+25569+(-5/24),"mm/dd/yy")</f>
        <v>11/14/16</v>
      </c>
      <c r="T1035" s="12" t="str">
        <f>TEXT((I1035/86400)+25569+(-5/24),"mm/dd/yy")</f>
        <v>12/12/16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>E1036/D1036</f>
        <v>1.3000180000000001</v>
      </c>
      <c r="P1036">
        <f>E1036/L1036</f>
        <v>39.157168674698795</v>
      </c>
      <c r="Q1036" t="s">
        <v>8314</v>
      </c>
      <c r="R1036" t="s">
        <v>8327</v>
      </c>
      <c r="S1036" s="12" t="str">
        <f>TEXT((J1036/86400)+25569+(-5/24),"mm/dd/yy")</f>
        <v>07/03/16</v>
      </c>
      <c r="T1036" s="12" t="str">
        <f>TEXT((I1036/86400)+25569+(-5/24),"mm/dd/yy")</f>
        <v>08/04/16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>E1037/D1037</f>
        <v>1.0765217391304347</v>
      </c>
      <c r="P1037">
        <f>E1037/L1037</f>
        <v>65.15789473684211</v>
      </c>
      <c r="Q1037" t="s">
        <v>8314</v>
      </c>
      <c r="R1037" t="s">
        <v>8327</v>
      </c>
      <c r="S1037" s="12" t="str">
        <f>TEXT((J1037/86400)+25569+(-5/24),"mm/dd/yy")</f>
        <v>01/12/15</v>
      </c>
      <c r="T1037" s="12" t="str">
        <f>TEXT((I1037/86400)+25569+(-5/24),"mm/dd/yy")</f>
        <v>02/11/15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>E1038/D1038</f>
        <v>1.1236044444444444</v>
      </c>
      <c r="P1038">
        <f>E1038/L1038</f>
        <v>23.963127962085309</v>
      </c>
      <c r="Q1038" t="s">
        <v>8314</v>
      </c>
      <c r="R1038" t="s">
        <v>8327</v>
      </c>
      <c r="S1038" s="12" t="str">
        <f>TEXT((J1038/86400)+25569+(-5/24),"mm/dd/yy")</f>
        <v>12/06/12</v>
      </c>
      <c r="T1038" s="12" t="str">
        <f>TEXT((I1038/86400)+25569+(-5/24),"mm/dd/yy")</f>
        <v>01/07/13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>E1039/D1039</f>
        <v>1.0209999999999999</v>
      </c>
      <c r="P1039">
        <f>E1039/L1039</f>
        <v>48.61904761904762</v>
      </c>
      <c r="Q1039" t="s">
        <v>8314</v>
      </c>
      <c r="R1039" t="s">
        <v>8327</v>
      </c>
      <c r="S1039" s="12" t="str">
        <f>TEXT((J1039/86400)+25569+(-5/24),"mm/dd/yy")</f>
        <v>04/25/15</v>
      </c>
      <c r="T1039" s="12" t="str">
        <f>TEXT((I1039/86400)+25569+(-5/24),"mm/dd/yy")</f>
        <v>05/18/15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>E1040/D1040</f>
        <v>1.4533333333333334</v>
      </c>
      <c r="P1040">
        <f>E1040/L1040</f>
        <v>35.73770491803279</v>
      </c>
      <c r="Q1040" t="s">
        <v>8314</v>
      </c>
      <c r="R1040" t="s">
        <v>8327</v>
      </c>
      <c r="S1040" s="12" t="str">
        <f>TEXT((J1040/86400)+25569+(-5/24),"mm/dd/yy")</f>
        <v>02/18/16</v>
      </c>
      <c r="T1040" s="12" t="str">
        <f>TEXT((I1040/86400)+25569+(-5/24),"mm/dd/yy")</f>
        <v>03/18/16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>E1041/D1041</f>
        <v>1.282</v>
      </c>
      <c r="P1041">
        <f>E1041/L1041</f>
        <v>21.366666666666667</v>
      </c>
      <c r="Q1041" t="s">
        <v>8314</v>
      </c>
      <c r="R1041" t="s">
        <v>8327</v>
      </c>
      <c r="S1041" s="12" t="str">
        <f>TEXT((J1041/86400)+25569+(-5/24),"mm/dd/yy")</f>
        <v>11/17/16</v>
      </c>
      <c r="T1041" s="12" t="str">
        <f>TEXT((I1041/86400)+25569+(-5/24),"mm/dd/yy")</f>
        <v>12/13/16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>E1042/D1042</f>
        <v>2.9411764705882353E-3</v>
      </c>
      <c r="P1042">
        <f>E1042/L1042</f>
        <v>250</v>
      </c>
      <c r="Q1042" t="s">
        <v>8341</v>
      </c>
      <c r="R1042" t="s">
        <v>8342</v>
      </c>
      <c r="S1042" s="12" t="str">
        <f>TEXT((J1042/86400)+25569+(-5/24),"mm/dd/yy")</f>
        <v>07/28/16</v>
      </c>
      <c r="T1042" s="12" t="str">
        <f>TEXT((I1042/86400)+25569+(-5/24),"mm/dd/yy")</f>
        <v>08/27/16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>E1043/D1043</f>
        <v>0</v>
      </c>
      <c r="P1043" t="e">
        <f>E1043/L1043</f>
        <v>#DIV/0!</v>
      </c>
      <c r="Q1043" t="s">
        <v>8341</v>
      </c>
      <c r="R1043" t="s">
        <v>8342</v>
      </c>
      <c r="S1043" s="12" t="str">
        <f>TEXT((J1043/86400)+25569+(-5/24),"mm/dd/yy")</f>
        <v>07/10/14</v>
      </c>
      <c r="T1043" s="12" t="str">
        <f>TEXT((I1043/86400)+25569+(-5/24),"mm/dd/yy")</f>
        <v>07/30/14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>E1044/D1044</f>
        <v>1.5384615384615385E-2</v>
      </c>
      <c r="P1044">
        <f>E1044/L1044</f>
        <v>10</v>
      </c>
      <c r="Q1044" t="s">
        <v>8341</v>
      </c>
      <c r="R1044" t="s">
        <v>8342</v>
      </c>
      <c r="S1044" s="12" t="str">
        <f>TEXT((J1044/86400)+25569+(-5/24),"mm/dd/yy")</f>
        <v>07/31/14</v>
      </c>
      <c r="T1044" s="12" t="str">
        <f>TEXT((I1044/86400)+25569+(-5/24),"mm/dd/yy")</f>
        <v>09/12/14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>E1045/D1045</f>
        <v>8.5370000000000001E-2</v>
      </c>
      <c r="P1045">
        <f>E1045/L1045</f>
        <v>29.236301369863014</v>
      </c>
      <c r="Q1045" t="s">
        <v>8341</v>
      </c>
      <c r="R1045" t="s">
        <v>8342</v>
      </c>
      <c r="S1045" s="12" t="str">
        <f>TEXT((J1045/86400)+25569+(-5/24),"mm/dd/yy")</f>
        <v>04/20/15</v>
      </c>
      <c r="T1045" s="12" t="str">
        <f>TEXT((I1045/86400)+25569+(-5/24),"mm/dd/yy")</f>
        <v>05/20/15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>E1046/D1046</f>
        <v>8.571428571428571E-4</v>
      </c>
      <c r="P1046">
        <f>E1046/L1046</f>
        <v>3</v>
      </c>
      <c r="Q1046" t="s">
        <v>8341</v>
      </c>
      <c r="R1046" t="s">
        <v>8342</v>
      </c>
      <c r="S1046" s="12" t="str">
        <f>TEXT((J1046/86400)+25569+(-5/24),"mm/dd/yy")</f>
        <v>01/07/15</v>
      </c>
      <c r="T1046" s="12" t="str">
        <f>TEXT((I1046/86400)+25569+(-5/24),"mm/dd/yy")</f>
        <v>03/05/15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>E1047/D1047</f>
        <v>2.6599999999999999E-2</v>
      </c>
      <c r="P1047">
        <f>E1047/L1047</f>
        <v>33.25</v>
      </c>
      <c r="Q1047" t="s">
        <v>8341</v>
      </c>
      <c r="R1047" t="s">
        <v>8342</v>
      </c>
      <c r="S1047" s="12" t="str">
        <f>TEXT((J1047/86400)+25569+(-5/24),"mm/dd/yy")</f>
        <v>07/24/14</v>
      </c>
      <c r="T1047" s="12" t="str">
        <f>TEXT((I1047/86400)+25569+(-5/24),"mm/dd/yy")</f>
        <v>08/23/14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>E1048/D1048</f>
        <v>0</v>
      </c>
      <c r="P1048" t="e">
        <f>E1048/L1048</f>
        <v>#DIV/0!</v>
      </c>
      <c r="Q1048" t="s">
        <v>8341</v>
      </c>
      <c r="R1048" t="s">
        <v>8342</v>
      </c>
      <c r="S1048" s="12" t="str">
        <f>TEXT((J1048/86400)+25569+(-5/24),"mm/dd/yy")</f>
        <v>11/11/15</v>
      </c>
      <c r="T1048" s="12" t="str">
        <f>TEXT((I1048/86400)+25569+(-5/24),"mm/dd/yy")</f>
        <v>12/26/15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>E1049/D1049</f>
        <v>5.0000000000000001E-4</v>
      </c>
      <c r="P1049">
        <f>E1049/L1049</f>
        <v>1</v>
      </c>
      <c r="Q1049" t="s">
        <v>8341</v>
      </c>
      <c r="R1049" t="s">
        <v>8342</v>
      </c>
      <c r="S1049" s="12" t="str">
        <f>TEXT((J1049/86400)+25569+(-5/24),"mm/dd/yy")</f>
        <v>10/06/14</v>
      </c>
      <c r="T1049" s="12" t="str">
        <f>TEXT((I1049/86400)+25569+(-5/24),"mm/dd/yy")</f>
        <v>11/05/14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>E1050/D1050</f>
        <v>1.4133333333333333E-2</v>
      </c>
      <c r="P1050">
        <f>E1050/L1050</f>
        <v>53</v>
      </c>
      <c r="Q1050" t="s">
        <v>8341</v>
      </c>
      <c r="R1050" t="s">
        <v>8342</v>
      </c>
      <c r="S1050" s="12" t="str">
        <f>TEXT((J1050/86400)+25569+(-5/24),"mm/dd/yy")</f>
        <v>08/15/16</v>
      </c>
      <c r="T1050" s="12" t="str">
        <f>TEXT((I1050/86400)+25569+(-5/24),"mm/dd/yy")</f>
        <v>09/24/16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>E1051/D1051</f>
        <v>0</v>
      </c>
      <c r="P1051" t="e">
        <f>E1051/L1051</f>
        <v>#DIV/0!</v>
      </c>
      <c r="Q1051" t="s">
        <v>8341</v>
      </c>
      <c r="R1051" t="s">
        <v>8342</v>
      </c>
      <c r="S1051" s="12" t="str">
        <f>TEXT((J1051/86400)+25569+(-5/24),"mm/dd/yy")</f>
        <v>01/13/16</v>
      </c>
      <c r="T1051" s="12" t="str">
        <f>TEXT((I1051/86400)+25569+(-5/24),"mm/dd/yy")</f>
        <v>02/12/16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>E1052/D1052</f>
        <v>0</v>
      </c>
      <c r="P1052" t="e">
        <f>E1052/L1052</f>
        <v>#DIV/0!</v>
      </c>
      <c r="Q1052" t="s">
        <v>8341</v>
      </c>
      <c r="R1052" t="s">
        <v>8342</v>
      </c>
      <c r="S1052" s="12" t="str">
        <f>TEXT((J1052/86400)+25569+(-5/24),"mm/dd/yy")</f>
        <v>08/15/15</v>
      </c>
      <c r="T1052" s="12" t="str">
        <f>TEXT((I1052/86400)+25569+(-5/24),"mm/dd/yy")</f>
        <v>09/14/15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>E1053/D1053</f>
        <v>0</v>
      </c>
      <c r="P1053" t="e">
        <f>E1053/L1053</f>
        <v>#DIV/0!</v>
      </c>
      <c r="Q1053" t="s">
        <v>8341</v>
      </c>
      <c r="R1053" t="s">
        <v>8342</v>
      </c>
      <c r="S1053" s="12" t="str">
        <f>TEXT((J1053/86400)+25569+(-5/24),"mm/dd/yy")</f>
        <v>07/29/14</v>
      </c>
      <c r="T1053" s="12" t="str">
        <f>TEXT((I1053/86400)+25569+(-5/24),"mm/dd/yy")</f>
        <v>08/26/14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>E1054/D1054</f>
        <v>0</v>
      </c>
      <c r="P1054" t="e">
        <f>E1054/L1054</f>
        <v>#DIV/0!</v>
      </c>
      <c r="Q1054" t="s">
        <v>8341</v>
      </c>
      <c r="R1054" t="s">
        <v>8342</v>
      </c>
      <c r="S1054" s="12" t="str">
        <f>TEXT((J1054/86400)+25569+(-5/24),"mm/dd/yy")</f>
        <v>04/23/16</v>
      </c>
      <c r="T1054" s="12" t="str">
        <f>TEXT((I1054/86400)+25569+(-5/24),"mm/dd/yy")</f>
        <v>06/06/16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>E1055/D1055</f>
        <v>0.01</v>
      </c>
      <c r="P1055">
        <f>E1055/L1055</f>
        <v>15</v>
      </c>
      <c r="Q1055" t="s">
        <v>8341</v>
      </c>
      <c r="R1055" t="s">
        <v>8342</v>
      </c>
      <c r="S1055" s="12" t="str">
        <f>TEXT((J1055/86400)+25569+(-5/24),"mm/dd/yy")</f>
        <v>02/08/17</v>
      </c>
      <c r="T1055" s="12" t="str">
        <f>TEXT((I1055/86400)+25569+(-5/24),"mm/dd/yy")</f>
        <v>03/05/17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>E1056/D1056</f>
        <v>0</v>
      </c>
      <c r="P1056" t="e">
        <f>E1056/L1056</f>
        <v>#DIV/0!</v>
      </c>
      <c r="Q1056" t="s">
        <v>8341</v>
      </c>
      <c r="R1056" t="s">
        <v>8342</v>
      </c>
      <c r="S1056" s="12" t="str">
        <f>TEXT((J1056/86400)+25569+(-5/24),"mm/dd/yy")</f>
        <v>07/11/14</v>
      </c>
      <c r="T1056" s="12" t="str">
        <f>TEXT((I1056/86400)+25569+(-5/24),"mm/dd/yy")</f>
        <v>08/10/14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>E1057/D1057</f>
        <v>0</v>
      </c>
      <c r="P1057" t="e">
        <f>E1057/L1057</f>
        <v>#DIV/0!</v>
      </c>
      <c r="Q1057" t="s">
        <v>8341</v>
      </c>
      <c r="R1057" t="s">
        <v>8342</v>
      </c>
      <c r="S1057" s="12" t="str">
        <f>TEXT((J1057/86400)+25569+(-5/24),"mm/dd/yy")</f>
        <v>02/06/16</v>
      </c>
      <c r="T1057" s="12" t="str">
        <f>TEXT((I1057/86400)+25569+(-5/24),"mm/dd/yy")</f>
        <v>03/07/16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>E1058/D1058</f>
        <v>0</v>
      </c>
      <c r="P1058" t="e">
        <f>E1058/L1058</f>
        <v>#DIV/0!</v>
      </c>
      <c r="Q1058" t="s">
        <v>8341</v>
      </c>
      <c r="R1058" t="s">
        <v>8342</v>
      </c>
      <c r="S1058" s="12" t="str">
        <f>TEXT((J1058/86400)+25569+(-5/24),"mm/dd/yy")</f>
        <v>02/23/15</v>
      </c>
      <c r="T1058" s="12" t="str">
        <f>TEXT((I1058/86400)+25569+(-5/24),"mm/dd/yy")</f>
        <v>04/24/15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>E1059/D1059</f>
        <v>0</v>
      </c>
      <c r="P1059" t="e">
        <f>E1059/L1059</f>
        <v>#DIV/0!</v>
      </c>
      <c r="Q1059" t="s">
        <v>8341</v>
      </c>
      <c r="R1059" t="s">
        <v>8342</v>
      </c>
      <c r="S1059" s="12" t="str">
        <f>TEXT((J1059/86400)+25569+(-5/24),"mm/dd/yy")</f>
        <v>11/04/16</v>
      </c>
      <c r="T1059" s="12" t="str">
        <f>TEXT((I1059/86400)+25569+(-5/24),"mm/dd/yy")</f>
        <v>12/04/16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>E1060/D1060</f>
        <v>0</v>
      </c>
      <c r="P1060" t="e">
        <f>E1060/L1060</f>
        <v>#DIV/0!</v>
      </c>
      <c r="Q1060" t="s">
        <v>8341</v>
      </c>
      <c r="R1060" t="s">
        <v>8342</v>
      </c>
      <c r="S1060" s="12" t="str">
        <f>TEXT((J1060/86400)+25569+(-5/24),"mm/dd/yy")</f>
        <v>02/12/15</v>
      </c>
      <c r="T1060" s="12" t="str">
        <f>TEXT((I1060/86400)+25569+(-5/24),"mm/dd/yy")</f>
        <v>03/25/15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>E1061/D1061</f>
        <v>0</v>
      </c>
      <c r="P1061" t="e">
        <f>E1061/L1061</f>
        <v>#DIV/0!</v>
      </c>
      <c r="Q1061" t="s">
        <v>8341</v>
      </c>
      <c r="R1061" t="s">
        <v>8342</v>
      </c>
      <c r="S1061" s="12" t="str">
        <f>TEXT((J1061/86400)+25569+(-5/24),"mm/dd/yy")</f>
        <v>02/11/15</v>
      </c>
      <c r="T1061" s="12" t="str">
        <f>TEXT((I1061/86400)+25569+(-5/24),"mm/dd/yy")</f>
        <v>03/13/15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>E1062/D1062</f>
        <v>0.01</v>
      </c>
      <c r="P1062">
        <f>E1062/L1062</f>
        <v>50</v>
      </c>
      <c r="Q1062" t="s">
        <v>8341</v>
      </c>
      <c r="R1062" t="s">
        <v>8342</v>
      </c>
      <c r="S1062" s="12" t="str">
        <f>TEXT((J1062/86400)+25569+(-5/24),"mm/dd/yy")</f>
        <v>03/16/15</v>
      </c>
      <c r="T1062" s="12" t="str">
        <f>TEXT((I1062/86400)+25569+(-5/24),"mm/dd/yy")</f>
        <v>04/15/15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>E1063/D1063</f>
        <v>0</v>
      </c>
      <c r="P1063" t="e">
        <f>E1063/L1063</f>
        <v>#DIV/0!</v>
      </c>
      <c r="Q1063" t="s">
        <v>8341</v>
      </c>
      <c r="R1063" t="s">
        <v>8342</v>
      </c>
      <c r="S1063" s="12" t="str">
        <f>TEXT((J1063/86400)+25569+(-5/24),"mm/dd/yy")</f>
        <v>03/03/16</v>
      </c>
      <c r="T1063" s="12" t="str">
        <f>TEXT((I1063/86400)+25569+(-5/24),"mm/dd/yy")</f>
        <v>05/01/16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>E1064/D1064</f>
        <v>0.95477386934673369</v>
      </c>
      <c r="P1064">
        <f>E1064/L1064</f>
        <v>47.5</v>
      </c>
      <c r="Q1064" t="s">
        <v>8341</v>
      </c>
      <c r="R1064" t="s">
        <v>8342</v>
      </c>
      <c r="S1064" s="12" t="str">
        <f>TEXT((J1064/86400)+25569+(-5/24),"mm/dd/yy")</f>
        <v>07/05/16</v>
      </c>
      <c r="T1064" s="12" t="str">
        <f>TEXT((I1064/86400)+25569+(-5/24),"mm/dd/yy")</f>
        <v>07/12/16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>E1065/D1065</f>
        <v>0</v>
      </c>
      <c r="P1065" t="e">
        <f>E1065/L1065</f>
        <v>#DIV/0!</v>
      </c>
      <c r="Q1065" t="s">
        <v>8341</v>
      </c>
      <c r="R1065" t="s">
        <v>8342</v>
      </c>
      <c r="S1065" s="12" t="str">
        <f>TEXT((J1065/86400)+25569+(-5/24),"mm/dd/yy")</f>
        <v>07/31/16</v>
      </c>
      <c r="T1065" s="12" t="str">
        <f>TEXT((I1065/86400)+25569+(-5/24),"mm/dd/yy")</f>
        <v>08/30/16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>E1066/D1066</f>
        <v>8.9744444444444446E-2</v>
      </c>
      <c r="P1066">
        <f>E1066/L1066</f>
        <v>65.666666666666671</v>
      </c>
      <c r="Q1066" t="s">
        <v>8312</v>
      </c>
      <c r="R1066" t="s">
        <v>8348</v>
      </c>
      <c r="S1066" s="12" t="str">
        <f>TEXT((J1066/86400)+25569+(-5/24),"mm/dd/yy")</f>
        <v>05/23/13</v>
      </c>
      <c r="T1066" s="12" t="str">
        <f>TEXT((I1066/86400)+25569+(-5/24),"mm/dd/yy")</f>
        <v>07/07/13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>E1067/D1067</f>
        <v>2.7E-2</v>
      </c>
      <c r="P1067">
        <f>E1067/L1067</f>
        <v>16.2</v>
      </c>
      <c r="Q1067" t="s">
        <v>8312</v>
      </c>
      <c r="R1067" t="s">
        <v>8348</v>
      </c>
      <c r="S1067" s="12" t="str">
        <f>TEXT((J1067/86400)+25569+(-5/24),"mm/dd/yy")</f>
        <v>01/22/14</v>
      </c>
      <c r="T1067" s="12" t="str">
        <f>TEXT((I1067/86400)+25569+(-5/24),"mm/dd/yy")</f>
        <v>02/19/14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>E1068/D1068</f>
        <v>3.3673333333333333E-2</v>
      </c>
      <c r="P1068">
        <f>E1068/L1068</f>
        <v>34.128378378378379</v>
      </c>
      <c r="Q1068" t="s">
        <v>8312</v>
      </c>
      <c r="R1068" t="s">
        <v>8348</v>
      </c>
      <c r="S1068" s="12" t="str">
        <f>TEXT((J1068/86400)+25569+(-5/24),"mm/dd/yy")</f>
        <v>06/20/13</v>
      </c>
      <c r="T1068" s="12" t="str">
        <f>TEXT((I1068/86400)+25569+(-5/24),"mm/dd/yy")</f>
        <v>08/04/13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>E1069/D1069</f>
        <v>0.26</v>
      </c>
      <c r="P1069">
        <f>E1069/L1069</f>
        <v>13</v>
      </c>
      <c r="Q1069" t="s">
        <v>8312</v>
      </c>
      <c r="R1069" t="s">
        <v>8348</v>
      </c>
      <c r="S1069" s="12" t="str">
        <f>TEXT((J1069/86400)+25569+(-5/24),"mm/dd/yy")</f>
        <v>11/21/13</v>
      </c>
      <c r="T1069" s="12" t="str">
        <f>TEXT((I1069/86400)+25569+(-5/24),"mm/dd/yy")</f>
        <v>12/21/13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>E1070/D1070</f>
        <v>1.5E-3</v>
      </c>
      <c r="P1070">
        <f>E1070/L1070</f>
        <v>11.25</v>
      </c>
      <c r="Q1070" t="s">
        <v>8312</v>
      </c>
      <c r="R1070" t="s">
        <v>8348</v>
      </c>
      <c r="S1070" s="12" t="str">
        <f>TEXT((J1070/86400)+25569+(-5/24),"mm/dd/yy")</f>
        <v>03/11/16</v>
      </c>
      <c r="T1070" s="12" t="str">
        <f>TEXT((I1070/86400)+25569+(-5/24),"mm/dd/yy")</f>
        <v>04/10/16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>E1071/D1071</f>
        <v>0.38636363636363635</v>
      </c>
      <c r="P1071">
        <f>E1071/L1071</f>
        <v>40.476190476190474</v>
      </c>
      <c r="Q1071" t="s">
        <v>8312</v>
      </c>
      <c r="R1071" t="s">
        <v>8348</v>
      </c>
      <c r="S1071" s="12" t="str">
        <f>TEXT((J1071/86400)+25569+(-5/24),"mm/dd/yy")</f>
        <v>10/25/13</v>
      </c>
      <c r="T1071" s="12" t="str">
        <f>TEXT((I1071/86400)+25569+(-5/24),"mm/dd/yy")</f>
        <v>11/26/13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>E1072/D1072</f>
        <v>7.0000000000000001E-3</v>
      </c>
      <c r="P1072">
        <f>E1072/L1072</f>
        <v>35</v>
      </c>
      <c r="Q1072" t="s">
        <v>8312</v>
      </c>
      <c r="R1072" t="s">
        <v>8348</v>
      </c>
      <c r="S1072" s="12" t="str">
        <f>TEXT((J1072/86400)+25569+(-5/24),"mm/dd/yy")</f>
        <v>09/10/12</v>
      </c>
      <c r="T1072" s="12" t="str">
        <f>TEXT((I1072/86400)+25569+(-5/24),"mm/dd/yy")</f>
        <v>09/30/12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>E1073/D1073</f>
        <v>0</v>
      </c>
      <c r="P1073" t="e">
        <f>E1073/L1073</f>
        <v>#DIV/0!</v>
      </c>
      <c r="Q1073" t="s">
        <v>8312</v>
      </c>
      <c r="R1073" t="s">
        <v>8348</v>
      </c>
      <c r="S1073" s="12" t="str">
        <f>TEXT((J1073/86400)+25569+(-5/24),"mm/dd/yy")</f>
        <v>10/18/15</v>
      </c>
      <c r="T1073" s="12" t="str">
        <f>TEXT((I1073/86400)+25569+(-5/24),"mm/dd/yy")</f>
        <v>11/17/15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>E1074/D1074</f>
        <v>6.8000000000000005E-4</v>
      </c>
      <c r="P1074">
        <f>E1074/L1074</f>
        <v>12.75</v>
      </c>
      <c r="Q1074" t="s">
        <v>8312</v>
      </c>
      <c r="R1074" t="s">
        <v>8348</v>
      </c>
      <c r="S1074" s="12" t="str">
        <f>TEXT((J1074/86400)+25569+(-5/24),"mm/dd/yy")</f>
        <v>01/06/14</v>
      </c>
      <c r="T1074" s="12" t="str">
        <f>TEXT((I1074/86400)+25569+(-5/24),"mm/dd/yy")</f>
        <v>02/05/14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>E1075/D1075</f>
        <v>1.3333333333333334E-2</v>
      </c>
      <c r="P1075">
        <f>E1075/L1075</f>
        <v>10</v>
      </c>
      <c r="Q1075" t="s">
        <v>8312</v>
      </c>
      <c r="R1075" t="s">
        <v>8348</v>
      </c>
      <c r="S1075" s="12" t="str">
        <f>TEXT((J1075/86400)+25569+(-5/24),"mm/dd/yy")</f>
        <v>09/16/11</v>
      </c>
      <c r="T1075" s="12" t="str">
        <f>TEXT((I1075/86400)+25569+(-5/24),"mm/dd/yy")</f>
        <v>10/16/11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>E1076/D1076</f>
        <v>6.3092592592592589E-2</v>
      </c>
      <c r="P1076">
        <f>E1076/L1076</f>
        <v>113.56666666666666</v>
      </c>
      <c r="Q1076" t="s">
        <v>8312</v>
      </c>
      <c r="R1076" t="s">
        <v>8348</v>
      </c>
      <c r="S1076" s="12" t="str">
        <f>TEXT((J1076/86400)+25569+(-5/24),"mm/dd/yy")</f>
        <v>12/04/13</v>
      </c>
      <c r="T1076" s="12" t="str">
        <f>TEXT((I1076/86400)+25569+(-5/24),"mm/dd/yy")</f>
        <v>01/03/14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>E1077/D1077</f>
        <v>4.4999999999999998E-2</v>
      </c>
      <c r="P1077">
        <f>E1077/L1077</f>
        <v>15</v>
      </c>
      <c r="Q1077" t="s">
        <v>8312</v>
      </c>
      <c r="R1077" t="s">
        <v>8348</v>
      </c>
      <c r="S1077" s="12" t="str">
        <f>TEXT((J1077/86400)+25569+(-5/24),"mm/dd/yy")</f>
        <v>04/06/12</v>
      </c>
      <c r="T1077" s="12" t="str">
        <f>TEXT((I1077/86400)+25569+(-5/24),"mm/dd/yy")</f>
        <v>05/06/12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>E1078/D1078</f>
        <v>0.62765333333333329</v>
      </c>
      <c r="P1078">
        <f>E1078/L1078</f>
        <v>48.281025641025643</v>
      </c>
      <c r="Q1078" t="s">
        <v>8312</v>
      </c>
      <c r="R1078" t="s">
        <v>8348</v>
      </c>
      <c r="S1078" s="12" t="str">
        <f>TEXT((J1078/86400)+25569+(-5/24),"mm/dd/yy")</f>
        <v>07/18/14</v>
      </c>
      <c r="T1078" s="12" t="str">
        <f>TEXT((I1078/86400)+25569+(-5/24),"mm/dd/yy")</f>
        <v>09/11/14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>E1079/D1079</f>
        <v>0.29376000000000002</v>
      </c>
      <c r="P1079">
        <f>E1079/L1079</f>
        <v>43.976047904191617</v>
      </c>
      <c r="Q1079" t="s">
        <v>8312</v>
      </c>
      <c r="R1079" t="s">
        <v>8348</v>
      </c>
      <c r="S1079" s="12" t="str">
        <f>TEXT((J1079/86400)+25569+(-5/24),"mm/dd/yy")</f>
        <v>12/14/15</v>
      </c>
      <c r="T1079" s="12" t="str">
        <f>TEXT((I1079/86400)+25569+(-5/24),"mm/dd/yy")</f>
        <v>01/13/16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>E1080/D1080</f>
        <v>7.4999999999999997E-2</v>
      </c>
      <c r="P1080">
        <f>E1080/L1080</f>
        <v>9</v>
      </c>
      <c r="Q1080" t="s">
        <v>8312</v>
      </c>
      <c r="R1080" t="s">
        <v>8348</v>
      </c>
      <c r="S1080" s="12" t="str">
        <f>TEXT((J1080/86400)+25569+(-5/24),"mm/dd/yy")</f>
        <v>06/06/11</v>
      </c>
      <c r="T1080" s="12" t="str">
        <f>TEXT((I1080/86400)+25569+(-5/24),"mm/dd/yy")</f>
        <v>07/21/11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>E1081/D1081</f>
        <v>2.6076923076923077E-2</v>
      </c>
      <c r="P1081">
        <f>E1081/L1081</f>
        <v>37.666666666666664</v>
      </c>
      <c r="Q1081" t="s">
        <v>8312</v>
      </c>
      <c r="R1081" t="s">
        <v>8348</v>
      </c>
      <c r="S1081" s="12" t="str">
        <f>TEXT((J1081/86400)+25569+(-5/24),"mm/dd/yy")</f>
        <v>04/19/16</v>
      </c>
      <c r="T1081" s="12" t="str">
        <f>TEXT((I1081/86400)+25569+(-5/24),"mm/dd/yy")</f>
        <v>05/14/16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>E1082/D1082</f>
        <v>9.1050000000000006E-2</v>
      </c>
      <c r="P1082">
        <f>E1082/L1082</f>
        <v>18.581632653061224</v>
      </c>
      <c r="Q1082" t="s">
        <v>8312</v>
      </c>
      <c r="R1082" t="s">
        <v>8348</v>
      </c>
      <c r="S1082" s="12" t="str">
        <f>TEXT((J1082/86400)+25569+(-5/24),"mm/dd/yy")</f>
        <v>04/10/14</v>
      </c>
      <c r="T1082" s="12" t="str">
        <f>TEXT((I1082/86400)+25569+(-5/24),"mm/dd/yy")</f>
        <v>05/10/14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>E1083/D1083</f>
        <v>1.7647058823529413E-4</v>
      </c>
      <c r="P1083">
        <f>E1083/L1083</f>
        <v>3</v>
      </c>
      <c r="Q1083" t="s">
        <v>8312</v>
      </c>
      <c r="R1083" t="s">
        <v>8348</v>
      </c>
      <c r="S1083" s="12" t="str">
        <f>TEXT((J1083/86400)+25569+(-5/24),"mm/dd/yy")</f>
        <v>12/29/14</v>
      </c>
      <c r="T1083" s="12" t="str">
        <f>TEXT((I1083/86400)+25569+(-5/24),"mm/dd/yy")</f>
        <v>01/28/15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>E1084/D1084</f>
        <v>5.5999999999999999E-3</v>
      </c>
      <c r="P1084">
        <f>E1084/L1084</f>
        <v>18.666666666666668</v>
      </c>
      <c r="Q1084" t="s">
        <v>8312</v>
      </c>
      <c r="R1084" t="s">
        <v>8348</v>
      </c>
      <c r="S1084" s="12" t="str">
        <f>TEXT((J1084/86400)+25569+(-5/24),"mm/dd/yy")</f>
        <v>07/11/12</v>
      </c>
      <c r="T1084" s="12" t="str">
        <f>TEXT((I1084/86400)+25569+(-5/24),"mm/dd/yy")</f>
        <v>08/10/12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>E1085/D1085</f>
        <v>8.2000000000000007E-3</v>
      </c>
      <c r="P1085">
        <f>E1085/L1085</f>
        <v>410</v>
      </c>
      <c r="Q1085" t="s">
        <v>8312</v>
      </c>
      <c r="R1085" t="s">
        <v>8348</v>
      </c>
      <c r="S1085" s="12" t="str">
        <f>TEXT((J1085/86400)+25569+(-5/24),"mm/dd/yy")</f>
        <v>06/03/14</v>
      </c>
      <c r="T1085" s="12" t="str">
        <f>TEXT((I1085/86400)+25569+(-5/24),"mm/dd/yy")</f>
        <v>08/02/14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>E1086/D1086</f>
        <v>0</v>
      </c>
      <c r="P1086" t="e">
        <f>E1086/L1086</f>
        <v>#DIV/0!</v>
      </c>
      <c r="Q1086" t="s">
        <v>8312</v>
      </c>
      <c r="R1086" t="s">
        <v>8348</v>
      </c>
      <c r="S1086" s="12" t="str">
        <f>TEXT((J1086/86400)+25569+(-5/24),"mm/dd/yy")</f>
        <v>07/09/14</v>
      </c>
      <c r="T1086" s="12" t="str">
        <f>TEXT((I1086/86400)+25569+(-5/24),"mm/dd/yy")</f>
        <v>08/08/14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>E1087/D1087</f>
        <v>3.4200000000000001E-2</v>
      </c>
      <c r="P1087">
        <f>E1087/L1087</f>
        <v>114</v>
      </c>
      <c r="Q1087" t="s">
        <v>8312</v>
      </c>
      <c r="R1087" t="s">
        <v>8348</v>
      </c>
      <c r="S1087" s="12" t="str">
        <f>TEXT((J1087/86400)+25569+(-5/24),"mm/dd/yy")</f>
        <v>02/13/16</v>
      </c>
      <c r="T1087" s="12" t="str">
        <f>TEXT((I1087/86400)+25569+(-5/24),"mm/dd/yy")</f>
        <v>03/14/16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>E1088/D1088</f>
        <v>8.3333333333333339E-4</v>
      </c>
      <c r="P1088">
        <f>E1088/L1088</f>
        <v>7.5</v>
      </c>
      <c r="Q1088" t="s">
        <v>8312</v>
      </c>
      <c r="R1088" t="s">
        <v>8348</v>
      </c>
      <c r="S1088" s="12" t="str">
        <f>TEXT((J1088/86400)+25569+(-5/24),"mm/dd/yy")</f>
        <v>07/25/14</v>
      </c>
      <c r="T1088" s="12" t="str">
        <f>TEXT((I1088/86400)+25569+(-5/24),"mm/dd/yy")</f>
        <v>08/24/14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>E1089/D1089</f>
        <v>0</v>
      </c>
      <c r="P1089" t="e">
        <f>E1089/L1089</f>
        <v>#DIV/0!</v>
      </c>
      <c r="Q1089" t="s">
        <v>8312</v>
      </c>
      <c r="R1089" t="s">
        <v>8348</v>
      </c>
      <c r="S1089" s="12" t="str">
        <f>TEXT((J1089/86400)+25569+(-5/24),"mm/dd/yy")</f>
        <v>05/16/14</v>
      </c>
      <c r="T1089" s="12" t="str">
        <f>TEXT((I1089/86400)+25569+(-5/24),"mm/dd/yy")</f>
        <v>06/15/14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>E1090/D1090</f>
        <v>0.14182977777777778</v>
      </c>
      <c r="P1090">
        <f>E1090/L1090</f>
        <v>43.41727891156463</v>
      </c>
      <c r="Q1090" t="s">
        <v>8312</v>
      </c>
      <c r="R1090" t="s">
        <v>8348</v>
      </c>
      <c r="S1090" s="12" t="str">
        <f>TEXT((J1090/86400)+25569+(-5/24),"mm/dd/yy")</f>
        <v>03/25/14</v>
      </c>
      <c r="T1090" s="12" t="str">
        <f>TEXT((I1090/86400)+25569+(-5/24),"mm/dd/yy")</f>
        <v>04/24/14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>E1091/D1091</f>
        <v>7.8266666666666665E-2</v>
      </c>
      <c r="P1091">
        <f>E1091/L1091</f>
        <v>23.959183673469386</v>
      </c>
      <c r="Q1091" t="s">
        <v>8312</v>
      </c>
      <c r="R1091" t="s">
        <v>8348</v>
      </c>
      <c r="S1091" s="12" t="str">
        <f>TEXT((J1091/86400)+25569+(-5/24),"mm/dd/yy")</f>
        <v>05/26/15</v>
      </c>
      <c r="T1091" s="12" t="str">
        <f>TEXT((I1091/86400)+25569+(-5/24),"mm/dd/yy")</f>
        <v>06/25/15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>E1092/D1092</f>
        <v>3.8464497269020693E-4</v>
      </c>
      <c r="P1092">
        <f>E1092/L1092</f>
        <v>5</v>
      </c>
      <c r="Q1092" t="s">
        <v>8312</v>
      </c>
      <c r="R1092" t="s">
        <v>8348</v>
      </c>
      <c r="S1092" s="12" t="str">
        <f>TEXT((J1092/86400)+25569+(-5/24),"mm/dd/yy")</f>
        <v>04/28/15</v>
      </c>
      <c r="T1092" s="12" t="str">
        <f>TEXT((I1092/86400)+25569+(-5/24),"mm/dd/yy")</f>
        <v>05/28/15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>E1093/D1093</f>
        <v>0.125</v>
      </c>
      <c r="P1093">
        <f>E1093/L1093</f>
        <v>12.5</v>
      </c>
      <c r="Q1093" t="s">
        <v>8312</v>
      </c>
      <c r="R1093" t="s">
        <v>8348</v>
      </c>
      <c r="S1093" s="12" t="str">
        <f>TEXT((J1093/86400)+25569+(-5/24),"mm/dd/yy")</f>
        <v>03/11/16</v>
      </c>
      <c r="T1093" s="12" t="str">
        <f>TEXT((I1093/86400)+25569+(-5/24),"mm/dd/yy")</f>
        <v>04/10/16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>E1094/D1094</f>
        <v>1.0500000000000001E-2</v>
      </c>
      <c r="P1094">
        <f>E1094/L1094</f>
        <v>3</v>
      </c>
      <c r="Q1094" t="s">
        <v>8312</v>
      </c>
      <c r="R1094" t="s">
        <v>8348</v>
      </c>
      <c r="S1094" s="12" t="str">
        <f>TEXT((J1094/86400)+25569+(-5/24),"mm/dd/yy")</f>
        <v>12/06/12</v>
      </c>
      <c r="T1094" s="12" t="str">
        <f>TEXT((I1094/86400)+25569+(-5/24),"mm/dd/yy")</f>
        <v>01/05/13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>E1095/D1095</f>
        <v>0.14083333333333334</v>
      </c>
      <c r="P1095">
        <f>E1095/L1095</f>
        <v>10.5625</v>
      </c>
      <c r="Q1095" t="s">
        <v>8312</v>
      </c>
      <c r="R1095" t="s">
        <v>8348</v>
      </c>
      <c r="S1095" s="12" t="str">
        <f>TEXT((J1095/86400)+25569+(-5/24),"mm/dd/yy")</f>
        <v>01/27/16</v>
      </c>
      <c r="T1095" s="12" t="str">
        <f>TEXT((I1095/86400)+25569+(-5/24),"mm/dd/yy")</f>
        <v>02/11/16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>E1096/D1096</f>
        <v>0.18300055555555556</v>
      </c>
      <c r="P1096">
        <f>E1096/L1096</f>
        <v>122.00037037037038</v>
      </c>
      <c r="Q1096" t="s">
        <v>8312</v>
      </c>
      <c r="R1096" t="s">
        <v>8348</v>
      </c>
      <c r="S1096" s="12" t="str">
        <f>TEXT((J1096/86400)+25569+(-5/24),"mm/dd/yy")</f>
        <v>09/09/11</v>
      </c>
      <c r="T1096" s="12" t="str">
        <f>TEXT((I1096/86400)+25569+(-5/24),"mm/dd/yy")</f>
        <v>10/09/11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>E1097/D1097</f>
        <v>5.0347999999999997E-2</v>
      </c>
      <c r="P1097">
        <f>E1097/L1097</f>
        <v>267.80851063829789</v>
      </c>
      <c r="Q1097" t="s">
        <v>8312</v>
      </c>
      <c r="R1097" t="s">
        <v>8348</v>
      </c>
      <c r="S1097" s="12" t="str">
        <f>TEXT((J1097/86400)+25569+(-5/24),"mm/dd/yy")</f>
        <v>07/31/13</v>
      </c>
      <c r="T1097" s="12" t="str">
        <f>TEXT((I1097/86400)+25569+(-5/24),"mm/dd/yy")</f>
        <v>08/30/13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>E1098/D1098</f>
        <v>0.17933333333333334</v>
      </c>
      <c r="P1098">
        <f>E1098/L1098</f>
        <v>74.206896551724142</v>
      </c>
      <c r="Q1098" t="s">
        <v>8312</v>
      </c>
      <c r="R1098" t="s">
        <v>8348</v>
      </c>
      <c r="S1098" s="12" t="str">
        <f>TEXT((J1098/86400)+25569+(-5/24),"mm/dd/yy")</f>
        <v>09/03/14</v>
      </c>
      <c r="T1098" s="12" t="str">
        <f>TEXT((I1098/86400)+25569+(-5/24),"mm/dd/yy")</f>
        <v>10/03/14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>E1099/D1099</f>
        <v>4.6999999999999999E-4</v>
      </c>
      <c r="P1099">
        <f>E1099/L1099</f>
        <v>6.7142857142857144</v>
      </c>
      <c r="Q1099" t="s">
        <v>8312</v>
      </c>
      <c r="R1099" t="s">
        <v>8348</v>
      </c>
      <c r="S1099" s="12" t="str">
        <f>TEXT((J1099/86400)+25569+(-5/24),"mm/dd/yy")</f>
        <v>01/21/14</v>
      </c>
      <c r="T1099" s="12" t="str">
        <f>TEXT((I1099/86400)+25569+(-5/24),"mm/dd/yy")</f>
        <v>03/02/14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>E1100/D1100</f>
        <v>7.2120000000000004E-2</v>
      </c>
      <c r="P1100">
        <f>E1100/L1100</f>
        <v>81.954545454545453</v>
      </c>
      <c r="Q1100" t="s">
        <v>8312</v>
      </c>
      <c r="R1100" t="s">
        <v>8348</v>
      </c>
      <c r="S1100" s="12" t="str">
        <f>TEXT((J1100/86400)+25569+(-5/24),"mm/dd/yy")</f>
        <v>03/14/14</v>
      </c>
      <c r="T1100" s="12" t="str">
        <f>TEXT((I1100/86400)+25569+(-5/24),"mm/dd/yy")</f>
        <v>04/13/14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>E1101/D1101</f>
        <v>5.0000000000000001E-3</v>
      </c>
      <c r="P1101">
        <f>E1101/L1101</f>
        <v>25</v>
      </c>
      <c r="Q1101" t="s">
        <v>8312</v>
      </c>
      <c r="R1101" t="s">
        <v>8348</v>
      </c>
      <c r="S1101" s="12" t="str">
        <f>TEXT((J1101/86400)+25569+(-5/24),"mm/dd/yy")</f>
        <v>04/13/15</v>
      </c>
      <c r="T1101" s="12" t="str">
        <f>TEXT((I1101/86400)+25569+(-5/24),"mm/dd/yy")</f>
        <v>05/13/15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>E1102/D1102</f>
        <v>2.5000000000000001E-2</v>
      </c>
      <c r="P1102">
        <f>E1102/L1102</f>
        <v>10</v>
      </c>
      <c r="Q1102" t="s">
        <v>8312</v>
      </c>
      <c r="R1102" t="s">
        <v>8348</v>
      </c>
      <c r="S1102" s="12" t="str">
        <f>TEXT((J1102/86400)+25569+(-5/24),"mm/dd/yy")</f>
        <v>01/14/16</v>
      </c>
      <c r="T1102" s="12" t="str">
        <f>TEXT((I1102/86400)+25569+(-5/24),"mm/dd/yy")</f>
        <v>02/13/16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>E1103/D1103</f>
        <v>4.0999999999999999E-4</v>
      </c>
      <c r="P1103">
        <f>E1103/L1103</f>
        <v>6.833333333333333</v>
      </c>
      <c r="Q1103" t="s">
        <v>8312</v>
      </c>
      <c r="R1103" t="s">
        <v>8348</v>
      </c>
      <c r="S1103" s="12" t="str">
        <f>TEXT((J1103/86400)+25569+(-5/24),"mm/dd/yy")</f>
        <v>06/17/16</v>
      </c>
      <c r="T1103" s="12" t="str">
        <f>TEXT((I1103/86400)+25569+(-5/24),"mm/dd/yy")</f>
        <v>07/14/16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>E1104/D1104</f>
        <v>5.3124999999999999E-2</v>
      </c>
      <c r="P1104">
        <f>E1104/L1104</f>
        <v>17.708333333333332</v>
      </c>
      <c r="Q1104" t="s">
        <v>8312</v>
      </c>
      <c r="R1104" t="s">
        <v>8348</v>
      </c>
      <c r="S1104" s="12" t="str">
        <f>TEXT((J1104/86400)+25569+(-5/24),"mm/dd/yy")</f>
        <v>10/29/13</v>
      </c>
      <c r="T1104" s="12" t="str">
        <f>TEXT((I1104/86400)+25569+(-5/24),"mm/dd/yy")</f>
        <v>12/09/13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>E1105/D1105</f>
        <v>1.6199999999999999E-2</v>
      </c>
      <c r="P1105">
        <f>E1105/L1105</f>
        <v>16.2</v>
      </c>
      <c r="Q1105" t="s">
        <v>8312</v>
      </c>
      <c r="R1105" t="s">
        <v>8348</v>
      </c>
      <c r="S1105" s="12" t="str">
        <f>TEXT((J1105/86400)+25569+(-5/24),"mm/dd/yy")</f>
        <v>04/19/16</v>
      </c>
      <c r="T1105" s="12" t="str">
        <f>TEXT((I1105/86400)+25569+(-5/24),"mm/dd/yy")</f>
        <v>06/18/16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>E1106/D1106</f>
        <v>4.9516666666666667E-2</v>
      </c>
      <c r="P1106">
        <f>E1106/L1106</f>
        <v>80.297297297297291</v>
      </c>
      <c r="Q1106" t="s">
        <v>8312</v>
      </c>
      <c r="R1106" t="s">
        <v>8348</v>
      </c>
      <c r="S1106" s="12" t="str">
        <f>TEXT((J1106/86400)+25569+(-5/24),"mm/dd/yy")</f>
        <v>05/12/14</v>
      </c>
      <c r="T1106" s="12" t="str">
        <f>TEXT((I1106/86400)+25569+(-5/24),"mm/dd/yy")</f>
        <v>06/11/14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>E1107/D1107</f>
        <v>1.5900000000000001E-3</v>
      </c>
      <c r="P1107">
        <f>E1107/L1107</f>
        <v>71.55</v>
      </c>
      <c r="Q1107" t="s">
        <v>8312</v>
      </c>
      <c r="R1107" t="s">
        <v>8348</v>
      </c>
      <c r="S1107" s="12" t="str">
        <f>TEXT((J1107/86400)+25569+(-5/24),"mm/dd/yy")</f>
        <v>02/21/14</v>
      </c>
      <c r="T1107" s="12" t="str">
        <f>TEXT((I1107/86400)+25569+(-5/24),"mm/dd/yy")</f>
        <v>03/23/14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>E1108/D1108</f>
        <v>0.41249999999999998</v>
      </c>
      <c r="P1108">
        <f>E1108/L1108</f>
        <v>23.571428571428573</v>
      </c>
      <c r="Q1108" t="s">
        <v>8312</v>
      </c>
      <c r="R1108" t="s">
        <v>8348</v>
      </c>
      <c r="S1108" s="12" t="str">
        <f>TEXT((J1108/86400)+25569+(-5/24),"mm/dd/yy")</f>
        <v>03/05/12</v>
      </c>
      <c r="T1108" s="12" t="str">
        <f>TEXT((I1108/86400)+25569+(-5/24),"mm/dd/yy")</f>
        <v>04/04/12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>E1109/D1109</f>
        <v>0</v>
      </c>
      <c r="P1109" t="e">
        <f>E1109/L1109</f>
        <v>#DIV/0!</v>
      </c>
      <c r="Q1109" t="s">
        <v>8312</v>
      </c>
      <c r="R1109" t="s">
        <v>8348</v>
      </c>
      <c r="S1109" s="12" t="str">
        <f>TEXT((J1109/86400)+25569+(-5/24),"mm/dd/yy")</f>
        <v>06/23/14</v>
      </c>
      <c r="T1109" s="12" t="str">
        <f>TEXT((I1109/86400)+25569+(-5/24),"mm/dd/yy")</f>
        <v>07/23/14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>E1110/D1110</f>
        <v>2.93E-2</v>
      </c>
      <c r="P1110">
        <f>E1110/L1110</f>
        <v>34.88095238095238</v>
      </c>
      <c r="Q1110" t="s">
        <v>8312</v>
      </c>
      <c r="R1110" t="s">
        <v>8348</v>
      </c>
      <c r="S1110" s="12" t="str">
        <f>TEXT((J1110/86400)+25569+(-5/24),"mm/dd/yy")</f>
        <v>02/13/12</v>
      </c>
      <c r="T1110" s="12" t="str">
        <f>TEXT((I1110/86400)+25569+(-5/24),"mm/dd/yy")</f>
        <v>04/13/12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>E1111/D1111</f>
        <v>4.4999999999999997E-3</v>
      </c>
      <c r="P1111">
        <f>E1111/L1111</f>
        <v>15</v>
      </c>
      <c r="Q1111" t="s">
        <v>8312</v>
      </c>
      <c r="R1111" t="s">
        <v>8348</v>
      </c>
      <c r="S1111" s="12" t="str">
        <f>TEXT((J1111/86400)+25569+(-5/24),"mm/dd/yy")</f>
        <v>10/19/16</v>
      </c>
      <c r="T1111" s="12" t="str">
        <f>TEXT((I1111/86400)+25569+(-5/24),"mm/dd/yy")</f>
        <v>11/18/16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>E1112/D1112</f>
        <v>5.1000000000000004E-3</v>
      </c>
      <c r="P1112">
        <f>E1112/L1112</f>
        <v>23.181818181818183</v>
      </c>
      <c r="Q1112" t="s">
        <v>8312</v>
      </c>
      <c r="R1112" t="s">
        <v>8348</v>
      </c>
      <c r="S1112" s="12" t="str">
        <f>TEXT((J1112/86400)+25569+(-5/24),"mm/dd/yy")</f>
        <v>11/07/12</v>
      </c>
      <c r="T1112" s="12" t="str">
        <f>TEXT((I1112/86400)+25569+(-5/24),"mm/dd/yy")</f>
        <v>12/07/12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>E1113/D1113</f>
        <v>4.0000000000000002E-4</v>
      </c>
      <c r="P1113">
        <f>E1113/L1113</f>
        <v>1</v>
      </c>
      <c r="Q1113" t="s">
        <v>8312</v>
      </c>
      <c r="R1113" t="s">
        <v>8348</v>
      </c>
      <c r="S1113" s="12" t="str">
        <f>TEXT((J1113/86400)+25569+(-5/24),"mm/dd/yy")</f>
        <v>12/08/15</v>
      </c>
      <c r="T1113" s="12" t="str">
        <f>TEXT((I1113/86400)+25569+(-5/24),"mm/dd/yy")</f>
        <v>01/07/16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>E1114/D1114</f>
        <v>0.35537409090909089</v>
      </c>
      <c r="P1114">
        <f>E1114/L1114</f>
        <v>100.23371794871794</v>
      </c>
      <c r="Q1114" t="s">
        <v>8312</v>
      </c>
      <c r="R1114" t="s">
        <v>8348</v>
      </c>
      <c r="S1114" s="12" t="str">
        <f>TEXT((J1114/86400)+25569+(-5/24),"mm/dd/yy")</f>
        <v>11/20/14</v>
      </c>
      <c r="T1114" s="12" t="str">
        <f>TEXT((I1114/86400)+25569+(-5/24),"mm/dd/yy")</f>
        <v>01/19/15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>E1115/D1115</f>
        <v>5.0000000000000001E-3</v>
      </c>
      <c r="P1115">
        <f>E1115/L1115</f>
        <v>5</v>
      </c>
      <c r="Q1115" t="s">
        <v>8312</v>
      </c>
      <c r="R1115" t="s">
        <v>8348</v>
      </c>
      <c r="S1115" s="12" t="str">
        <f>TEXT((J1115/86400)+25569+(-5/24),"mm/dd/yy")</f>
        <v>07/15/14</v>
      </c>
      <c r="T1115" s="12" t="str">
        <f>TEXT((I1115/86400)+25569+(-5/24),"mm/dd/yy")</f>
        <v>08/14/14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>E1116/D1116</f>
        <v>1.6666666666666668E-3</v>
      </c>
      <c r="P1116">
        <f>E1116/L1116</f>
        <v>3.3333333333333335</v>
      </c>
      <c r="Q1116" t="s">
        <v>8312</v>
      </c>
      <c r="R1116" t="s">
        <v>8348</v>
      </c>
      <c r="S1116" s="12" t="str">
        <f>TEXT((J1116/86400)+25569+(-5/24),"mm/dd/yy")</f>
        <v>09/09/13</v>
      </c>
      <c r="T1116" s="12" t="str">
        <f>TEXT((I1116/86400)+25569+(-5/24),"mm/dd/yy")</f>
        <v>10/09/13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>E1117/D1117</f>
        <v>1.325E-3</v>
      </c>
      <c r="P1117">
        <f>E1117/L1117</f>
        <v>13.25</v>
      </c>
      <c r="Q1117" t="s">
        <v>8312</v>
      </c>
      <c r="R1117" t="s">
        <v>8348</v>
      </c>
      <c r="S1117" s="12" t="str">
        <f>TEXT((J1117/86400)+25569+(-5/24),"mm/dd/yy")</f>
        <v>02/29/16</v>
      </c>
      <c r="T1117" s="12" t="str">
        <f>TEXT((I1117/86400)+25569+(-5/24),"mm/dd/yy")</f>
        <v>03/30/16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>E1118/D1118</f>
        <v>3.5704000000000004E-4</v>
      </c>
      <c r="P1118">
        <f>E1118/L1118</f>
        <v>17.852</v>
      </c>
      <c r="Q1118" t="s">
        <v>8312</v>
      </c>
      <c r="R1118" t="s">
        <v>8348</v>
      </c>
      <c r="S1118" s="12" t="str">
        <f>TEXT((J1118/86400)+25569+(-5/24),"mm/dd/yy")</f>
        <v>04/10/12</v>
      </c>
      <c r="T1118" s="12" t="str">
        <f>TEXT((I1118/86400)+25569+(-5/24),"mm/dd/yy")</f>
        <v>06/09/12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>E1119/D1119</f>
        <v>8.3000000000000004E-2</v>
      </c>
      <c r="P1119">
        <f>E1119/L1119</f>
        <v>10.375</v>
      </c>
      <c r="Q1119" t="s">
        <v>8312</v>
      </c>
      <c r="R1119" t="s">
        <v>8348</v>
      </c>
      <c r="S1119" s="12" t="str">
        <f>TEXT((J1119/86400)+25569+(-5/24),"mm/dd/yy")</f>
        <v>11/25/15</v>
      </c>
      <c r="T1119" s="12" t="str">
        <f>TEXT((I1119/86400)+25569+(-5/24),"mm/dd/yy")</f>
        <v>12/25/15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>E1120/D1120</f>
        <v>2.4222222222222221E-2</v>
      </c>
      <c r="P1120">
        <f>E1120/L1120</f>
        <v>36.333333333333336</v>
      </c>
      <c r="Q1120" t="s">
        <v>8312</v>
      </c>
      <c r="R1120" t="s">
        <v>8348</v>
      </c>
      <c r="S1120" s="12" t="str">
        <f>TEXT((J1120/86400)+25569+(-5/24),"mm/dd/yy")</f>
        <v>03/05/14</v>
      </c>
      <c r="T1120" s="12" t="str">
        <f>TEXT((I1120/86400)+25569+(-5/24),"mm/dd/yy")</f>
        <v>04/04/14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>E1121/D1121</f>
        <v>2.3809523809523812E-3</v>
      </c>
      <c r="P1121">
        <f>E1121/L1121</f>
        <v>5</v>
      </c>
      <c r="Q1121" t="s">
        <v>8312</v>
      </c>
      <c r="R1121" t="s">
        <v>8348</v>
      </c>
      <c r="S1121" s="12" t="str">
        <f>TEXT((J1121/86400)+25569+(-5/24),"mm/dd/yy")</f>
        <v>03/24/14</v>
      </c>
      <c r="T1121" s="12" t="str">
        <f>TEXT((I1121/86400)+25569+(-5/24),"mm/dd/yy")</f>
        <v>04/06/14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>E1122/D1122</f>
        <v>0</v>
      </c>
      <c r="P1122" t="e">
        <f>E1122/L1122</f>
        <v>#DIV/0!</v>
      </c>
      <c r="Q1122" t="s">
        <v>8312</v>
      </c>
      <c r="R1122" t="s">
        <v>8348</v>
      </c>
      <c r="S1122" s="12" t="str">
        <f>TEXT((J1122/86400)+25569+(-5/24),"mm/dd/yy")</f>
        <v>09/13/11</v>
      </c>
      <c r="T1122" s="12" t="str">
        <f>TEXT((I1122/86400)+25569+(-5/24),"mm/dd/yy")</f>
        <v>10/28/11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>E1123/D1123</f>
        <v>1.16E-4</v>
      </c>
      <c r="P1123">
        <f>E1123/L1123</f>
        <v>5.8</v>
      </c>
      <c r="Q1123" t="s">
        <v>8312</v>
      </c>
      <c r="R1123" t="s">
        <v>8348</v>
      </c>
      <c r="S1123" s="12" t="str">
        <f>TEXT((J1123/86400)+25569+(-5/24),"mm/dd/yy")</f>
        <v>02/12/16</v>
      </c>
      <c r="T1123" s="12" t="str">
        <f>TEXT((I1123/86400)+25569+(-5/24),"mm/dd/yy")</f>
        <v>03/13/16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>E1124/D1124</f>
        <v>0</v>
      </c>
      <c r="P1124" t="e">
        <f>E1124/L1124</f>
        <v>#DIV/0!</v>
      </c>
      <c r="Q1124" t="s">
        <v>8312</v>
      </c>
      <c r="R1124" t="s">
        <v>8348</v>
      </c>
      <c r="S1124" s="12" t="str">
        <f>TEXT((J1124/86400)+25569+(-5/24),"mm/dd/yy")</f>
        <v>05/16/13</v>
      </c>
      <c r="T1124" s="12" t="str">
        <f>TEXT((I1124/86400)+25569+(-5/24),"mm/dd/yy")</f>
        <v>05/30/13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>E1125/D1125</f>
        <v>2.2000000000000001E-3</v>
      </c>
      <c r="P1125">
        <f>E1125/L1125</f>
        <v>3.6666666666666665</v>
      </c>
      <c r="Q1125" t="s">
        <v>8312</v>
      </c>
      <c r="R1125" t="s">
        <v>8348</v>
      </c>
      <c r="S1125" s="12" t="str">
        <f>TEXT((J1125/86400)+25569+(-5/24),"mm/dd/yy")</f>
        <v>03/20/14</v>
      </c>
      <c r="T1125" s="12" t="str">
        <f>TEXT((I1125/86400)+25569+(-5/24),"mm/dd/yy")</f>
        <v>04/19/14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>E1126/D1126</f>
        <v>4.7222222222222223E-3</v>
      </c>
      <c r="P1126">
        <f>E1126/L1126</f>
        <v>60.714285714285715</v>
      </c>
      <c r="Q1126" t="s">
        <v>8312</v>
      </c>
      <c r="R1126" t="s">
        <v>8344</v>
      </c>
      <c r="S1126" s="12" t="str">
        <f>TEXT((J1126/86400)+25569+(-5/24),"mm/dd/yy")</f>
        <v>03/31/15</v>
      </c>
      <c r="T1126" s="12" t="str">
        <f>TEXT((I1126/86400)+25569+(-5/24),"mm/dd/yy")</f>
        <v>04/30/15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>E1127/D1127</f>
        <v>0</v>
      </c>
      <c r="P1127" t="e">
        <f>E1127/L1127</f>
        <v>#DIV/0!</v>
      </c>
      <c r="Q1127" t="s">
        <v>8312</v>
      </c>
      <c r="R1127" t="s">
        <v>8344</v>
      </c>
      <c r="S1127" s="12" t="str">
        <f>TEXT((J1127/86400)+25569+(-5/24),"mm/dd/yy")</f>
        <v>07/27/15</v>
      </c>
      <c r="T1127" s="12" t="str">
        <f>TEXT((I1127/86400)+25569+(-5/24),"mm/dd/yy")</f>
        <v>09/25/15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>E1128/D1128</f>
        <v>5.0000000000000001E-3</v>
      </c>
      <c r="P1128">
        <f>E1128/L1128</f>
        <v>5</v>
      </c>
      <c r="Q1128" t="s">
        <v>8312</v>
      </c>
      <c r="R1128" t="s">
        <v>8344</v>
      </c>
      <c r="S1128" s="12" t="str">
        <f>TEXT((J1128/86400)+25569+(-5/24),"mm/dd/yy")</f>
        <v>06/14/16</v>
      </c>
      <c r="T1128" s="12" t="str">
        <f>TEXT((I1128/86400)+25569+(-5/24),"mm/dd/yy")</f>
        <v>07/14/16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>E1129/D1129</f>
        <v>1.6714285714285713E-2</v>
      </c>
      <c r="P1129">
        <f>E1129/L1129</f>
        <v>25.434782608695652</v>
      </c>
      <c r="Q1129" t="s">
        <v>8312</v>
      </c>
      <c r="R1129" t="s">
        <v>8344</v>
      </c>
      <c r="S1129" s="12" t="str">
        <f>TEXT((J1129/86400)+25569+(-5/24),"mm/dd/yy")</f>
        <v>10/14/14</v>
      </c>
      <c r="T1129" s="12" t="str">
        <f>TEXT((I1129/86400)+25569+(-5/24),"mm/dd/yy")</f>
        <v>11/14/14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>E1130/D1130</f>
        <v>1E-3</v>
      </c>
      <c r="P1130">
        <f>E1130/L1130</f>
        <v>1</v>
      </c>
      <c r="Q1130" t="s">
        <v>8312</v>
      </c>
      <c r="R1130" t="s">
        <v>8344</v>
      </c>
      <c r="S1130" s="12" t="str">
        <f>TEXT((J1130/86400)+25569+(-5/24),"mm/dd/yy")</f>
        <v>07/08/14</v>
      </c>
      <c r="T1130" s="12" t="str">
        <f>TEXT((I1130/86400)+25569+(-5/24),"mm/dd/yy")</f>
        <v>08/07/14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>E1131/D1131</f>
        <v>1.0499999999999999E-3</v>
      </c>
      <c r="P1131">
        <f>E1131/L1131</f>
        <v>10.5</v>
      </c>
      <c r="Q1131" t="s">
        <v>8312</v>
      </c>
      <c r="R1131" t="s">
        <v>8344</v>
      </c>
      <c r="S1131" s="12" t="str">
        <f>TEXT((J1131/86400)+25569+(-5/24),"mm/dd/yy")</f>
        <v>05/06/16</v>
      </c>
      <c r="T1131" s="12" t="str">
        <f>TEXT((I1131/86400)+25569+(-5/24),"mm/dd/yy")</f>
        <v>06/05/16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>E1132/D1132</f>
        <v>2.2000000000000001E-3</v>
      </c>
      <c r="P1132">
        <f>E1132/L1132</f>
        <v>3.6666666666666665</v>
      </c>
      <c r="Q1132" t="s">
        <v>8312</v>
      </c>
      <c r="R1132" t="s">
        <v>8344</v>
      </c>
      <c r="S1132" s="12" t="str">
        <f>TEXT((J1132/86400)+25569+(-5/24),"mm/dd/yy")</f>
        <v>09/26/14</v>
      </c>
      <c r="T1132" s="12" t="str">
        <f>TEXT((I1132/86400)+25569+(-5/24),"mm/dd/yy")</f>
        <v>11/25/14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>E1133/D1133</f>
        <v>0</v>
      </c>
      <c r="P1133" t="e">
        <f>E1133/L1133</f>
        <v>#DIV/0!</v>
      </c>
      <c r="Q1133" t="s">
        <v>8312</v>
      </c>
      <c r="R1133" t="s">
        <v>8344</v>
      </c>
      <c r="S1133" s="12" t="str">
        <f>TEXT((J1133/86400)+25569+(-5/24),"mm/dd/yy")</f>
        <v>11/24/15</v>
      </c>
      <c r="T1133" s="12" t="str">
        <f>TEXT((I1133/86400)+25569+(-5/24),"mm/dd/yy")</f>
        <v>12/24/15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>E1134/D1134</f>
        <v>0.14380000000000001</v>
      </c>
      <c r="P1134">
        <f>E1134/L1134</f>
        <v>110.61538461538461</v>
      </c>
      <c r="Q1134" t="s">
        <v>8312</v>
      </c>
      <c r="R1134" t="s">
        <v>8344</v>
      </c>
      <c r="S1134" s="12" t="str">
        <f>TEXT((J1134/86400)+25569+(-5/24),"mm/dd/yy")</f>
        <v>12/01/16</v>
      </c>
      <c r="T1134" s="12" t="str">
        <f>TEXT((I1134/86400)+25569+(-5/24),"mm/dd/yy")</f>
        <v>12/31/16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>E1135/D1135</f>
        <v>6.6666666666666671E-3</v>
      </c>
      <c r="P1135">
        <f>E1135/L1135</f>
        <v>20</v>
      </c>
      <c r="Q1135" t="s">
        <v>8312</v>
      </c>
      <c r="R1135" t="s">
        <v>8344</v>
      </c>
      <c r="S1135" s="12" t="str">
        <f>TEXT((J1135/86400)+25569+(-5/24),"mm/dd/yy")</f>
        <v>07/01/14</v>
      </c>
      <c r="T1135" s="12" t="str">
        <f>TEXT((I1135/86400)+25569+(-5/24),"mm/dd/yy")</f>
        <v>07/31/14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>E1136/D1136</f>
        <v>4.0000000000000003E-5</v>
      </c>
      <c r="P1136">
        <f>E1136/L1136</f>
        <v>1</v>
      </c>
      <c r="Q1136" t="s">
        <v>8312</v>
      </c>
      <c r="R1136" t="s">
        <v>8344</v>
      </c>
      <c r="S1136" s="12" t="str">
        <f>TEXT((J1136/86400)+25569+(-5/24),"mm/dd/yy")</f>
        <v>11/15/14</v>
      </c>
      <c r="T1136" s="12" t="str">
        <f>TEXT((I1136/86400)+25569+(-5/24),"mm/dd/yy")</f>
        <v>11/28/14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>E1137/D1137</f>
        <v>0.05</v>
      </c>
      <c r="P1137">
        <f>E1137/L1137</f>
        <v>50</v>
      </c>
      <c r="Q1137" t="s">
        <v>8312</v>
      </c>
      <c r="R1137" t="s">
        <v>8344</v>
      </c>
      <c r="S1137" s="12" t="str">
        <f>TEXT((J1137/86400)+25569+(-5/24),"mm/dd/yy")</f>
        <v>07/07/16</v>
      </c>
      <c r="T1137" s="12" t="str">
        <f>TEXT((I1137/86400)+25569+(-5/24),"mm/dd/yy")</f>
        <v>08/06/16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>E1138/D1138</f>
        <v>6.4439140811455853E-2</v>
      </c>
      <c r="P1138">
        <f>E1138/L1138</f>
        <v>45</v>
      </c>
      <c r="Q1138" t="s">
        <v>8312</v>
      </c>
      <c r="R1138" t="s">
        <v>8344</v>
      </c>
      <c r="S1138" s="12" t="str">
        <f>TEXT((J1138/86400)+25569+(-5/24),"mm/dd/yy")</f>
        <v>11/19/15</v>
      </c>
      <c r="T1138" s="12" t="str">
        <f>TEXT((I1138/86400)+25569+(-5/24),"mm/dd/yy")</f>
        <v>12/19/15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>E1139/D1139</f>
        <v>0.39500000000000002</v>
      </c>
      <c r="P1139">
        <f>E1139/L1139</f>
        <v>253.2051282051282</v>
      </c>
      <c r="Q1139" t="s">
        <v>8312</v>
      </c>
      <c r="R1139" t="s">
        <v>8344</v>
      </c>
      <c r="S1139" s="12" t="str">
        <f>TEXT((J1139/86400)+25569+(-5/24),"mm/dd/yy")</f>
        <v>03/24/16</v>
      </c>
      <c r="T1139" s="12" t="str">
        <f>TEXT((I1139/86400)+25569+(-5/24),"mm/dd/yy")</f>
        <v>04/23/16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>E1140/D1140</f>
        <v>3.5714285714285713E-3</v>
      </c>
      <c r="P1140">
        <f>E1140/L1140</f>
        <v>31.25</v>
      </c>
      <c r="Q1140" t="s">
        <v>8312</v>
      </c>
      <c r="R1140" t="s">
        <v>8344</v>
      </c>
      <c r="S1140" s="12" t="str">
        <f>TEXT((J1140/86400)+25569+(-5/24),"mm/dd/yy")</f>
        <v>01/01/17</v>
      </c>
      <c r="T1140" s="12" t="str">
        <f>TEXT((I1140/86400)+25569+(-5/24),"mm/dd/yy")</f>
        <v>01/21/17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>E1141/D1141</f>
        <v>6.2500000000000001E-4</v>
      </c>
      <c r="P1141">
        <f>E1141/L1141</f>
        <v>5</v>
      </c>
      <c r="Q1141" t="s">
        <v>8312</v>
      </c>
      <c r="R1141" t="s">
        <v>8344</v>
      </c>
      <c r="S1141" s="12" t="str">
        <f>TEXT((J1141/86400)+25569+(-5/24),"mm/dd/yy")</f>
        <v>12/02/14</v>
      </c>
      <c r="T1141" s="12" t="str">
        <f>TEXT((I1141/86400)+25569+(-5/24),"mm/dd/yy")</f>
        <v>01/01/15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>E1142/D1142</f>
        <v>0</v>
      </c>
      <c r="P1142" t="e">
        <f>E1142/L1142</f>
        <v>#DIV/0!</v>
      </c>
      <c r="Q1142" t="s">
        <v>8312</v>
      </c>
      <c r="R1142" t="s">
        <v>8344</v>
      </c>
      <c r="S1142" s="12" t="str">
        <f>TEXT((J1142/86400)+25569+(-5/24),"mm/dd/yy")</f>
        <v>07/07/15</v>
      </c>
      <c r="T1142" s="12" t="str">
        <f>TEXT((I1142/86400)+25569+(-5/24),"mm/dd/yy")</f>
        <v>08/06/15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>E1143/D1143</f>
        <v>0</v>
      </c>
      <c r="P1143" t="e">
        <f>E1143/L1143</f>
        <v>#DIV/0!</v>
      </c>
      <c r="Q1143" t="s">
        <v>8312</v>
      </c>
      <c r="R1143" t="s">
        <v>8344</v>
      </c>
      <c r="S1143" s="12" t="str">
        <f>TEXT((J1143/86400)+25569+(-5/24),"mm/dd/yy")</f>
        <v>06/09/15</v>
      </c>
      <c r="T1143" s="12" t="str">
        <f>TEXT((I1143/86400)+25569+(-5/24),"mm/dd/yy")</f>
        <v>07/09/15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>E1144/D1144</f>
        <v>0</v>
      </c>
      <c r="P1144" t="e">
        <f>E1144/L1144</f>
        <v>#DIV/0!</v>
      </c>
      <c r="Q1144" t="s">
        <v>8312</v>
      </c>
      <c r="R1144" t="s">
        <v>8344</v>
      </c>
      <c r="S1144" s="12" t="str">
        <f>TEXT((J1144/86400)+25569+(-5/24),"mm/dd/yy")</f>
        <v>01/17/15</v>
      </c>
      <c r="T1144" s="12" t="str">
        <f>TEXT((I1144/86400)+25569+(-5/24),"mm/dd/yy")</f>
        <v>02/16/15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>E1145/D1145</f>
        <v>4.1333333333333335E-3</v>
      </c>
      <c r="P1145">
        <f>E1145/L1145</f>
        <v>23.25</v>
      </c>
      <c r="Q1145" t="s">
        <v>8312</v>
      </c>
      <c r="R1145" t="s">
        <v>8344</v>
      </c>
      <c r="S1145" s="12" t="str">
        <f>TEXT((J1145/86400)+25569+(-5/24),"mm/dd/yy")</f>
        <v>11/16/15</v>
      </c>
      <c r="T1145" s="12" t="str">
        <f>TEXT((I1145/86400)+25569+(-5/24),"mm/dd/yy")</f>
        <v>12/16/15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>E1146/D1146</f>
        <v>0</v>
      </c>
      <c r="P1146" t="e">
        <f>E1146/L1146</f>
        <v>#DIV/0!</v>
      </c>
      <c r="Q1146" t="s">
        <v>8328</v>
      </c>
      <c r="R1146" t="s">
        <v>8356</v>
      </c>
      <c r="S1146" s="12" t="str">
        <f>TEXT((J1146/86400)+25569+(-5/24),"mm/dd/yy")</f>
        <v>03/29/15</v>
      </c>
      <c r="T1146" s="12" t="str">
        <f>TEXT((I1146/86400)+25569+(-5/24),"mm/dd/yy")</f>
        <v>04/28/15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>E1147/D1147</f>
        <v>1.25E-3</v>
      </c>
      <c r="P1147">
        <f>E1147/L1147</f>
        <v>100</v>
      </c>
      <c r="Q1147" t="s">
        <v>8328</v>
      </c>
      <c r="R1147" t="s">
        <v>8356</v>
      </c>
      <c r="S1147" s="12" t="str">
        <f>TEXT((J1147/86400)+25569+(-5/24),"mm/dd/yy")</f>
        <v>08/03/14</v>
      </c>
      <c r="T1147" s="12" t="str">
        <f>TEXT((I1147/86400)+25569+(-5/24),"mm/dd/yy")</f>
        <v>10/02/14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>E1148/D1148</f>
        <v>8.8333333333333333E-2</v>
      </c>
      <c r="P1148">
        <f>E1148/L1148</f>
        <v>44.166666666666664</v>
      </c>
      <c r="Q1148" t="s">
        <v>8328</v>
      </c>
      <c r="R1148" t="s">
        <v>8356</v>
      </c>
      <c r="S1148" s="12" t="str">
        <f>TEXT((J1148/86400)+25569+(-5/24),"mm/dd/yy")</f>
        <v>03/25/14</v>
      </c>
      <c r="T1148" s="12" t="str">
        <f>TEXT((I1148/86400)+25569+(-5/24),"mm/dd/yy")</f>
        <v>05/02/14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>E1149/D1149</f>
        <v>0</v>
      </c>
      <c r="P1149" t="e">
        <f>E1149/L1149</f>
        <v>#DIV/0!</v>
      </c>
      <c r="Q1149" t="s">
        <v>8328</v>
      </c>
      <c r="R1149" t="s">
        <v>8356</v>
      </c>
      <c r="S1149" s="12" t="str">
        <f>TEXT((J1149/86400)+25569+(-5/24),"mm/dd/yy")</f>
        <v>08/20/14</v>
      </c>
      <c r="T1149" s="12" t="str">
        <f>TEXT((I1149/86400)+25569+(-5/24),"mm/dd/yy")</f>
        <v>10/19/14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>E1150/D1150</f>
        <v>4.8666666666666667E-3</v>
      </c>
      <c r="P1150">
        <f>E1150/L1150</f>
        <v>24.333333333333332</v>
      </c>
      <c r="Q1150" t="s">
        <v>8328</v>
      </c>
      <c r="R1150" t="s">
        <v>8356</v>
      </c>
      <c r="S1150" s="12" t="str">
        <f>TEXT((J1150/86400)+25569+(-5/24),"mm/dd/yy")</f>
        <v>10/31/16</v>
      </c>
      <c r="T1150" s="12" t="str">
        <f>TEXT((I1150/86400)+25569+(-5/24),"mm/dd/yy")</f>
        <v>12/01/16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>E1151/D1151</f>
        <v>1.5E-3</v>
      </c>
      <c r="P1151">
        <f>E1151/L1151</f>
        <v>37.5</v>
      </c>
      <c r="Q1151" t="s">
        <v>8328</v>
      </c>
      <c r="R1151" t="s">
        <v>8356</v>
      </c>
      <c r="S1151" s="12" t="str">
        <f>TEXT((J1151/86400)+25569+(-5/24),"mm/dd/yy")</f>
        <v>05/17/16</v>
      </c>
      <c r="T1151" s="12" t="str">
        <f>TEXT((I1151/86400)+25569+(-5/24),"mm/dd/yy")</f>
        <v>06/16/16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>E1152/D1152</f>
        <v>0.1008</v>
      </c>
      <c r="P1152">
        <f>E1152/L1152</f>
        <v>42</v>
      </c>
      <c r="Q1152" t="s">
        <v>8328</v>
      </c>
      <c r="R1152" t="s">
        <v>8356</v>
      </c>
      <c r="S1152" s="12" t="str">
        <f>TEXT((J1152/86400)+25569+(-5/24),"mm/dd/yy")</f>
        <v>11/09/15</v>
      </c>
      <c r="T1152" s="12" t="str">
        <f>TEXT((I1152/86400)+25569+(-5/24),"mm/dd/yy")</f>
        <v>01/08/16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>E1153/D1153</f>
        <v>0</v>
      </c>
      <c r="P1153" t="e">
        <f>E1153/L1153</f>
        <v>#DIV/0!</v>
      </c>
      <c r="Q1153" t="s">
        <v>8328</v>
      </c>
      <c r="R1153" t="s">
        <v>8356</v>
      </c>
      <c r="S1153" s="12" t="str">
        <f>TEXT((J1153/86400)+25569+(-5/24),"mm/dd/yy")</f>
        <v>08/07/15</v>
      </c>
      <c r="T1153" s="12" t="str">
        <f>TEXT((I1153/86400)+25569+(-5/24),"mm/dd/yy")</f>
        <v>09/06/15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>E1154/D1154</f>
        <v>5.6937500000000002E-2</v>
      </c>
      <c r="P1154">
        <f>E1154/L1154</f>
        <v>60.733333333333334</v>
      </c>
      <c r="Q1154" t="s">
        <v>8328</v>
      </c>
      <c r="R1154" t="s">
        <v>8356</v>
      </c>
      <c r="S1154" s="12" t="str">
        <f>TEXT((J1154/86400)+25569+(-5/24),"mm/dd/yy")</f>
        <v>04/15/15</v>
      </c>
      <c r="T1154" s="12" t="str">
        <f>TEXT((I1154/86400)+25569+(-5/24),"mm/dd/yy")</f>
        <v>05/15/15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>E1155/D1155</f>
        <v>6.2500000000000003E-3</v>
      </c>
      <c r="P1155">
        <f>E1155/L1155</f>
        <v>50</v>
      </c>
      <c r="Q1155" t="s">
        <v>8328</v>
      </c>
      <c r="R1155" t="s">
        <v>8356</v>
      </c>
      <c r="S1155" s="12" t="str">
        <f>TEXT((J1155/86400)+25569+(-5/24),"mm/dd/yy")</f>
        <v>05/19/15</v>
      </c>
      <c r="T1155" s="12" t="str">
        <f>TEXT((I1155/86400)+25569+(-5/24),"mm/dd/yy")</f>
        <v>06/18/15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>E1156/D1156</f>
        <v>6.5000000000000002E-2</v>
      </c>
      <c r="P1156">
        <f>E1156/L1156</f>
        <v>108.33333333333333</v>
      </c>
      <c r="Q1156" t="s">
        <v>8328</v>
      </c>
      <c r="R1156" t="s">
        <v>8356</v>
      </c>
      <c r="S1156" s="12" t="str">
        <f>TEXT((J1156/86400)+25569+(-5/24),"mm/dd/yy")</f>
        <v>08/06/15</v>
      </c>
      <c r="T1156" s="12" t="str">
        <f>TEXT((I1156/86400)+25569+(-5/24),"mm/dd/yy")</f>
        <v>09/05/15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>E1157/D1157</f>
        <v>7.5199999999999998E-3</v>
      </c>
      <c r="P1157">
        <f>E1157/L1157</f>
        <v>23.5</v>
      </c>
      <c r="Q1157" t="s">
        <v>8328</v>
      </c>
      <c r="R1157" t="s">
        <v>8356</v>
      </c>
      <c r="S1157" s="12" t="str">
        <f>TEXT((J1157/86400)+25569+(-5/24),"mm/dd/yy")</f>
        <v>07/15/14</v>
      </c>
      <c r="T1157" s="12" t="str">
        <f>TEXT((I1157/86400)+25569+(-5/24),"mm/dd/yy")</f>
        <v>08/14/14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>E1158/D1158</f>
        <v>0</v>
      </c>
      <c r="P1158" t="e">
        <f>E1158/L1158</f>
        <v>#DIV/0!</v>
      </c>
      <c r="Q1158" t="s">
        <v>8328</v>
      </c>
      <c r="R1158" t="s">
        <v>8356</v>
      </c>
      <c r="S1158" s="12" t="str">
        <f>TEXT((J1158/86400)+25569+(-5/24),"mm/dd/yy")</f>
        <v>01/24/15</v>
      </c>
      <c r="T1158" s="12" t="str">
        <f>TEXT((I1158/86400)+25569+(-5/24),"mm/dd/yy")</f>
        <v>02/23/15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>E1159/D1159</f>
        <v>1.5100000000000001E-2</v>
      </c>
      <c r="P1159">
        <f>E1159/L1159</f>
        <v>50.333333333333336</v>
      </c>
      <c r="Q1159" t="s">
        <v>8328</v>
      </c>
      <c r="R1159" t="s">
        <v>8356</v>
      </c>
      <c r="S1159" s="12" t="str">
        <f>TEXT((J1159/86400)+25569+(-5/24),"mm/dd/yy")</f>
        <v>10/06/14</v>
      </c>
      <c r="T1159" s="12" t="str">
        <f>TEXT((I1159/86400)+25569+(-5/24),"mm/dd/yy")</f>
        <v>12/05/14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>E1160/D1160</f>
        <v>4.6666666666666671E-3</v>
      </c>
      <c r="P1160">
        <f>E1160/L1160</f>
        <v>11.666666666666666</v>
      </c>
      <c r="Q1160" t="s">
        <v>8328</v>
      </c>
      <c r="R1160" t="s">
        <v>8356</v>
      </c>
      <c r="S1160" s="12" t="str">
        <f>TEXT((J1160/86400)+25569+(-5/24),"mm/dd/yy")</f>
        <v>11/08/14</v>
      </c>
      <c r="T1160" s="12" t="str">
        <f>TEXT((I1160/86400)+25569+(-5/24),"mm/dd/yy")</f>
        <v>12/08/14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>E1161/D1161</f>
        <v>0</v>
      </c>
      <c r="P1161" t="e">
        <f>E1161/L1161</f>
        <v>#DIV/0!</v>
      </c>
      <c r="Q1161" t="s">
        <v>8328</v>
      </c>
      <c r="R1161" t="s">
        <v>8356</v>
      </c>
      <c r="S1161" s="12" t="str">
        <f>TEXT((J1161/86400)+25569+(-5/24),"mm/dd/yy")</f>
        <v>05/30/15</v>
      </c>
      <c r="T1161" s="12" t="str">
        <f>TEXT((I1161/86400)+25569+(-5/24),"mm/dd/yy")</f>
        <v>06/30/15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>E1162/D1162</f>
        <v>3.85E-2</v>
      </c>
      <c r="P1162">
        <f>E1162/L1162</f>
        <v>60.789473684210527</v>
      </c>
      <c r="Q1162" t="s">
        <v>8328</v>
      </c>
      <c r="R1162" t="s">
        <v>8356</v>
      </c>
      <c r="S1162" s="12" t="str">
        <f>TEXT((J1162/86400)+25569+(-5/24),"mm/dd/yy")</f>
        <v>02/25/15</v>
      </c>
      <c r="T1162" s="12" t="str">
        <f>TEXT((I1162/86400)+25569+(-5/24),"mm/dd/yy")</f>
        <v>03/27/15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>E1163/D1163</f>
        <v>0</v>
      </c>
      <c r="P1163" t="e">
        <f>E1163/L1163</f>
        <v>#DIV/0!</v>
      </c>
      <c r="Q1163" t="s">
        <v>8328</v>
      </c>
      <c r="R1163" t="s">
        <v>8356</v>
      </c>
      <c r="S1163" s="12" t="str">
        <f>TEXT((J1163/86400)+25569+(-5/24),"mm/dd/yy")</f>
        <v>04/28/15</v>
      </c>
      <c r="T1163" s="12" t="str">
        <f>TEXT((I1163/86400)+25569+(-5/24),"mm/dd/yy")</f>
        <v>05/19/15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>E1164/D1164</f>
        <v>5.8333333333333338E-4</v>
      </c>
      <c r="P1164">
        <f>E1164/L1164</f>
        <v>17.5</v>
      </c>
      <c r="Q1164" t="s">
        <v>8328</v>
      </c>
      <c r="R1164" t="s">
        <v>8356</v>
      </c>
      <c r="S1164" s="12" t="str">
        <f>TEXT((J1164/86400)+25569+(-5/24),"mm/dd/yy")</f>
        <v>08/25/14</v>
      </c>
      <c r="T1164" s="12" t="str">
        <f>TEXT((I1164/86400)+25569+(-5/24),"mm/dd/yy")</f>
        <v>09/25/14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>E1165/D1165</f>
        <v>0</v>
      </c>
      <c r="P1165" t="e">
        <f>E1165/L1165</f>
        <v>#DIV/0!</v>
      </c>
      <c r="Q1165" t="s">
        <v>8328</v>
      </c>
      <c r="R1165" t="s">
        <v>8356</v>
      </c>
      <c r="S1165" s="12" t="str">
        <f>TEXT((J1165/86400)+25569+(-5/24),"mm/dd/yy")</f>
        <v>07/10/14</v>
      </c>
      <c r="T1165" s="12" t="str">
        <f>TEXT((I1165/86400)+25569+(-5/24),"mm/dd/yy")</f>
        <v>08/09/14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>E1166/D1166</f>
        <v>0</v>
      </c>
      <c r="P1166" t="e">
        <f>E1166/L1166</f>
        <v>#DIV/0!</v>
      </c>
      <c r="Q1166" t="s">
        <v>8328</v>
      </c>
      <c r="R1166" t="s">
        <v>8356</v>
      </c>
      <c r="S1166" s="12" t="str">
        <f>TEXT((J1166/86400)+25569+(-5/24),"mm/dd/yy")</f>
        <v>05/19/16</v>
      </c>
      <c r="T1166" s="12" t="str">
        <f>TEXT((I1166/86400)+25569+(-5/24),"mm/dd/yy")</f>
        <v>06/18/16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>E1167/D1167</f>
        <v>0.20705000000000001</v>
      </c>
      <c r="P1167">
        <f>E1167/L1167</f>
        <v>82.82</v>
      </c>
      <c r="Q1167" t="s">
        <v>8328</v>
      </c>
      <c r="R1167" t="s">
        <v>8356</v>
      </c>
      <c r="S1167" s="12" t="str">
        <f>TEXT((J1167/86400)+25569+(-5/24),"mm/dd/yy")</f>
        <v>06/02/14</v>
      </c>
      <c r="T1167" s="12" t="str">
        <f>TEXT((I1167/86400)+25569+(-5/24),"mm/dd/yy")</f>
        <v>07/06/14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>E1168/D1168</f>
        <v>0.19139999999999999</v>
      </c>
      <c r="P1168">
        <f>E1168/L1168</f>
        <v>358.875</v>
      </c>
      <c r="Q1168" t="s">
        <v>8328</v>
      </c>
      <c r="R1168" t="s">
        <v>8356</v>
      </c>
      <c r="S1168" s="12" t="str">
        <f>TEXT((J1168/86400)+25569+(-5/24),"mm/dd/yy")</f>
        <v>05/26/15</v>
      </c>
      <c r="T1168" s="12" t="str">
        <f>TEXT((I1168/86400)+25569+(-5/24),"mm/dd/yy")</f>
        <v>06/25/15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>E1169/D1169</f>
        <v>1.6316666666666667E-2</v>
      </c>
      <c r="P1169">
        <f>E1169/L1169</f>
        <v>61.1875</v>
      </c>
      <c r="Q1169" t="s">
        <v>8328</v>
      </c>
      <c r="R1169" t="s">
        <v>8356</v>
      </c>
      <c r="S1169" s="12" t="str">
        <f>TEXT((J1169/86400)+25569+(-5/24),"mm/dd/yy")</f>
        <v>08/12/14</v>
      </c>
      <c r="T1169" s="12" t="str">
        <f>TEXT((I1169/86400)+25569+(-5/24),"mm/dd/yy")</f>
        <v>09/12/14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>E1170/D1170</f>
        <v>5.6666666666666664E-2</v>
      </c>
      <c r="P1170">
        <f>E1170/L1170</f>
        <v>340</v>
      </c>
      <c r="Q1170" t="s">
        <v>8328</v>
      </c>
      <c r="R1170" t="s">
        <v>8356</v>
      </c>
      <c r="S1170" s="12" t="str">
        <f>TEXT((J1170/86400)+25569+(-5/24),"mm/dd/yy")</f>
        <v>08/22/16</v>
      </c>
      <c r="T1170" s="12" t="str">
        <f>TEXT((I1170/86400)+25569+(-5/24),"mm/dd/yy")</f>
        <v>09/21/16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>E1171/D1171</f>
        <v>1.6999999999999999E-3</v>
      </c>
      <c r="P1171">
        <f>E1171/L1171</f>
        <v>5.666666666666667</v>
      </c>
      <c r="Q1171" t="s">
        <v>8328</v>
      </c>
      <c r="R1171" t="s">
        <v>8356</v>
      </c>
      <c r="S1171" s="12" t="str">
        <f>TEXT((J1171/86400)+25569+(-5/24),"mm/dd/yy")</f>
        <v>01/23/15</v>
      </c>
      <c r="T1171" s="12" t="str">
        <f>TEXT((I1171/86400)+25569+(-5/24),"mm/dd/yy")</f>
        <v>02/22/15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>E1172/D1172</f>
        <v>4.0000000000000001E-3</v>
      </c>
      <c r="P1172">
        <f>E1172/L1172</f>
        <v>50</v>
      </c>
      <c r="Q1172" t="s">
        <v>8328</v>
      </c>
      <c r="R1172" t="s">
        <v>8356</v>
      </c>
      <c r="S1172" s="12" t="str">
        <f>TEXT((J1172/86400)+25569+(-5/24),"mm/dd/yy")</f>
        <v>04/30/15</v>
      </c>
      <c r="T1172" s="12" t="str">
        <f>TEXT((I1172/86400)+25569+(-5/24),"mm/dd/yy")</f>
        <v>05/30/15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>E1173/D1173</f>
        <v>1E-3</v>
      </c>
      <c r="P1173">
        <f>E1173/L1173</f>
        <v>25</v>
      </c>
      <c r="Q1173" t="s">
        <v>8328</v>
      </c>
      <c r="R1173" t="s">
        <v>8356</v>
      </c>
      <c r="S1173" s="12" t="str">
        <f>TEXT((J1173/86400)+25569+(-5/24),"mm/dd/yy")</f>
        <v>10/26/14</v>
      </c>
      <c r="T1173" s="12" t="str">
        <f>TEXT((I1173/86400)+25569+(-5/24),"mm/dd/yy")</f>
        <v>11/13/14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>E1174/D1174</f>
        <v>0</v>
      </c>
      <c r="P1174" t="e">
        <f>E1174/L1174</f>
        <v>#DIV/0!</v>
      </c>
      <c r="Q1174" t="s">
        <v>8328</v>
      </c>
      <c r="R1174" t="s">
        <v>8356</v>
      </c>
      <c r="S1174" s="12" t="str">
        <f>TEXT((J1174/86400)+25569+(-5/24),"mm/dd/yy")</f>
        <v>07/21/14</v>
      </c>
      <c r="T1174" s="12" t="str">
        <f>TEXT((I1174/86400)+25569+(-5/24),"mm/dd/yy")</f>
        <v>08/20/14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>E1175/D1175</f>
        <v>2.4000000000000001E-4</v>
      </c>
      <c r="P1175">
        <f>E1175/L1175</f>
        <v>30</v>
      </c>
      <c r="Q1175" t="s">
        <v>8328</v>
      </c>
      <c r="R1175" t="s">
        <v>8356</v>
      </c>
      <c r="S1175" s="12" t="str">
        <f>TEXT((J1175/86400)+25569+(-5/24),"mm/dd/yy")</f>
        <v>06/28/15</v>
      </c>
      <c r="T1175" s="12" t="str">
        <f>TEXT((I1175/86400)+25569+(-5/24),"mm/dd/yy")</f>
        <v>08/02/15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>E1176/D1176</f>
        <v>5.906666666666667E-2</v>
      </c>
      <c r="P1176">
        <f>E1176/L1176</f>
        <v>46.631578947368418</v>
      </c>
      <c r="Q1176" t="s">
        <v>8328</v>
      </c>
      <c r="R1176" t="s">
        <v>8356</v>
      </c>
      <c r="S1176" s="12" t="str">
        <f>TEXT((J1176/86400)+25569+(-5/24),"mm/dd/yy")</f>
        <v>04/08/16</v>
      </c>
      <c r="T1176" s="12" t="str">
        <f>TEXT((I1176/86400)+25569+(-5/24),"mm/dd/yy")</f>
        <v>05/08/16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>E1177/D1177</f>
        <v>2.9250000000000002E-2</v>
      </c>
      <c r="P1177">
        <f>E1177/L1177</f>
        <v>65</v>
      </c>
      <c r="Q1177" t="s">
        <v>8328</v>
      </c>
      <c r="R1177" t="s">
        <v>8356</v>
      </c>
      <c r="S1177" s="12" t="str">
        <f>TEXT((J1177/86400)+25569+(-5/24),"mm/dd/yy")</f>
        <v>06/15/15</v>
      </c>
      <c r="T1177" s="12" t="str">
        <f>TEXT((I1177/86400)+25569+(-5/24),"mm/dd/yy")</f>
        <v>07/15/15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>E1178/D1178</f>
        <v>5.7142857142857142E-5</v>
      </c>
      <c r="P1178">
        <f>E1178/L1178</f>
        <v>10</v>
      </c>
      <c r="Q1178" t="s">
        <v>8328</v>
      </c>
      <c r="R1178" t="s">
        <v>8356</v>
      </c>
      <c r="S1178" s="12" t="str">
        <f>TEXT((J1178/86400)+25569+(-5/24),"mm/dd/yy")</f>
        <v>01/10/17</v>
      </c>
      <c r="T1178" s="12" t="str">
        <f>TEXT((I1178/86400)+25569+(-5/24),"mm/dd/yy")</f>
        <v>03/06/17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>E1179/D1179</f>
        <v>0</v>
      </c>
      <c r="P1179" t="e">
        <f>E1179/L1179</f>
        <v>#DIV/0!</v>
      </c>
      <c r="Q1179" t="s">
        <v>8328</v>
      </c>
      <c r="R1179" t="s">
        <v>8356</v>
      </c>
      <c r="S1179" s="12" t="str">
        <f>TEXT((J1179/86400)+25569+(-5/24),"mm/dd/yy")</f>
        <v>09/15/14</v>
      </c>
      <c r="T1179" s="12" t="str">
        <f>TEXT((I1179/86400)+25569+(-5/24),"mm/dd/yy")</f>
        <v>10/15/14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>E1180/D1180</f>
        <v>6.666666666666667E-5</v>
      </c>
      <c r="P1180">
        <f>E1180/L1180</f>
        <v>5</v>
      </c>
      <c r="Q1180" t="s">
        <v>8328</v>
      </c>
      <c r="R1180" t="s">
        <v>8356</v>
      </c>
      <c r="S1180" s="12" t="str">
        <f>TEXT((J1180/86400)+25569+(-5/24),"mm/dd/yy")</f>
        <v>07/17/14</v>
      </c>
      <c r="T1180" s="12" t="str">
        <f>TEXT((I1180/86400)+25569+(-5/24),"mm/dd/yy")</f>
        <v>08/16/14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>E1181/D1181</f>
        <v>5.3333333333333337E-2</v>
      </c>
      <c r="P1181">
        <f>E1181/L1181</f>
        <v>640</v>
      </c>
      <c r="Q1181" t="s">
        <v>8328</v>
      </c>
      <c r="R1181" t="s">
        <v>8356</v>
      </c>
      <c r="S1181" s="12" t="str">
        <f>TEXT((J1181/86400)+25569+(-5/24),"mm/dd/yy")</f>
        <v>09/28/15</v>
      </c>
      <c r="T1181" s="12" t="str">
        <f>TEXT((I1181/86400)+25569+(-5/24),"mm/dd/yy")</f>
        <v>10/28/15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>E1182/D1182</f>
        <v>0.11749999999999999</v>
      </c>
      <c r="P1182">
        <f>E1182/L1182</f>
        <v>69.117647058823536</v>
      </c>
      <c r="Q1182" t="s">
        <v>8328</v>
      </c>
      <c r="R1182" t="s">
        <v>8356</v>
      </c>
      <c r="S1182" s="12" t="str">
        <f>TEXT((J1182/86400)+25569+(-5/24),"mm/dd/yy")</f>
        <v>05/22/14</v>
      </c>
      <c r="T1182" s="12" t="str">
        <f>TEXT((I1182/86400)+25569+(-5/24),"mm/dd/yy")</f>
        <v>06/28/14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>E1183/D1183</f>
        <v>8.0000000000000007E-5</v>
      </c>
      <c r="P1183">
        <f>E1183/L1183</f>
        <v>1.3333333333333333</v>
      </c>
      <c r="Q1183" t="s">
        <v>8328</v>
      </c>
      <c r="R1183" t="s">
        <v>8356</v>
      </c>
      <c r="S1183" s="12" t="str">
        <f>TEXT((J1183/86400)+25569+(-5/24),"mm/dd/yy")</f>
        <v>01/30/15</v>
      </c>
      <c r="T1183" s="12" t="str">
        <f>TEXT((I1183/86400)+25569+(-5/24),"mm/dd/yy")</f>
        <v>03/01/15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>E1184/D1184</f>
        <v>4.2000000000000003E-2</v>
      </c>
      <c r="P1184">
        <f>E1184/L1184</f>
        <v>10.5</v>
      </c>
      <c r="Q1184" t="s">
        <v>8328</v>
      </c>
      <c r="R1184" t="s">
        <v>8356</v>
      </c>
      <c r="S1184" s="12" t="str">
        <f>TEXT((J1184/86400)+25569+(-5/24),"mm/dd/yy")</f>
        <v>12/24/16</v>
      </c>
      <c r="T1184" s="12" t="str">
        <f>TEXT((I1184/86400)+25569+(-5/24),"mm/dd/yy")</f>
        <v>01/12/17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>E1185/D1185</f>
        <v>0.04</v>
      </c>
      <c r="P1185">
        <f>E1185/L1185</f>
        <v>33.333333333333336</v>
      </c>
      <c r="Q1185" t="s">
        <v>8328</v>
      </c>
      <c r="R1185" t="s">
        <v>8356</v>
      </c>
      <c r="S1185" s="12" t="str">
        <f>TEXT((J1185/86400)+25569+(-5/24),"mm/dd/yy")</f>
        <v>10/13/16</v>
      </c>
      <c r="T1185" s="12" t="str">
        <f>TEXT((I1185/86400)+25569+(-5/24),"mm/dd/yy")</f>
        <v>11/01/16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>E1186/D1186</f>
        <v>1.0493636363636363</v>
      </c>
      <c r="P1186">
        <f>E1186/L1186</f>
        <v>61.562666666666665</v>
      </c>
      <c r="Q1186" t="s">
        <v>8325</v>
      </c>
      <c r="R1186" t="s">
        <v>8326</v>
      </c>
      <c r="S1186" s="12" t="str">
        <f>TEXT((J1186/86400)+25569+(-5/24),"mm/dd/yy")</f>
        <v>01/06/17</v>
      </c>
      <c r="T1186" s="12" t="str">
        <f>TEXT((I1186/86400)+25569+(-5/24),"mm/dd/yy")</f>
        <v>02/06/17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>E1187/D1187</f>
        <v>1.0544</v>
      </c>
      <c r="P1187">
        <f>E1187/L1187</f>
        <v>118.73873873873873</v>
      </c>
      <c r="Q1187" t="s">
        <v>8325</v>
      </c>
      <c r="R1187" t="s">
        <v>8326</v>
      </c>
      <c r="S1187" s="12" t="str">
        <f>TEXT((J1187/86400)+25569+(-5/24),"mm/dd/yy")</f>
        <v>05/06/15</v>
      </c>
      <c r="T1187" s="12" t="str">
        <f>TEXT((I1187/86400)+25569+(-5/24),"mm/dd/yy")</f>
        <v>06/07/15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>E1188/D1188</f>
        <v>1.0673333333333332</v>
      </c>
      <c r="P1188">
        <f>E1188/L1188</f>
        <v>65.081300813008127</v>
      </c>
      <c r="Q1188" t="s">
        <v>8325</v>
      </c>
      <c r="R1188" t="s">
        <v>8326</v>
      </c>
      <c r="S1188" s="12" t="str">
        <f>TEXT((J1188/86400)+25569+(-5/24),"mm/dd/yy")</f>
        <v>04/29/15</v>
      </c>
      <c r="T1188" s="12" t="str">
        <f>TEXT((I1188/86400)+25569+(-5/24),"mm/dd/yy")</f>
        <v>06/01/15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>E1189/D1189</f>
        <v>1.0412571428571429</v>
      </c>
      <c r="P1189">
        <f>E1189/L1189</f>
        <v>130.15714285714284</v>
      </c>
      <c r="Q1189" t="s">
        <v>8325</v>
      </c>
      <c r="R1189" t="s">
        <v>8326</v>
      </c>
      <c r="S1189" s="12" t="str">
        <f>TEXT((J1189/86400)+25569+(-5/24),"mm/dd/yy")</f>
        <v>04/15/15</v>
      </c>
      <c r="T1189" s="12" t="str">
        <f>TEXT((I1189/86400)+25569+(-5/24),"mm/dd/yy")</f>
        <v>05/17/15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>E1190/D1190</f>
        <v>1.6054999999999999</v>
      </c>
      <c r="P1190">
        <f>E1190/L1190</f>
        <v>37.776470588235291</v>
      </c>
      <c r="Q1190" t="s">
        <v>8325</v>
      </c>
      <c r="R1190" t="s">
        <v>8326</v>
      </c>
      <c r="S1190" s="12" t="str">
        <f>TEXT((J1190/86400)+25569+(-5/24),"mm/dd/yy")</f>
        <v>12/07/16</v>
      </c>
      <c r="T1190" s="12" t="str">
        <f>TEXT((I1190/86400)+25569+(-5/24),"mm/dd/yy")</f>
        <v>12/28/16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>E1191/D1191</f>
        <v>1.0777777777777777</v>
      </c>
      <c r="P1191">
        <f>E1191/L1191</f>
        <v>112.79069767441861</v>
      </c>
      <c r="Q1191" t="s">
        <v>8325</v>
      </c>
      <c r="R1191" t="s">
        <v>8326</v>
      </c>
      <c r="S1191" s="12" t="str">
        <f>TEXT((J1191/86400)+25569+(-5/24),"mm/dd/yy")</f>
        <v>06/08/16</v>
      </c>
      <c r="T1191" s="12" t="str">
        <f>TEXT((I1191/86400)+25569+(-5/24),"mm/dd/yy")</f>
        <v>06/29/16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>E1192/D1192</f>
        <v>1.35</v>
      </c>
      <c r="P1192">
        <f>E1192/L1192</f>
        <v>51.92307692307692</v>
      </c>
      <c r="Q1192" t="s">
        <v>8325</v>
      </c>
      <c r="R1192" t="s">
        <v>8326</v>
      </c>
      <c r="S1192" s="12" t="str">
        <f>TEXT((J1192/86400)+25569+(-5/24),"mm/dd/yy")</f>
        <v>08/01/14</v>
      </c>
      <c r="T1192" s="12" t="str">
        <f>TEXT((I1192/86400)+25569+(-5/24),"mm/dd/yy")</f>
        <v>08/31/14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>E1193/D1193</f>
        <v>1.0907407407407408</v>
      </c>
      <c r="P1193">
        <f>E1193/L1193</f>
        <v>89.242424242424249</v>
      </c>
      <c r="Q1193" t="s">
        <v>8325</v>
      </c>
      <c r="R1193" t="s">
        <v>8326</v>
      </c>
      <c r="S1193" s="12" t="str">
        <f>TEXT((J1193/86400)+25569+(-5/24),"mm/dd/yy")</f>
        <v>02/19/16</v>
      </c>
      <c r="T1193" s="12" t="str">
        <f>TEXT((I1193/86400)+25569+(-5/24),"mm/dd/yy")</f>
        <v>03/20/16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>E1194/D1194</f>
        <v>2.9</v>
      </c>
      <c r="P1194">
        <f>E1194/L1194</f>
        <v>19.333333333333332</v>
      </c>
      <c r="Q1194" t="s">
        <v>8325</v>
      </c>
      <c r="R1194" t="s">
        <v>8326</v>
      </c>
      <c r="S1194" s="12" t="str">
        <f>TEXT((J1194/86400)+25569+(-5/24),"mm/dd/yy")</f>
        <v>01/12/17</v>
      </c>
      <c r="T1194" s="12" t="str">
        <f>TEXT((I1194/86400)+25569+(-5/24),"mm/dd/yy")</f>
        <v>02/11/17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>E1195/D1195</f>
        <v>1.0395714285714286</v>
      </c>
      <c r="P1195">
        <f>E1195/L1195</f>
        <v>79.967032967032964</v>
      </c>
      <c r="Q1195" t="s">
        <v>8325</v>
      </c>
      <c r="R1195" t="s">
        <v>8326</v>
      </c>
      <c r="S1195" s="12" t="str">
        <f>TEXT((J1195/86400)+25569+(-5/24),"mm/dd/yy")</f>
        <v>02/09/16</v>
      </c>
      <c r="T1195" s="12" t="str">
        <f>TEXT((I1195/86400)+25569+(-5/24),"mm/dd/yy")</f>
        <v>04/09/16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>E1196/D1196</f>
        <v>3.2223999999999999</v>
      </c>
      <c r="P1196">
        <f>E1196/L1196</f>
        <v>56.414565826330531</v>
      </c>
      <c r="Q1196" t="s">
        <v>8325</v>
      </c>
      <c r="R1196" t="s">
        <v>8326</v>
      </c>
      <c r="S1196" s="12" t="str">
        <f>TEXT((J1196/86400)+25569+(-5/24),"mm/dd/yy")</f>
        <v>03/09/15</v>
      </c>
      <c r="T1196" s="12" t="str">
        <f>TEXT((I1196/86400)+25569+(-5/24),"mm/dd/yy")</f>
        <v>04/08/15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>E1197/D1197</f>
        <v>1.35</v>
      </c>
      <c r="P1197">
        <f>E1197/L1197</f>
        <v>79.411764705882348</v>
      </c>
      <c r="Q1197" t="s">
        <v>8325</v>
      </c>
      <c r="R1197" t="s">
        <v>8326</v>
      </c>
      <c r="S1197" s="12" t="str">
        <f>TEXT((J1197/86400)+25569+(-5/24),"mm/dd/yy")</f>
        <v>10/21/15</v>
      </c>
      <c r="T1197" s="12" t="str">
        <f>TEXT((I1197/86400)+25569+(-5/24),"mm/dd/yy")</f>
        <v>12/20/15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>E1198/D1198</f>
        <v>2.6991034482758622</v>
      </c>
      <c r="P1198">
        <f>E1198/L1198</f>
        <v>76.439453125</v>
      </c>
      <c r="Q1198" t="s">
        <v>8325</v>
      </c>
      <c r="R1198" t="s">
        <v>8326</v>
      </c>
      <c r="S1198" s="12" t="str">
        <f>TEXT((J1198/86400)+25569+(-5/24),"mm/dd/yy")</f>
        <v>11/18/15</v>
      </c>
      <c r="T1198" s="12" t="str">
        <f>TEXT((I1198/86400)+25569+(-5/24),"mm/dd/yy")</f>
        <v>12/18/15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>E1199/D1199</f>
        <v>2.5329333333333333</v>
      </c>
      <c r="P1199">
        <f>E1199/L1199</f>
        <v>121</v>
      </c>
      <c r="Q1199" t="s">
        <v>8325</v>
      </c>
      <c r="R1199" t="s">
        <v>8326</v>
      </c>
      <c r="S1199" s="12" t="str">
        <f>TEXT((J1199/86400)+25569+(-5/24),"mm/dd/yy")</f>
        <v>05/13/16</v>
      </c>
      <c r="T1199" s="12" t="str">
        <f>TEXT((I1199/86400)+25569+(-5/24),"mm/dd/yy")</f>
        <v>06/13/16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>E1200/D1200</f>
        <v>2.6059999999999999</v>
      </c>
      <c r="P1200">
        <f>E1200/L1200</f>
        <v>54.616766467065865</v>
      </c>
      <c r="Q1200" t="s">
        <v>8325</v>
      </c>
      <c r="R1200" t="s">
        <v>8326</v>
      </c>
      <c r="S1200" s="12" t="str">
        <f>TEXT((J1200/86400)+25569+(-5/24),"mm/dd/yy")</f>
        <v>11/25/15</v>
      </c>
      <c r="T1200" s="12" t="str">
        <f>TEXT((I1200/86400)+25569+(-5/24),"mm/dd/yy")</f>
        <v>12/30/15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>E1201/D1201</f>
        <v>1.0131677953348381</v>
      </c>
      <c r="P1201">
        <f>E1201/L1201</f>
        <v>299.22222222222223</v>
      </c>
      <c r="Q1201" t="s">
        <v>8325</v>
      </c>
      <c r="R1201" t="s">
        <v>8326</v>
      </c>
      <c r="S1201" s="12" t="str">
        <f>TEXT((J1201/86400)+25569+(-5/24),"mm/dd/yy")</f>
        <v>06/06/15</v>
      </c>
      <c r="T1201" s="12" t="str">
        <f>TEXT((I1201/86400)+25569+(-5/24),"mm/dd/yy")</f>
        <v>07/08/15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>E1202/D1202</f>
        <v>1.2560416666666667</v>
      </c>
      <c r="P1202">
        <f>E1202/L1202</f>
        <v>58.533980582524272</v>
      </c>
      <c r="Q1202" t="s">
        <v>8325</v>
      </c>
      <c r="R1202" t="s">
        <v>8326</v>
      </c>
      <c r="S1202" s="12" t="str">
        <f>TEXT((J1202/86400)+25569+(-5/24),"mm/dd/yy")</f>
        <v>03/26/15</v>
      </c>
      <c r="T1202" s="12" t="str">
        <f>TEXT((I1202/86400)+25569+(-5/24),"mm/dd/yy")</f>
        <v>04/16/15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>E1203/D1203</f>
        <v>1.0243783333333334</v>
      </c>
      <c r="P1203">
        <f>E1203/L1203</f>
        <v>55.371801801801809</v>
      </c>
      <c r="Q1203" t="s">
        <v>8325</v>
      </c>
      <c r="R1203" t="s">
        <v>8326</v>
      </c>
      <c r="S1203" s="12" t="str">
        <f>TEXT((J1203/86400)+25569+(-5/24),"mm/dd/yy")</f>
        <v>06/15/16</v>
      </c>
      <c r="T1203" s="12" t="str">
        <f>TEXT((I1203/86400)+25569+(-5/24),"mm/dd/yy")</f>
        <v>07/15/16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>E1204/D1204</f>
        <v>1.99244</v>
      </c>
      <c r="P1204">
        <f>E1204/L1204</f>
        <v>183.80442804428046</v>
      </c>
      <c r="Q1204" t="s">
        <v>8325</v>
      </c>
      <c r="R1204" t="s">
        <v>8326</v>
      </c>
      <c r="S1204" s="12" t="str">
        <f>TEXT((J1204/86400)+25569+(-5/24),"mm/dd/yy")</f>
        <v>05/28/15</v>
      </c>
      <c r="T1204" s="12" t="str">
        <f>TEXT((I1204/86400)+25569+(-5/24),"mm/dd/yy")</f>
        <v>06/27/15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>E1205/D1205</f>
        <v>1.0245398773006136</v>
      </c>
      <c r="P1205">
        <f>E1205/L1205</f>
        <v>165.34653465346534</v>
      </c>
      <c r="Q1205" t="s">
        <v>8325</v>
      </c>
      <c r="R1205" t="s">
        <v>8326</v>
      </c>
      <c r="S1205" s="12" t="str">
        <f>TEXT((J1205/86400)+25569+(-5/24),"mm/dd/yy")</f>
        <v>05/01/15</v>
      </c>
      <c r="T1205" s="12" t="str">
        <f>TEXT((I1205/86400)+25569+(-5/24),"mm/dd/yy")</f>
        <v>05/31/15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>E1206/D1206</f>
        <v>1.0294615384615384</v>
      </c>
      <c r="P1206">
        <f>E1206/L1206</f>
        <v>234.78947368421052</v>
      </c>
      <c r="Q1206" t="s">
        <v>8325</v>
      </c>
      <c r="R1206" t="s">
        <v>8326</v>
      </c>
      <c r="S1206" s="12" t="str">
        <f>TEXT((J1206/86400)+25569+(-5/24),"mm/dd/yy")</f>
        <v>10/20/15</v>
      </c>
      <c r="T1206" s="12" t="str">
        <f>TEXT((I1206/86400)+25569+(-5/24),"mm/dd/yy")</f>
        <v>12/04/15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>E1207/D1207</f>
        <v>1.0086153846153847</v>
      </c>
      <c r="P1207">
        <f>E1207/L1207</f>
        <v>211.48387096774192</v>
      </c>
      <c r="Q1207" t="s">
        <v>8325</v>
      </c>
      <c r="R1207" t="s">
        <v>8326</v>
      </c>
      <c r="S1207" s="12" t="str">
        <f>TEXT((J1207/86400)+25569+(-5/24),"mm/dd/yy")</f>
        <v>05/14/15</v>
      </c>
      <c r="T1207" s="12" t="str">
        <f>TEXT((I1207/86400)+25569+(-5/24),"mm/dd/yy")</f>
        <v>06/13/15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>E1208/D1208</f>
        <v>1.1499999999999999</v>
      </c>
      <c r="P1208">
        <f>E1208/L1208</f>
        <v>32.34375</v>
      </c>
      <c r="Q1208" t="s">
        <v>8325</v>
      </c>
      <c r="R1208" t="s">
        <v>8326</v>
      </c>
      <c r="S1208" s="12" t="str">
        <f>TEXT((J1208/86400)+25569+(-5/24),"mm/dd/yy")</f>
        <v>02/06/17</v>
      </c>
      <c r="T1208" s="12" t="str">
        <f>TEXT((I1208/86400)+25569+(-5/24),"mm/dd/yy")</f>
        <v>03/11/17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>E1209/D1209</f>
        <v>1.0416766467065868</v>
      </c>
      <c r="P1209">
        <f>E1209/L1209</f>
        <v>123.37588652482269</v>
      </c>
      <c r="Q1209" t="s">
        <v>8325</v>
      </c>
      <c r="R1209" t="s">
        <v>8326</v>
      </c>
      <c r="S1209" s="12" t="str">
        <f>TEXT((J1209/86400)+25569+(-5/24),"mm/dd/yy")</f>
        <v>03/01/16</v>
      </c>
      <c r="T1209" s="12" t="str">
        <f>TEXT((I1209/86400)+25569+(-5/24),"mm/dd/yy")</f>
        <v>03/31/16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>E1210/D1210</f>
        <v>1.5529999999999999</v>
      </c>
      <c r="P1210">
        <f>E1210/L1210</f>
        <v>207.06666666666666</v>
      </c>
      <c r="Q1210" t="s">
        <v>8325</v>
      </c>
      <c r="R1210" t="s">
        <v>8326</v>
      </c>
      <c r="S1210" s="12" t="str">
        <f>TEXT((J1210/86400)+25569+(-5/24),"mm/dd/yy")</f>
        <v>02/23/16</v>
      </c>
      <c r="T1210" s="12" t="str">
        <f>TEXT((I1210/86400)+25569+(-5/24),"mm/dd/yy")</f>
        <v>03/24/16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>E1211/D1211</f>
        <v>1.06</v>
      </c>
      <c r="P1211">
        <f>E1211/L1211</f>
        <v>138.2608695652174</v>
      </c>
      <c r="Q1211" t="s">
        <v>8325</v>
      </c>
      <c r="R1211" t="s">
        <v>8326</v>
      </c>
      <c r="S1211" s="12" t="str">
        <f>TEXT((J1211/86400)+25569+(-5/24),"mm/dd/yy")</f>
        <v>01/26/17</v>
      </c>
      <c r="T1211" s="12" t="str">
        <f>TEXT((I1211/86400)+25569+(-5/24),"mm/dd/yy")</f>
        <v>02/25/17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>E1212/D1212</f>
        <v>2.5431499999999998</v>
      </c>
      <c r="P1212">
        <f>E1212/L1212</f>
        <v>493.81553398058253</v>
      </c>
      <c r="Q1212" t="s">
        <v>8325</v>
      </c>
      <c r="R1212" t="s">
        <v>8326</v>
      </c>
      <c r="S1212" s="12" t="str">
        <f>TEXT((J1212/86400)+25569+(-5/24),"mm/dd/yy")</f>
        <v>05/08/15</v>
      </c>
      <c r="T1212" s="12" t="str">
        <f>TEXT((I1212/86400)+25569+(-5/24),"mm/dd/yy")</f>
        <v>05/31/15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>E1213/D1213</f>
        <v>1.0109999999999999</v>
      </c>
      <c r="P1213">
        <f>E1213/L1213</f>
        <v>168.5</v>
      </c>
      <c r="Q1213" t="s">
        <v>8325</v>
      </c>
      <c r="R1213" t="s">
        <v>8326</v>
      </c>
      <c r="S1213" s="12" t="str">
        <f>TEXT((J1213/86400)+25569+(-5/24),"mm/dd/yy")</f>
        <v>05/25/16</v>
      </c>
      <c r="T1213" s="12" t="str">
        <f>TEXT((I1213/86400)+25569+(-5/24),"mm/dd/yy")</f>
        <v>06/09/16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>E1214/D1214</f>
        <v>1.2904</v>
      </c>
      <c r="P1214">
        <f>E1214/L1214</f>
        <v>38.867469879518069</v>
      </c>
      <c r="Q1214" t="s">
        <v>8325</v>
      </c>
      <c r="R1214" t="s">
        <v>8326</v>
      </c>
      <c r="S1214" s="12" t="str">
        <f>TEXT((J1214/86400)+25569+(-5/24),"mm/dd/yy")</f>
        <v>11/10/15</v>
      </c>
      <c r="T1214" s="12" t="str">
        <f>TEXT((I1214/86400)+25569+(-5/24),"mm/dd/yy")</f>
        <v>11/26/15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>E1215/D1215</f>
        <v>1.0223076923076924</v>
      </c>
      <c r="P1215">
        <f>E1215/L1215</f>
        <v>61.527777777777779</v>
      </c>
      <c r="Q1215" t="s">
        <v>8325</v>
      </c>
      <c r="R1215" t="s">
        <v>8326</v>
      </c>
      <c r="S1215" s="12" t="str">
        <f>TEXT((J1215/86400)+25569+(-5/24),"mm/dd/yy")</f>
        <v>12/27/16</v>
      </c>
      <c r="T1215" s="12" t="str">
        <f>TEXT((I1215/86400)+25569+(-5/24),"mm/dd/yy")</f>
        <v>01/31/17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>E1216/D1216</f>
        <v>1.3180000000000001</v>
      </c>
      <c r="P1216">
        <f>E1216/L1216</f>
        <v>105.44</v>
      </c>
      <c r="Q1216" t="s">
        <v>8325</v>
      </c>
      <c r="R1216" t="s">
        <v>8326</v>
      </c>
      <c r="S1216" s="12" t="str">
        <f>TEXT((J1216/86400)+25569+(-5/24),"mm/dd/yy")</f>
        <v>04/10/15</v>
      </c>
      <c r="T1216" s="12" t="str">
        <f>TEXT((I1216/86400)+25569+(-5/24),"mm/dd/yy")</f>
        <v>06/09/15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>E1217/D1217</f>
        <v>7.8608020000000005</v>
      </c>
      <c r="P1217">
        <f>E1217/L1217</f>
        <v>71.592003642987251</v>
      </c>
      <c r="Q1217" t="s">
        <v>8325</v>
      </c>
      <c r="R1217" t="s">
        <v>8326</v>
      </c>
      <c r="S1217" s="12" t="str">
        <f>TEXT((J1217/86400)+25569+(-5/24),"mm/dd/yy")</f>
        <v>04/30/14</v>
      </c>
      <c r="T1217" s="12" t="str">
        <f>TEXT((I1217/86400)+25569+(-5/24),"mm/dd/yy")</f>
        <v>05/30/14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>E1218/D1218</f>
        <v>1.4570000000000001</v>
      </c>
      <c r="P1218">
        <f>E1218/L1218</f>
        <v>91.882882882882882</v>
      </c>
      <c r="Q1218" t="s">
        <v>8325</v>
      </c>
      <c r="R1218" t="s">
        <v>8326</v>
      </c>
      <c r="S1218" s="12" t="str">
        <f>TEXT((J1218/86400)+25569+(-5/24),"mm/dd/yy")</f>
        <v>08/31/15</v>
      </c>
      <c r="T1218" s="12" t="str">
        <f>TEXT((I1218/86400)+25569+(-5/24),"mm/dd/yy")</f>
        <v>10/02/15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>E1219/D1219</f>
        <v>1.026</v>
      </c>
      <c r="P1219">
        <f>E1219/L1219</f>
        <v>148.57377049180329</v>
      </c>
      <c r="Q1219" t="s">
        <v>8325</v>
      </c>
      <c r="R1219" t="s">
        <v>8326</v>
      </c>
      <c r="S1219" s="12" t="str">
        <f>TEXT((J1219/86400)+25569+(-5/24),"mm/dd/yy")</f>
        <v>06/14/16</v>
      </c>
      <c r="T1219" s="12" t="str">
        <f>TEXT((I1219/86400)+25569+(-5/24),"mm/dd/yy")</f>
        <v>07/14/16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>E1220/D1220</f>
        <v>1.7227777777777777</v>
      </c>
      <c r="P1220">
        <f>E1220/L1220</f>
        <v>174.2134831460674</v>
      </c>
      <c r="Q1220" t="s">
        <v>8325</v>
      </c>
      <c r="R1220" t="s">
        <v>8326</v>
      </c>
      <c r="S1220" s="12" t="str">
        <f>TEXT((J1220/86400)+25569+(-5/24),"mm/dd/yy")</f>
        <v>10/01/15</v>
      </c>
      <c r="T1220" s="12" t="str">
        <f>TEXT((I1220/86400)+25569+(-5/24),"mm/dd/yy")</f>
        <v>10/31/15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>E1221/D1221</f>
        <v>1.5916819571865444</v>
      </c>
      <c r="P1221">
        <f>E1221/L1221</f>
        <v>102.86166007905139</v>
      </c>
      <c r="Q1221" t="s">
        <v>8325</v>
      </c>
      <c r="R1221" t="s">
        <v>8326</v>
      </c>
      <c r="S1221" s="12" t="str">
        <f>TEXT((J1221/86400)+25569+(-5/24),"mm/dd/yy")</f>
        <v>09/20/16</v>
      </c>
      <c r="T1221" s="12" t="str">
        <f>TEXT((I1221/86400)+25569+(-5/24),"mm/dd/yy")</f>
        <v>10/20/16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>E1222/D1222</f>
        <v>1.0376666666666667</v>
      </c>
      <c r="P1222">
        <f>E1222/L1222</f>
        <v>111.17857142857143</v>
      </c>
      <c r="Q1222" t="s">
        <v>8325</v>
      </c>
      <c r="R1222" t="s">
        <v>8326</v>
      </c>
      <c r="S1222" s="12" t="str">
        <f>TEXT((J1222/86400)+25569+(-5/24),"mm/dd/yy")</f>
        <v>07/26/15</v>
      </c>
      <c r="T1222" s="12" t="str">
        <f>TEXT((I1222/86400)+25569+(-5/24),"mm/dd/yy")</f>
        <v>08/25/15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>E1223/D1223</f>
        <v>1.1140954545454547</v>
      </c>
      <c r="P1223">
        <f>E1223/L1223</f>
        <v>23.796213592233013</v>
      </c>
      <c r="Q1223" t="s">
        <v>8325</v>
      </c>
      <c r="R1223" t="s">
        <v>8326</v>
      </c>
      <c r="S1223" s="12" t="str">
        <f>TEXT((J1223/86400)+25569+(-5/24),"mm/dd/yy")</f>
        <v>11/06/16</v>
      </c>
      <c r="T1223" s="12" t="str">
        <f>TEXT((I1223/86400)+25569+(-5/24),"mm/dd/yy")</f>
        <v>12/03/16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>E1224/D1224</f>
        <v>2.80375</v>
      </c>
      <c r="P1224">
        <f>E1224/L1224</f>
        <v>81.268115942028984</v>
      </c>
      <c r="Q1224" t="s">
        <v>8325</v>
      </c>
      <c r="R1224" t="s">
        <v>8326</v>
      </c>
      <c r="S1224" s="12" t="str">
        <f>TEXT((J1224/86400)+25569+(-5/24),"mm/dd/yy")</f>
        <v>03/01/16</v>
      </c>
      <c r="T1224" s="12" t="str">
        <f>TEXT((I1224/86400)+25569+(-5/24),"mm/dd/yy")</f>
        <v>03/31/16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>E1225/D1225</f>
        <v>1.1210606060606061</v>
      </c>
      <c r="P1225">
        <f>E1225/L1225</f>
        <v>116.21465968586388</v>
      </c>
      <c r="Q1225" t="s">
        <v>8325</v>
      </c>
      <c r="R1225" t="s">
        <v>8326</v>
      </c>
      <c r="S1225" s="12" t="str">
        <f>TEXT((J1225/86400)+25569+(-5/24),"mm/dd/yy")</f>
        <v>10/10/16</v>
      </c>
      <c r="T1225" s="12" t="str">
        <f>TEXT((I1225/86400)+25569+(-5/24),"mm/dd/yy")</f>
        <v>11/10/16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>E1226/D1226</f>
        <v>7.0666666666666669E-2</v>
      </c>
      <c r="P1226">
        <f>E1226/L1226</f>
        <v>58.888888888888886</v>
      </c>
      <c r="Q1226" t="s">
        <v>8314</v>
      </c>
      <c r="R1226" t="s">
        <v>8352</v>
      </c>
      <c r="S1226" s="12" t="str">
        <f>TEXT((J1226/86400)+25569+(-5/24),"mm/dd/yy")</f>
        <v>04/07/14</v>
      </c>
      <c r="T1226" s="12" t="str">
        <f>TEXT((I1226/86400)+25569+(-5/24),"mm/dd/yy")</f>
        <v>06/06/14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>E1227/D1227</f>
        <v>4.3999999999999997E-2</v>
      </c>
      <c r="P1227">
        <f>E1227/L1227</f>
        <v>44</v>
      </c>
      <c r="Q1227" t="s">
        <v>8314</v>
      </c>
      <c r="R1227" t="s">
        <v>8352</v>
      </c>
      <c r="S1227" s="12" t="str">
        <f>TEXT((J1227/86400)+25569+(-5/24),"mm/dd/yy")</f>
        <v>08/23/13</v>
      </c>
      <c r="T1227" s="12" t="str">
        <f>TEXT((I1227/86400)+25569+(-5/24),"mm/dd/yy")</f>
        <v>10/22/13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>E1228/D1228</f>
        <v>3.8739999999999997E-2</v>
      </c>
      <c r="P1228">
        <f>E1228/L1228</f>
        <v>48.424999999999997</v>
      </c>
      <c r="Q1228" t="s">
        <v>8314</v>
      </c>
      <c r="R1228" t="s">
        <v>8352</v>
      </c>
      <c r="S1228" s="12" t="str">
        <f>TEXT((J1228/86400)+25569+(-5/24),"mm/dd/yy")</f>
        <v>03/17/14</v>
      </c>
      <c r="T1228" s="12" t="str">
        <f>TEXT((I1228/86400)+25569+(-5/24),"mm/dd/yy")</f>
        <v>04/20/14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>E1229/D1229</f>
        <v>0</v>
      </c>
      <c r="P1229" t="e">
        <f>E1229/L1229</f>
        <v>#DIV/0!</v>
      </c>
      <c r="Q1229" t="s">
        <v>8314</v>
      </c>
      <c r="R1229" t="s">
        <v>8352</v>
      </c>
      <c r="S1229" s="12" t="str">
        <f>TEXT((J1229/86400)+25569+(-5/24),"mm/dd/yy")</f>
        <v>07/07/14</v>
      </c>
      <c r="T1229" s="12" t="str">
        <f>TEXT((I1229/86400)+25569+(-5/24),"mm/dd/yy")</f>
        <v>08/07/14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>E1230/D1230</f>
        <v>0.29299999999999998</v>
      </c>
      <c r="P1230">
        <f>E1230/L1230</f>
        <v>61.041666666666664</v>
      </c>
      <c r="Q1230" t="s">
        <v>8314</v>
      </c>
      <c r="R1230" t="s">
        <v>8352</v>
      </c>
      <c r="S1230" s="12" t="str">
        <f>TEXT((J1230/86400)+25569+(-5/24),"mm/dd/yy")</f>
        <v>07/30/11</v>
      </c>
      <c r="T1230" s="12" t="str">
        <f>TEXT((I1230/86400)+25569+(-5/24),"mm/dd/yy")</f>
        <v>09/28/11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>E1231/D1231</f>
        <v>9.0909090909090905E-3</v>
      </c>
      <c r="P1231">
        <f>E1231/L1231</f>
        <v>25</v>
      </c>
      <c r="Q1231" t="s">
        <v>8314</v>
      </c>
      <c r="R1231" t="s">
        <v>8352</v>
      </c>
      <c r="S1231" s="12" t="str">
        <f>TEXT((J1231/86400)+25569+(-5/24),"mm/dd/yy")</f>
        <v>03/17/12</v>
      </c>
      <c r="T1231" s="12" t="str">
        <f>TEXT((I1231/86400)+25569+(-5/24),"mm/dd/yy")</f>
        <v>04/16/12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>E1232/D1232</f>
        <v>0</v>
      </c>
      <c r="P1232" t="e">
        <f>E1232/L1232</f>
        <v>#DIV/0!</v>
      </c>
      <c r="Q1232" t="s">
        <v>8314</v>
      </c>
      <c r="R1232" t="s">
        <v>8352</v>
      </c>
      <c r="S1232" s="12" t="str">
        <f>TEXT((J1232/86400)+25569+(-5/24),"mm/dd/yy")</f>
        <v>01/25/11</v>
      </c>
      <c r="T1232" s="12" t="str">
        <f>TEXT((I1232/86400)+25569+(-5/24),"mm/dd/yy")</f>
        <v>02/24/11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>E1233/D1233</f>
        <v>0</v>
      </c>
      <c r="P1233" t="e">
        <f>E1233/L1233</f>
        <v>#DIV/0!</v>
      </c>
      <c r="Q1233" t="s">
        <v>8314</v>
      </c>
      <c r="R1233" t="s">
        <v>8352</v>
      </c>
      <c r="S1233" s="12" t="str">
        <f>TEXT((J1233/86400)+25569+(-5/24),"mm/dd/yy")</f>
        <v>07/08/15</v>
      </c>
      <c r="T1233" s="12" t="str">
        <f>TEXT((I1233/86400)+25569+(-5/24),"mm/dd/yy")</f>
        <v>08/27/15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>E1234/D1234</f>
        <v>8.0000000000000002E-3</v>
      </c>
      <c r="P1234">
        <f>E1234/L1234</f>
        <v>40</v>
      </c>
      <c r="Q1234" t="s">
        <v>8314</v>
      </c>
      <c r="R1234" t="s">
        <v>8352</v>
      </c>
      <c r="S1234" s="12" t="str">
        <f>TEXT((J1234/86400)+25569+(-5/24),"mm/dd/yy")</f>
        <v>08/20/13</v>
      </c>
      <c r="T1234" s="12" t="str">
        <f>TEXT((I1234/86400)+25569+(-5/24),"mm/dd/yy")</f>
        <v>10/06/13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>E1235/D1235</f>
        <v>0.11600000000000001</v>
      </c>
      <c r="P1235">
        <f>E1235/L1235</f>
        <v>19.333333333333332</v>
      </c>
      <c r="Q1235" t="s">
        <v>8314</v>
      </c>
      <c r="R1235" t="s">
        <v>8352</v>
      </c>
      <c r="S1235" s="12" t="str">
        <f>TEXT((J1235/86400)+25569+(-5/24),"mm/dd/yy")</f>
        <v>01/31/12</v>
      </c>
      <c r="T1235" s="12" t="str">
        <f>TEXT((I1235/86400)+25569+(-5/24),"mm/dd/yy")</f>
        <v>02/21/12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>E1236/D1236</f>
        <v>0</v>
      </c>
      <c r="P1236" t="e">
        <f>E1236/L1236</f>
        <v>#DIV/0!</v>
      </c>
      <c r="Q1236" t="s">
        <v>8314</v>
      </c>
      <c r="R1236" t="s">
        <v>8352</v>
      </c>
      <c r="S1236" s="12" t="str">
        <f>TEXT((J1236/86400)+25569+(-5/24),"mm/dd/yy")</f>
        <v>01/03/15</v>
      </c>
      <c r="T1236" s="12" t="str">
        <f>TEXT((I1236/86400)+25569+(-5/24),"mm/dd/yy")</f>
        <v>02/02/15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>E1237/D1237</f>
        <v>2.787363950092912E-2</v>
      </c>
      <c r="P1237">
        <f>E1237/L1237</f>
        <v>35</v>
      </c>
      <c r="Q1237" t="s">
        <v>8314</v>
      </c>
      <c r="R1237" t="s">
        <v>8352</v>
      </c>
      <c r="S1237" s="12" t="str">
        <f>TEXT((J1237/86400)+25569+(-5/24),"mm/dd/yy")</f>
        <v>11/04/13</v>
      </c>
      <c r="T1237" s="12" t="str">
        <f>TEXT((I1237/86400)+25569+(-5/24),"mm/dd/yy")</f>
        <v>12/14/13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>E1238/D1238</f>
        <v>0</v>
      </c>
      <c r="P1238" t="e">
        <f>E1238/L1238</f>
        <v>#DIV/0!</v>
      </c>
      <c r="Q1238" t="s">
        <v>8314</v>
      </c>
      <c r="R1238" t="s">
        <v>8352</v>
      </c>
      <c r="S1238" s="12" t="str">
        <f>TEXT((J1238/86400)+25569+(-5/24),"mm/dd/yy")</f>
        <v>07/20/12</v>
      </c>
      <c r="T1238" s="12" t="str">
        <f>TEXT((I1238/86400)+25569+(-5/24),"mm/dd/yy")</f>
        <v>07/28/12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>E1239/D1239</f>
        <v>0</v>
      </c>
      <c r="P1239" t="e">
        <f>E1239/L1239</f>
        <v>#DIV/0!</v>
      </c>
      <c r="Q1239" t="s">
        <v>8314</v>
      </c>
      <c r="R1239" t="s">
        <v>8352</v>
      </c>
      <c r="S1239" s="12" t="str">
        <f>TEXT((J1239/86400)+25569+(-5/24),"mm/dd/yy")</f>
        <v>08/04/12</v>
      </c>
      <c r="T1239" s="12" t="str">
        <f>TEXT((I1239/86400)+25569+(-5/24),"mm/dd/yy")</f>
        <v>08/24/12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>E1240/D1240</f>
        <v>0.17799999999999999</v>
      </c>
      <c r="P1240">
        <f>E1240/L1240</f>
        <v>59.333333333333336</v>
      </c>
      <c r="Q1240" t="s">
        <v>8314</v>
      </c>
      <c r="R1240" t="s">
        <v>8352</v>
      </c>
      <c r="S1240" s="12" t="str">
        <f>TEXT((J1240/86400)+25569+(-5/24),"mm/dd/yy")</f>
        <v>07/07/11</v>
      </c>
      <c r="T1240" s="12" t="str">
        <f>TEXT((I1240/86400)+25569+(-5/24),"mm/dd/yy")</f>
        <v>08/06/11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>E1241/D1241</f>
        <v>0</v>
      </c>
      <c r="P1241" t="e">
        <f>E1241/L1241</f>
        <v>#DIV/0!</v>
      </c>
      <c r="Q1241" t="s">
        <v>8314</v>
      </c>
      <c r="R1241" t="s">
        <v>8352</v>
      </c>
      <c r="S1241" s="12" t="str">
        <f>TEXT((J1241/86400)+25569+(-5/24),"mm/dd/yy")</f>
        <v>12/06/11</v>
      </c>
      <c r="T1241" s="12" t="str">
        <f>TEXT((I1241/86400)+25569+(-5/24),"mm/dd/yy")</f>
        <v>01/05/12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>E1242/D1242</f>
        <v>3.0124999999999999E-2</v>
      </c>
      <c r="P1242">
        <f>E1242/L1242</f>
        <v>30.125</v>
      </c>
      <c r="Q1242" t="s">
        <v>8314</v>
      </c>
      <c r="R1242" t="s">
        <v>8352</v>
      </c>
      <c r="S1242" s="12" t="str">
        <f>TEXT((J1242/86400)+25569+(-5/24),"mm/dd/yy")</f>
        <v>05/14/13</v>
      </c>
      <c r="T1242" s="12" t="str">
        <f>TEXT((I1242/86400)+25569+(-5/24),"mm/dd/yy")</f>
        <v>07/12/13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>E1243/D1243</f>
        <v>0.50739999999999996</v>
      </c>
      <c r="P1243">
        <f>E1243/L1243</f>
        <v>74.617647058823536</v>
      </c>
      <c r="Q1243" t="s">
        <v>8314</v>
      </c>
      <c r="R1243" t="s">
        <v>8352</v>
      </c>
      <c r="S1243" s="12" t="str">
        <f>TEXT((J1243/86400)+25569+(-5/24),"mm/dd/yy")</f>
        <v>10/11/14</v>
      </c>
      <c r="T1243" s="12" t="str">
        <f>TEXT((I1243/86400)+25569+(-5/24),"mm/dd/yy")</f>
        <v>11/03/14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>E1244/D1244</f>
        <v>5.4884742041712408E-3</v>
      </c>
      <c r="P1244">
        <f>E1244/L1244</f>
        <v>5</v>
      </c>
      <c r="Q1244" t="s">
        <v>8314</v>
      </c>
      <c r="R1244" t="s">
        <v>8352</v>
      </c>
      <c r="S1244" s="12" t="str">
        <f>TEXT((J1244/86400)+25569+(-5/24),"mm/dd/yy")</f>
        <v>08/26/11</v>
      </c>
      <c r="T1244" s="12" t="str">
        <f>TEXT((I1244/86400)+25569+(-5/24),"mm/dd/yy")</f>
        <v>09/11/11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>E1245/D1245</f>
        <v>0.14091666666666666</v>
      </c>
      <c r="P1245">
        <f>E1245/L1245</f>
        <v>44.5</v>
      </c>
      <c r="Q1245" t="s">
        <v>8314</v>
      </c>
      <c r="R1245" t="s">
        <v>8352</v>
      </c>
      <c r="S1245" s="12" t="str">
        <f>TEXT((J1245/86400)+25569+(-5/24),"mm/dd/yy")</f>
        <v>05/08/11</v>
      </c>
      <c r="T1245" s="12" t="str">
        <f>TEXT((I1245/86400)+25569+(-5/24),"mm/dd/yy")</f>
        <v>07/08/11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>E1246/D1246</f>
        <v>1.038</v>
      </c>
      <c r="P1246">
        <f>E1246/L1246</f>
        <v>46.133333333333333</v>
      </c>
      <c r="Q1246" t="s">
        <v>8314</v>
      </c>
      <c r="R1246" t="s">
        <v>8315</v>
      </c>
      <c r="S1246" s="12" t="str">
        <f>TEXT((J1246/86400)+25569+(-5/24),"mm/dd/yy")</f>
        <v>03/22/13</v>
      </c>
      <c r="T1246" s="12" t="str">
        <f>TEXT((I1246/86400)+25569+(-5/24),"mm/dd/yy")</f>
        <v>04/22/13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>E1247/D1247</f>
        <v>1.2024999999999999</v>
      </c>
      <c r="P1247">
        <f>E1247/L1247</f>
        <v>141.47058823529412</v>
      </c>
      <c r="Q1247" t="s">
        <v>8314</v>
      </c>
      <c r="R1247" t="s">
        <v>8315</v>
      </c>
      <c r="S1247" s="12" t="str">
        <f>TEXT((J1247/86400)+25569+(-5/24),"mm/dd/yy")</f>
        <v>05/15/14</v>
      </c>
      <c r="T1247" s="12" t="str">
        <f>TEXT((I1247/86400)+25569+(-5/24),"mm/dd/yy")</f>
        <v>06/14/14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>E1248/D1248</f>
        <v>1.17</v>
      </c>
      <c r="P1248">
        <f>E1248/L1248</f>
        <v>75.483870967741936</v>
      </c>
      <c r="Q1248" t="s">
        <v>8314</v>
      </c>
      <c r="R1248" t="s">
        <v>8315</v>
      </c>
      <c r="S1248" s="12" t="str">
        <f>TEXT((J1248/86400)+25569+(-5/24),"mm/dd/yy")</f>
        <v>10/21/11</v>
      </c>
      <c r="T1248" s="12" t="str">
        <f>TEXT((I1248/86400)+25569+(-5/24),"mm/dd/yy")</f>
        <v>12/05/11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>E1249/D1249</f>
        <v>1.2214285714285715</v>
      </c>
      <c r="P1249">
        <f>E1249/L1249</f>
        <v>85.5</v>
      </c>
      <c r="Q1249" t="s">
        <v>8314</v>
      </c>
      <c r="R1249" t="s">
        <v>8315</v>
      </c>
      <c r="S1249" s="12" t="str">
        <f>TEXT((J1249/86400)+25569+(-5/24),"mm/dd/yy")</f>
        <v>04/06/13</v>
      </c>
      <c r="T1249" s="12" t="str">
        <f>TEXT((I1249/86400)+25569+(-5/24),"mm/dd/yy")</f>
        <v>05/06/13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>E1250/D1250</f>
        <v>1.5164</v>
      </c>
      <c r="P1250">
        <f>E1250/L1250</f>
        <v>64.254237288135599</v>
      </c>
      <c r="Q1250" t="s">
        <v>8314</v>
      </c>
      <c r="R1250" t="s">
        <v>8315</v>
      </c>
      <c r="S1250" s="12" t="str">
        <f>TEXT((J1250/86400)+25569+(-5/24),"mm/dd/yy")</f>
        <v>05/08/14</v>
      </c>
      <c r="T1250" s="12" t="str">
        <f>TEXT((I1250/86400)+25569+(-5/24),"mm/dd/yy")</f>
        <v>06/13/14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>E1251/D1251</f>
        <v>1.0444</v>
      </c>
      <c r="P1251">
        <f>E1251/L1251</f>
        <v>64.46913580246914</v>
      </c>
      <c r="Q1251" t="s">
        <v>8314</v>
      </c>
      <c r="R1251" t="s">
        <v>8315</v>
      </c>
      <c r="S1251" s="12" t="str">
        <f>TEXT((J1251/86400)+25569+(-5/24),"mm/dd/yy")</f>
        <v>06/07/12</v>
      </c>
      <c r="T1251" s="12" t="str">
        <f>TEXT((I1251/86400)+25569+(-5/24),"mm/dd/yy")</f>
        <v>07/07/12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>E1252/D1252</f>
        <v>2.0015333333333332</v>
      </c>
      <c r="P1252">
        <f>E1252/L1252</f>
        <v>118.2007874015748</v>
      </c>
      <c r="Q1252" t="s">
        <v>8314</v>
      </c>
      <c r="R1252" t="s">
        <v>8315</v>
      </c>
      <c r="S1252" s="12" t="str">
        <f>TEXT((J1252/86400)+25569+(-5/24),"mm/dd/yy")</f>
        <v>07/23/14</v>
      </c>
      <c r="T1252" s="12" t="str">
        <f>TEXT((I1252/86400)+25569+(-5/24),"mm/dd/yy")</f>
        <v>09/06/14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>E1253/D1253</f>
        <v>1.018</v>
      </c>
      <c r="P1253">
        <f>E1253/L1253</f>
        <v>82.540540540540547</v>
      </c>
      <c r="Q1253" t="s">
        <v>8314</v>
      </c>
      <c r="R1253" t="s">
        <v>8315</v>
      </c>
      <c r="S1253" s="12" t="str">
        <f>TEXT((J1253/86400)+25569+(-5/24),"mm/dd/yy")</f>
        <v>07/27/11</v>
      </c>
      <c r="T1253" s="12" t="str">
        <f>TEXT((I1253/86400)+25569+(-5/24),"mm/dd/yy")</f>
        <v>09/25/11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>E1254/D1254</f>
        <v>1.3765714285714286</v>
      </c>
      <c r="P1254">
        <f>E1254/L1254</f>
        <v>34.170212765957444</v>
      </c>
      <c r="Q1254" t="s">
        <v>8314</v>
      </c>
      <c r="R1254" t="s">
        <v>8315</v>
      </c>
      <c r="S1254" s="12" t="str">
        <f>TEXT((J1254/86400)+25569+(-5/24),"mm/dd/yy")</f>
        <v>09/26/13</v>
      </c>
      <c r="T1254" s="12" t="str">
        <f>TEXT((I1254/86400)+25569+(-5/24),"mm/dd/yy")</f>
        <v>10/24/13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>E1255/D1255</f>
        <v>3038.3319999999999</v>
      </c>
      <c r="P1255">
        <f>E1255/L1255</f>
        <v>42.73322081575246</v>
      </c>
      <c r="Q1255" t="s">
        <v>8314</v>
      </c>
      <c r="R1255" t="s">
        <v>8315</v>
      </c>
      <c r="S1255" s="12" t="str">
        <f>TEXT((J1255/86400)+25569+(-5/24),"mm/dd/yy")</f>
        <v>08/04/14</v>
      </c>
      <c r="T1255" s="12" t="str">
        <f>TEXT((I1255/86400)+25569+(-5/24),"mm/dd/yy")</f>
        <v>09/03/14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>E1256/D1256</f>
        <v>1.9885074626865671</v>
      </c>
      <c r="P1256">
        <f>E1256/L1256</f>
        <v>94.489361702127653</v>
      </c>
      <c r="Q1256" t="s">
        <v>8314</v>
      </c>
      <c r="R1256" t="s">
        <v>8315</v>
      </c>
      <c r="S1256" s="12" t="str">
        <f>TEXT((J1256/86400)+25569+(-5/24),"mm/dd/yy")</f>
        <v>11/05/10</v>
      </c>
      <c r="T1256" s="12" t="str">
        <f>TEXT((I1256/86400)+25569+(-5/24),"mm/dd/yy")</f>
        <v>12/31/10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>E1257/D1257</f>
        <v>2.0236666666666667</v>
      </c>
      <c r="P1257">
        <f>E1257/L1257</f>
        <v>55.697247706422019</v>
      </c>
      <c r="Q1257" t="s">
        <v>8314</v>
      </c>
      <c r="R1257" t="s">
        <v>8315</v>
      </c>
      <c r="S1257" s="12" t="str">
        <f>TEXT((J1257/86400)+25569+(-5/24),"mm/dd/yy")</f>
        <v>11/01/13</v>
      </c>
      <c r="T1257" s="12" t="str">
        <f>TEXT((I1257/86400)+25569+(-5/24),"mm/dd/yy")</f>
        <v>12/01/13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>E1258/D1258</f>
        <v>1.1796376666666666</v>
      </c>
      <c r="P1258">
        <f>E1258/L1258</f>
        <v>98.030831024930734</v>
      </c>
      <c r="Q1258" t="s">
        <v>8314</v>
      </c>
      <c r="R1258" t="s">
        <v>8315</v>
      </c>
      <c r="S1258" s="12" t="str">
        <f>TEXT((J1258/86400)+25569+(-5/24),"mm/dd/yy")</f>
        <v>01/13/12</v>
      </c>
      <c r="T1258" s="12" t="str">
        <f>TEXT((I1258/86400)+25569+(-5/24),"mm/dd/yy")</f>
        <v>02/12/12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>E1259/D1259</f>
        <v>2.9472727272727273</v>
      </c>
      <c r="P1259">
        <f>E1259/L1259</f>
        <v>92.102272727272734</v>
      </c>
      <c r="Q1259" t="s">
        <v>8314</v>
      </c>
      <c r="R1259" t="s">
        <v>8315</v>
      </c>
      <c r="S1259" s="12" t="str">
        <f>TEXT((J1259/86400)+25569+(-5/24),"mm/dd/yy")</f>
        <v>02/12/11</v>
      </c>
      <c r="T1259" s="12" t="str">
        <f>TEXT((I1259/86400)+25569+(-5/24),"mm/dd/yy")</f>
        <v>04/02/11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>E1260/D1260</f>
        <v>2.1314633333333335</v>
      </c>
      <c r="P1260">
        <f>E1260/L1260</f>
        <v>38.175462686567165</v>
      </c>
      <c r="Q1260" t="s">
        <v>8314</v>
      </c>
      <c r="R1260" t="s">
        <v>8315</v>
      </c>
      <c r="S1260" s="12" t="str">
        <f>TEXT((J1260/86400)+25569+(-5/24),"mm/dd/yy")</f>
        <v>08/01/13</v>
      </c>
      <c r="T1260" s="12" t="str">
        <f>TEXT((I1260/86400)+25569+(-5/24),"mm/dd/yy")</f>
        <v>08/31/13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>E1261/D1261</f>
        <v>1.0424</v>
      </c>
      <c r="P1261">
        <f>E1261/L1261</f>
        <v>27.145833333333332</v>
      </c>
      <c r="Q1261" t="s">
        <v>8314</v>
      </c>
      <c r="R1261" t="s">
        <v>8315</v>
      </c>
      <c r="S1261" s="12" t="str">
        <f>TEXT((J1261/86400)+25569+(-5/24),"mm/dd/yy")</f>
        <v>05/07/14</v>
      </c>
      <c r="T1261" s="12" t="str">
        <f>TEXT((I1261/86400)+25569+(-5/24),"mm/dd/yy")</f>
        <v>06/08/14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>E1262/D1262</f>
        <v>1.1366666666666667</v>
      </c>
      <c r="P1262">
        <f>E1262/L1262</f>
        <v>50.689189189189186</v>
      </c>
      <c r="Q1262" t="s">
        <v>8314</v>
      </c>
      <c r="R1262" t="s">
        <v>8315</v>
      </c>
      <c r="S1262" s="12" t="str">
        <f>TEXT((J1262/86400)+25569+(-5/24),"mm/dd/yy")</f>
        <v>01/27/14</v>
      </c>
      <c r="T1262" s="12" t="str">
        <f>TEXT((I1262/86400)+25569+(-5/24),"mm/dd/yy")</f>
        <v>02/26/14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>E1263/D1263</f>
        <v>1.0125</v>
      </c>
      <c r="P1263">
        <f>E1263/L1263</f>
        <v>38.942307692307693</v>
      </c>
      <c r="Q1263" t="s">
        <v>8314</v>
      </c>
      <c r="R1263" t="s">
        <v>8315</v>
      </c>
      <c r="S1263" s="12" t="str">
        <f>TEXT((J1263/86400)+25569+(-5/24),"mm/dd/yy")</f>
        <v>12/30/13</v>
      </c>
      <c r="T1263" s="12" t="str">
        <f>TEXT((I1263/86400)+25569+(-5/24),"mm/dd/yy")</f>
        <v>01/29/14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>E1264/D1264</f>
        <v>1.2541538461538462</v>
      </c>
      <c r="P1264">
        <f>E1264/L1264</f>
        <v>77.638095238095232</v>
      </c>
      <c r="Q1264" t="s">
        <v>8314</v>
      </c>
      <c r="R1264" t="s">
        <v>8315</v>
      </c>
      <c r="S1264" s="12" t="str">
        <f>TEXT((J1264/86400)+25569+(-5/24),"mm/dd/yy")</f>
        <v>01/17/14</v>
      </c>
      <c r="T1264" s="12" t="str">
        <f>TEXT((I1264/86400)+25569+(-5/24),"mm/dd/yy")</f>
        <v>02/16/14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>E1265/D1265</f>
        <v>1.19</v>
      </c>
      <c r="P1265">
        <f>E1265/L1265</f>
        <v>43.536585365853661</v>
      </c>
      <c r="Q1265" t="s">
        <v>8314</v>
      </c>
      <c r="R1265" t="s">
        <v>8315</v>
      </c>
      <c r="S1265" s="12" t="str">
        <f>TEXT((J1265/86400)+25569+(-5/24),"mm/dd/yy")</f>
        <v>02/21/14</v>
      </c>
      <c r="T1265" s="12" t="str">
        <f>TEXT((I1265/86400)+25569+(-5/24),"mm/dd/yy")</f>
        <v>03/28/14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>E1266/D1266</f>
        <v>1.6646153846153846</v>
      </c>
      <c r="P1266">
        <f>E1266/L1266</f>
        <v>31.823529411764707</v>
      </c>
      <c r="Q1266" t="s">
        <v>8314</v>
      </c>
      <c r="R1266" t="s">
        <v>8315</v>
      </c>
      <c r="S1266" s="12" t="str">
        <f>TEXT((J1266/86400)+25569+(-5/24),"mm/dd/yy")</f>
        <v>09/30/13</v>
      </c>
      <c r="T1266" s="12" t="str">
        <f>TEXT((I1266/86400)+25569+(-5/24),"mm/dd/yy")</f>
        <v>10/29/13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>E1267/D1267</f>
        <v>1.1914771428571429</v>
      </c>
      <c r="P1267">
        <f>E1267/L1267</f>
        <v>63.184393939393942</v>
      </c>
      <c r="Q1267" t="s">
        <v>8314</v>
      </c>
      <c r="R1267" t="s">
        <v>8315</v>
      </c>
      <c r="S1267" s="12" t="str">
        <f>TEXT((J1267/86400)+25569+(-5/24),"mm/dd/yy")</f>
        <v>10/14/10</v>
      </c>
      <c r="T1267" s="12" t="str">
        <f>TEXT((I1267/86400)+25569+(-5/24),"mm/dd/yy")</f>
        <v>11/30/10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>E1268/D1268</f>
        <v>1.0047368421052632</v>
      </c>
      <c r="P1268">
        <f>E1268/L1268</f>
        <v>190.9</v>
      </c>
      <c r="Q1268" t="s">
        <v>8314</v>
      </c>
      <c r="R1268" t="s">
        <v>8315</v>
      </c>
      <c r="S1268" s="12" t="str">
        <f>TEXT((J1268/86400)+25569+(-5/24),"mm/dd/yy")</f>
        <v>12/12/13</v>
      </c>
      <c r="T1268" s="12" t="str">
        <f>TEXT((I1268/86400)+25569+(-5/24),"mm/dd/yy")</f>
        <v>01/11/14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>E1269/D1269</f>
        <v>1.018</v>
      </c>
      <c r="P1269">
        <f>E1269/L1269</f>
        <v>140.85534591194968</v>
      </c>
      <c r="Q1269" t="s">
        <v>8314</v>
      </c>
      <c r="R1269" t="s">
        <v>8315</v>
      </c>
      <c r="S1269" s="12" t="str">
        <f>TEXT((J1269/86400)+25569+(-5/24),"mm/dd/yy")</f>
        <v>06/24/13</v>
      </c>
      <c r="T1269" s="12" t="str">
        <f>TEXT((I1269/86400)+25569+(-5/24),"mm/dd/yy")</f>
        <v>07/24/13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>E1270/D1270</f>
        <v>1.1666666666666667</v>
      </c>
      <c r="P1270">
        <f>E1270/L1270</f>
        <v>76.92307692307692</v>
      </c>
      <c r="Q1270" t="s">
        <v>8314</v>
      </c>
      <c r="R1270" t="s">
        <v>8315</v>
      </c>
      <c r="S1270" s="12" t="str">
        <f>TEXT((J1270/86400)+25569+(-5/24),"mm/dd/yy")</f>
        <v>08/21/13</v>
      </c>
      <c r="T1270" s="12" t="str">
        <f>TEXT((I1270/86400)+25569+(-5/24),"mm/dd/yy")</f>
        <v>09/20/13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>E1271/D1271</f>
        <v>1.0864893617021276</v>
      </c>
      <c r="P1271">
        <f>E1271/L1271</f>
        <v>99.15533980582525</v>
      </c>
      <c r="Q1271" t="s">
        <v>8314</v>
      </c>
      <c r="R1271" t="s">
        <v>8315</v>
      </c>
      <c r="S1271" s="12" t="str">
        <f>TEXT((J1271/86400)+25569+(-5/24),"mm/dd/yy")</f>
        <v>03/16/16</v>
      </c>
      <c r="T1271" s="12" t="str">
        <f>TEXT((I1271/86400)+25569+(-5/24),"mm/dd/yy")</f>
        <v>04/15/16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>E1272/D1272</f>
        <v>1.1472</v>
      </c>
      <c r="P1272">
        <f>E1272/L1272</f>
        <v>67.881656804733723</v>
      </c>
      <c r="Q1272" t="s">
        <v>8314</v>
      </c>
      <c r="R1272" t="s">
        <v>8315</v>
      </c>
      <c r="S1272" s="12" t="str">
        <f>TEXT((J1272/86400)+25569+(-5/24),"mm/dd/yy")</f>
        <v>01/25/12</v>
      </c>
      <c r="T1272" s="12" t="str">
        <f>TEXT((I1272/86400)+25569+(-5/24),"mm/dd/yy")</f>
        <v>03/25/12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>E1273/D1273</f>
        <v>1.018</v>
      </c>
      <c r="P1273">
        <f>E1273/L1273</f>
        <v>246.29032258064515</v>
      </c>
      <c r="Q1273" t="s">
        <v>8314</v>
      </c>
      <c r="R1273" t="s">
        <v>8315</v>
      </c>
      <c r="S1273" s="12" t="str">
        <f>TEXT((J1273/86400)+25569+(-5/24),"mm/dd/yy")</f>
        <v>10/14/13</v>
      </c>
      <c r="T1273" s="12" t="str">
        <f>TEXT((I1273/86400)+25569+(-5/24),"mm/dd/yy")</f>
        <v>11/13/13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>E1274/D1274</f>
        <v>1.06</v>
      </c>
      <c r="P1274">
        <f>E1274/L1274</f>
        <v>189.28571428571428</v>
      </c>
      <c r="Q1274" t="s">
        <v>8314</v>
      </c>
      <c r="R1274" t="s">
        <v>8315</v>
      </c>
      <c r="S1274" s="12" t="str">
        <f>TEXT((J1274/86400)+25569+(-5/24),"mm/dd/yy")</f>
        <v>04/06/10</v>
      </c>
      <c r="T1274" s="12" t="str">
        <f>TEXT((I1274/86400)+25569+(-5/24),"mm/dd/yy")</f>
        <v>06/14/10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>E1275/D1275</f>
        <v>1.0349999999999999</v>
      </c>
      <c r="P1275">
        <f>E1275/L1275</f>
        <v>76.666666666666671</v>
      </c>
      <c r="Q1275" t="s">
        <v>8314</v>
      </c>
      <c r="R1275" t="s">
        <v>8315</v>
      </c>
      <c r="S1275" s="12" t="str">
        <f>TEXT((J1275/86400)+25569+(-5/24),"mm/dd/yy")</f>
        <v>08/01/14</v>
      </c>
      <c r="T1275" s="12" t="str">
        <f>TEXT((I1275/86400)+25569+(-5/24),"mm/dd/yy")</f>
        <v>08/31/14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>E1276/D1276</f>
        <v>1.5497535999999998</v>
      </c>
      <c r="P1276">
        <f>E1276/L1276</f>
        <v>82.963254817987149</v>
      </c>
      <c r="Q1276" t="s">
        <v>8314</v>
      </c>
      <c r="R1276" t="s">
        <v>8315</v>
      </c>
      <c r="S1276" s="12" t="str">
        <f>TEXT((J1276/86400)+25569+(-5/24),"mm/dd/yy")</f>
        <v>07/26/12</v>
      </c>
      <c r="T1276" s="12" t="str">
        <f>TEXT((I1276/86400)+25569+(-5/24),"mm/dd/yy")</f>
        <v>08/30/12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>E1277/D1277</f>
        <v>1.6214066666666667</v>
      </c>
      <c r="P1277">
        <f>E1277/L1277</f>
        <v>62.522107969151669</v>
      </c>
      <c r="Q1277" t="s">
        <v>8314</v>
      </c>
      <c r="R1277" t="s">
        <v>8315</v>
      </c>
      <c r="S1277" s="12" t="str">
        <f>TEXT((J1277/86400)+25569+(-5/24),"mm/dd/yy")</f>
        <v>07/03/13</v>
      </c>
      <c r="T1277" s="12" t="str">
        <f>TEXT((I1277/86400)+25569+(-5/24),"mm/dd/yy")</f>
        <v>08/07/13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>E1278/D1278</f>
        <v>1.0442100000000001</v>
      </c>
      <c r="P1278">
        <f>E1278/L1278</f>
        <v>46.06808823529412</v>
      </c>
      <c r="Q1278" t="s">
        <v>8314</v>
      </c>
      <c r="R1278" t="s">
        <v>8315</v>
      </c>
      <c r="S1278" s="12" t="str">
        <f>TEXT((J1278/86400)+25569+(-5/24),"mm/dd/yy")</f>
        <v>07/13/09</v>
      </c>
      <c r="T1278" s="12" t="str">
        <f>TEXT((I1278/86400)+25569+(-5/24),"mm/dd/yy")</f>
        <v>08/31/09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>E1279/D1279</f>
        <v>1.0612433333333333</v>
      </c>
      <c r="P1279">
        <f>E1279/L1279</f>
        <v>38.543946731234868</v>
      </c>
      <c r="Q1279" t="s">
        <v>8314</v>
      </c>
      <c r="R1279" t="s">
        <v>8315</v>
      </c>
      <c r="S1279" s="12" t="str">
        <f>TEXT((J1279/86400)+25569+(-5/24),"mm/dd/yy")</f>
        <v>07/31/12</v>
      </c>
      <c r="T1279" s="12" t="str">
        <f>TEXT((I1279/86400)+25569+(-5/24),"mm/dd/yy")</f>
        <v>09/04/12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>E1280/D1280</f>
        <v>1.5493846153846154</v>
      </c>
      <c r="P1280">
        <f>E1280/L1280</f>
        <v>53.005263157894738</v>
      </c>
      <c r="Q1280" t="s">
        <v>8314</v>
      </c>
      <c r="R1280" t="s">
        <v>8315</v>
      </c>
      <c r="S1280" s="12" t="str">
        <f>TEXT((J1280/86400)+25569+(-5/24),"mm/dd/yy")</f>
        <v>05/27/14</v>
      </c>
      <c r="T1280" s="12" t="str">
        <f>TEXT((I1280/86400)+25569+(-5/24),"mm/dd/yy")</f>
        <v>06/24/14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>E1281/D1281</f>
        <v>1.1077157238734421</v>
      </c>
      <c r="P1281">
        <f>E1281/L1281</f>
        <v>73.355396825396824</v>
      </c>
      <c r="Q1281" t="s">
        <v>8314</v>
      </c>
      <c r="R1281" t="s">
        <v>8315</v>
      </c>
      <c r="S1281" s="12" t="str">
        <f>TEXT((J1281/86400)+25569+(-5/24),"mm/dd/yy")</f>
        <v>02/11/14</v>
      </c>
      <c r="T1281" s="12" t="str">
        <f>TEXT((I1281/86400)+25569+(-5/24),"mm/dd/yy")</f>
        <v>03/23/14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>E1282/D1282</f>
        <v>1.1091186666666666</v>
      </c>
      <c r="P1282">
        <f>E1282/L1282</f>
        <v>127.97523076923076</v>
      </c>
      <c r="Q1282" t="s">
        <v>8314</v>
      </c>
      <c r="R1282" t="s">
        <v>8315</v>
      </c>
      <c r="S1282" s="12" t="str">
        <f>TEXT((J1282/86400)+25569+(-5/24),"mm/dd/yy")</f>
        <v>12/01/10</v>
      </c>
      <c r="T1282" s="12" t="str">
        <f>TEXT((I1282/86400)+25569+(-5/24),"mm/dd/yy")</f>
        <v>03/01/11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>E1283/D1283</f>
        <v>1.1071428571428572</v>
      </c>
      <c r="P1283">
        <f>E1283/L1283</f>
        <v>104.72972972972973</v>
      </c>
      <c r="Q1283" t="s">
        <v>8314</v>
      </c>
      <c r="R1283" t="s">
        <v>8315</v>
      </c>
      <c r="S1283" s="12" t="str">
        <f>TEXT((J1283/86400)+25569+(-5/24),"mm/dd/yy")</f>
        <v>07/08/13</v>
      </c>
      <c r="T1283" s="12" t="str">
        <f>TEXT((I1283/86400)+25569+(-5/24),"mm/dd/yy")</f>
        <v>07/28/13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>E1284/D1284</f>
        <v>1.2361333333333333</v>
      </c>
      <c r="P1284">
        <f>E1284/L1284</f>
        <v>67.671532846715323</v>
      </c>
      <c r="Q1284" t="s">
        <v>8314</v>
      </c>
      <c r="R1284" t="s">
        <v>8315</v>
      </c>
      <c r="S1284" s="12" t="str">
        <f>TEXT((J1284/86400)+25569+(-5/24),"mm/dd/yy")</f>
        <v>11/08/13</v>
      </c>
      <c r="T1284" s="12" t="str">
        <f>TEXT((I1284/86400)+25569+(-5/24),"mm/dd/yy")</f>
        <v>12/08/13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>E1285/D1285</f>
        <v>2.1105</v>
      </c>
      <c r="P1285">
        <f>E1285/L1285</f>
        <v>95.931818181818187</v>
      </c>
      <c r="Q1285" t="s">
        <v>8314</v>
      </c>
      <c r="R1285" t="s">
        <v>8315</v>
      </c>
      <c r="S1285" s="12" t="str">
        <f>TEXT((J1285/86400)+25569+(-5/24),"mm/dd/yy")</f>
        <v>02/15/13</v>
      </c>
      <c r="T1285" s="12" t="str">
        <f>TEXT((I1285/86400)+25569+(-5/24),"mm/dd/yy")</f>
        <v>03/10/13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>E1286/D1286</f>
        <v>1.01</v>
      </c>
      <c r="P1286">
        <f>E1286/L1286</f>
        <v>65.161290322580641</v>
      </c>
      <c r="Q1286" t="s">
        <v>8317</v>
      </c>
      <c r="R1286" t="s">
        <v>8318</v>
      </c>
      <c r="S1286" s="12" t="str">
        <f>TEXT((J1286/86400)+25569+(-5/24),"mm/dd/yy")</f>
        <v>12/08/16</v>
      </c>
      <c r="T1286" s="12" t="str">
        <f>TEXT((I1286/86400)+25569+(-5/24),"mm/dd/yy")</f>
        <v>12/31/16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>E1287/D1287</f>
        <v>1.0165</v>
      </c>
      <c r="P1287">
        <f>E1287/L1287</f>
        <v>32.269841269841272</v>
      </c>
      <c r="Q1287" t="s">
        <v>8317</v>
      </c>
      <c r="R1287" t="s">
        <v>8318</v>
      </c>
      <c r="S1287" s="12" t="str">
        <f>TEXT((J1287/86400)+25569+(-5/24),"mm/dd/yy")</f>
        <v>06/05/15</v>
      </c>
      <c r="T1287" s="12" t="str">
        <f>TEXT((I1287/86400)+25569+(-5/24),"mm/dd/yy")</f>
        <v>06/20/15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>E1288/D1288</f>
        <v>1.0833333333333333</v>
      </c>
      <c r="P1288">
        <f>E1288/L1288</f>
        <v>81.25</v>
      </c>
      <c r="Q1288" t="s">
        <v>8317</v>
      </c>
      <c r="R1288" t="s">
        <v>8318</v>
      </c>
      <c r="S1288" s="12" t="str">
        <f>TEXT((J1288/86400)+25569+(-5/24),"mm/dd/yy")</f>
        <v>02/04/15</v>
      </c>
      <c r="T1288" s="12" t="str">
        <f>TEXT((I1288/86400)+25569+(-5/24),"mm/dd/yy")</f>
        <v>02/17/15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>E1289/D1289</f>
        <v>2.42</v>
      </c>
      <c r="P1289">
        <f>E1289/L1289</f>
        <v>24.2</v>
      </c>
      <c r="Q1289" t="s">
        <v>8317</v>
      </c>
      <c r="R1289" t="s">
        <v>8318</v>
      </c>
      <c r="S1289" s="12" t="str">
        <f>TEXT((J1289/86400)+25569+(-5/24),"mm/dd/yy")</f>
        <v>04/13/15</v>
      </c>
      <c r="T1289" s="12" t="str">
        <f>TEXT((I1289/86400)+25569+(-5/24),"mm/dd/yy")</f>
        <v>06/12/15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>E1290/D1290</f>
        <v>1.0044999999999999</v>
      </c>
      <c r="P1290">
        <f>E1290/L1290</f>
        <v>65.868852459016395</v>
      </c>
      <c r="Q1290" t="s">
        <v>8317</v>
      </c>
      <c r="R1290" t="s">
        <v>8318</v>
      </c>
      <c r="S1290" s="12" t="str">
        <f>TEXT((J1290/86400)+25569+(-5/24),"mm/dd/yy")</f>
        <v>07/09/16</v>
      </c>
      <c r="T1290" s="12" t="str">
        <f>TEXT((I1290/86400)+25569+(-5/24),"mm/dd/yy")</f>
        <v>08/09/16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>E1291/D1291</f>
        <v>1.2506666666666666</v>
      </c>
      <c r="P1291">
        <f>E1291/L1291</f>
        <v>36.07692307692308</v>
      </c>
      <c r="Q1291" t="s">
        <v>8317</v>
      </c>
      <c r="R1291" t="s">
        <v>8318</v>
      </c>
      <c r="S1291" s="12" t="str">
        <f>TEXT((J1291/86400)+25569+(-5/24),"mm/dd/yy")</f>
        <v>12/04/16</v>
      </c>
      <c r="T1291" s="12" t="str">
        <f>TEXT((I1291/86400)+25569+(-5/24),"mm/dd/yy")</f>
        <v>01/03/17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>E1292/D1292</f>
        <v>1.0857142857142856</v>
      </c>
      <c r="P1292">
        <f>E1292/L1292</f>
        <v>44.186046511627907</v>
      </c>
      <c r="Q1292" t="s">
        <v>8317</v>
      </c>
      <c r="R1292" t="s">
        <v>8318</v>
      </c>
      <c r="S1292" s="12" t="str">
        <f>TEXT((J1292/86400)+25569+(-5/24),"mm/dd/yy")</f>
        <v>03/23/15</v>
      </c>
      <c r="T1292" s="12" t="str">
        <f>TEXT((I1292/86400)+25569+(-5/24),"mm/dd/yy")</f>
        <v>04/23/15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>E1293/D1293</f>
        <v>1.4570000000000001</v>
      </c>
      <c r="P1293">
        <f>E1293/L1293</f>
        <v>104.07142857142857</v>
      </c>
      <c r="Q1293" t="s">
        <v>8317</v>
      </c>
      <c r="R1293" t="s">
        <v>8318</v>
      </c>
      <c r="S1293" s="12" t="str">
        <f>TEXT((J1293/86400)+25569+(-5/24),"mm/dd/yy")</f>
        <v>03/01/15</v>
      </c>
      <c r="T1293" s="12" t="str">
        <f>TEXT((I1293/86400)+25569+(-5/24),"mm/dd/yy")</f>
        <v>04/07/15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>E1294/D1294</f>
        <v>1.1000000000000001</v>
      </c>
      <c r="P1294">
        <f>E1294/L1294</f>
        <v>35.96153846153846</v>
      </c>
      <c r="Q1294" t="s">
        <v>8317</v>
      </c>
      <c r="R1294" t="s">
        <v>8318</v>
      </c>
      <c r="S1294" s="12" t="str">
        <f>TEXT((J1294/86400)+25569+(-5/24),"mm/dd/yy")</f>
        <v>09/09/15</v>
      </c>
      <c r="T1294" s="12" t="str">
        <f>TEXT((I1294/86400)+25569+(-5/24),"mm/dd/yy")</f>
        <v>10/06/15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>E1295/D1295</f>
        <v>1.0223333333333333</v>
      </c>
      <c r="P1295">
        <f>E1295/L1295</f>
        <v>127.79166666666667</v>
      </c>
      <c r="Q1295" t="s">
        <v>8317</v>
      </c>
      <c r="R1295" t="s">
        <v>8318</v>
      </c>
      <c r="S1295" s="12" t="str">
        <f>TEXT((J1295/86400)+25569+(-5/24),"mm/dd/yy")</f>
        <v>10/15/15</v>
      </c>
      <c r="T1295" s="12" t="str">
        <f>TEXT((I1295/86400)+25569+(-5/24),"mm/dd/yy")</f>
        <v>11/14/15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>E1296/D1296</f>
        <v>1.22</v>
      </c>
      <c r="P1296">
        <f>E1296/L1296</f>
        <v>27.727272727272727</v>
      </c>
      <c r="Q1296" t="s">
        <v>8317</v>
      </c>
      <c r="R1296" t="s">
        <v>8318</v>
      </c>
      <c r="S1296" s="12" t="str">
        <f>TEXT((J1296/86400)+25569+(-5/24),"mm/dd/yy")</f>
        <v>10/01/15</v>
      </c>
      <c r="T1296" s="12" t="str">
        <f>TEXT((I1296/86400)+25569+(-5/24),"mm/dd/yy")</f>
        <v>10/19/15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>E1297/D1297</f>
        <v>1.0196000000000001</v>
      </c>
      <c r="P1297">
        <f>E1297/L1297</f>
        <v>39.828125</v>
      </c>
      <c r="Q1297" t="s">
        <v>8317</v>
      </c>
      <c r="R1297" t="s">
        <v>8318</v>
      </c>
      <c r="S1297" s="12" t="str">
        <f>TEXT((J1297/86400)+25569+(-5/24),"mm/dd/yy")</f>
        <v>06/29/15</v>
      </c>
      <c r="T1297" s="12" t="str">
        <f>TEXT((I1297/86400)+25569+(-5/24),"mm/dd/yy")</f>
        <v>07/29/15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>E1298/D1298</f>
        <v>1.411764705882353</v>
      </c>
      <c r="P1298">
        <f>E1298/L1298</f>
        <v>52.173913043478258</v>
      </c>
      <c r="Q1298" t="s">
        <v>8317</v>
      </c>
      <c r="R1298" t="s">
        <v>8318</v>
      </c>
      <c r="S1298" s="12" t="str">
        <f>TEXT((J1298/86400)+25569+(-5/24),"mm/dd/yy")</f>
        <v>02/22/16</v>
      </c>
      <c r="T1298" s="12" t="str">
        <f>TEXT((I1298/86400)+25569+(-5/24),"mm/dd/yy")</f>
        <v>03/13/16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>E1299/D1299</f>
        <v>1.0952500000000001</v>
      </c>
      <c r="P1299">
        <f>E1299/L1299</f>
        <v>92.037815126050418</v>
      </c>
      <c r="Q1299" t="s">
        <v>8317</v>
      </c>
      <c r="R1299" t="s">
        <v>8318</v>
      </c>
      <c r="S1299" s="12" t="str">
        <f>TEXT((J1299/86400)+25569+(-5/24),"mm/dd/yy")</f>
        <v>04/01/16</v>
      </c>
      <c r="T1299" s="12" t="str">
        <f>TEXT((I1299/86400)+25569+(-5/24),"mm/dd/yy")</f>
        <v>05/01/16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>E1300/D1300</f>
        <v>1.0465</v>
      </c>
      <c r="P1300">
        <f>E1300/L1300</f>
        <v>63.424242424242422</v>
      </c>
      <c r="Q1300" t="s">
        <v>8317</v>
      </c>
      <c r="R1300" t="s">
        <v>8318</v>
      </c>
      <c r="S1300" s="12" t="str">
        <f>TEXT((J1300/86400)+25569+(-5/24),"mm/dd/yy")</f>
        <v>03/29/16</v>
      </c>
      <c r="T1300" s="12" t="str">
        <f>TEXT((I1300/86400)+25569+(-5/24),"mm/dd/yy")</f>
        <v>04/28/16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>E1301/D1301</f>
        <v>1.24</v>
      </c>
      <c r="P1301">
        <f>E1301/L1301</f>
        <v>135.625</v>
      </c>
      <c r="Q1301" t="s">
        <v>8317</v>
      </c>
      <c r="R1301" t="s">
        <v>8318</v>
      </c>
      <c r="S1301" s="12" t="str">
        <f>TEXT((J1301/86400)+25569+(-5/24),"mm/dd/yy")</f>
        <v>06/14/15</v>
      </c>
      <c r="T1301" s="12" t="str">
        <f>TEXT((I1301/86400)+25569+(-5/24),"mm/dd/yy")</f>
        <v>07/14/15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>E1302/D1302</f>
        <v>1.35</v>
      </c>
      <c r="P1302">
        <f>E1302/L1302</f>
        <v>168.75</v>
      </c>
      <c r="Q1302" t="s">
        <v>8317</v>
      </c>
      <c r="R1302" t="s">
        <v>8318</v>
      </c>
      <c r="S1302" s="12" t="str">
        <f>TEXT((J1302/86400)+25569+(-5/24),"mm/dd/yy")</f>
        <v>04/23/16</v>
      </c>
      <c r="T1302" s="12" t="str">
        <f>TEXT((I1302/86400)+25569+(-5/24),"mm/dd/yy")</f>
        <v>06/01/16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>E1303/D1303</f>
        <v>1.0275000000000001</v>
      </c>
      <c r="P1303">
        <f>E1303/L1303</f>
        <v>70.862068965517238</v>
      </c>
      <c r="Q1303" t="s">
        <v>8317</v>
      </c>
      <c r="R1303" t="s">
        <v>8318</v>
      </c>
      <c r="S1303" s="12" t="str">
        <f>TEXT((J1303/86400)+25569+(-5/24),"mm/dd/yy")</f>
        <v>07/10/15</v>
      </c>
      <c r="T1303" s="12" t="str">
        <f>TEXT((I1303/86400)+25569+(-5/24),"mm/dd/yy")</f>
        <v>07/20/15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>E1304/D1304</f>
        <v>1</v>
      </c>
      <c r="P1304">
        <f>E1304/L1304</f>
        <v>50</v>
      </c>
      <c r="Q1304" t="s">
        <v>8317</v>
      </c>
      <c r="R1304" t="s">
        <v>8318</v>
      </c>
      <c r="S1304" s="12" t="str">
        <f>TEXT((J1304/86400)+25569+(-5/24),"mm/dd/yy")</f>
        <v>10/31/16</v>
      </c>
      <c r="T1304" s="12" t="str">
        <f>TEXT((I1304/86400)+25569+(-5/24),"mm/dd/yy")</f>
        <v>11/30/16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>E1305/D1305</f>
        <v>1.3026085714285716</v>
      </c>
      <c r="P1305">
        <f>E1305/L1305</f>
        <v>42.214166666666671</v>
      </c>
      <c r="Q1305" t="s">
        <v>8317</v>
      </c>
      <c r="R1305" t="s">
        <v>8318</v>
      </c>
      <c r="S1305" s="12" t="str">
        <f>TEXT((J1305/86400)+25569+(-5/24),"mm/dd/yy")</f>
        <v>07/15/16</v>
      </c>
      <c r="T1305" s="12" t="str">
        <f>TEXT((I1305/86400)+25569+(-5/24),"mm/dd/yy")</f>
        <v>07/31/16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>E1306/D1306</f>
        <v>0.39627499999999999</v>
      </c>
      <c r="P1306">
        <f>E1306/L1306</f>
        <v>152.41346153846155</v>
      </c>
      <c r="Q1306" t="s">
        <v>8310</v>
      </c>
      <c r="R1306" t="s">
        <v>8316</v>
      </c>
      <c r="S1306" s="12" t="str">
        <f>TEXT((J1306/86400)+25569+(-5/24),"mm/dd/yy")</f>
        <v>01/11/17</v>
      </c>
      <c r="T1306" s="12" t="str">
        <f>TEXT((I1306/86400)+25569+(-5/24),"mm/dd/yy")</f>
        <v>03/12/17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>E1307/D1307</f>
        <v>0.25976666666666665</v>
      </c>
      <c r="P1307">
        <f>E1307/L1307</f>
        <v>90.616279069767444</v>
      </c>
      <c r="Q1307" t="s">
        <v>8310</v>
      </c>
      <c r="R1307" t="s">
        <v>8316</v>
      </c>
      <c r="S1307" s="12" t="str">
        <f>TEXT((J1307/86400)+25569+(-5/24),"mm/dd/yy")</f>
        <v>06/22/16</v>
      </c>
      <c r="T1307" s="12" t="str">
        <f>TEXT((I1307/86400)+25569+(-5/24),"mm/dd/yy")</f>
        <v>07/21/16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>E1308/D1308</f>
        <v>0.65246363636363636</v>
      </c>
      <c r="P1308">
        <f>E1308/L1308</f>
        <v>201.60393258426967</v>
      </c>
      <c r="Q1308" t="s">
        <v>8310</v>
      </c>
      <c r="R1308" t="s">
        <v>8316</v>
      </c>
      <c r="S1308" s="12" t="str">
        <f>TEXT((J1308/86400)+25569+(-5/24),"mm/dd/yy")</f>
        <v>11/04/14</v>
      </c>
      <c r="T1308" s="12" t="str">
        <f>TEXT((I1308/86400)+25569+(-5/24),"mm/dd/yy")</f>
        <v>12/04/14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>E1309/D1309</f>
        <v>0.11514000000000001</v>
      </c>
      <c r="P1309">
        <f>E1309/L1309</f>
        <v>127.93333333333334</v>
      </c>
      <c r="Q1309" t="s">
        <v>8310</v>
      </c>
      <c r="R1309" t="s">
        <v>8316</v>
      </c>
      <c r="S1309" s="12" t="str">
        <f>TEXT((J1309/86400)+25569+(-5/24),"mm/dd/yy")</f>
        <v>01/18/16</v>
      </c>
      <c r="T1309" s="12" t="str">
        <f>TEXT((I1309/86400)+25569+(-5/24),"mm/dd/yy")</f>
        <v>02/17/16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>E1310/D1310</f>
        <v>0.11360000000000001</v>
      </c>
      <c r="P1310">
        <f>E1310/L1310</f>
        <v>29.894736842105264</v>
      </c>
      <c r="Q1310" t="s">
        <v>8310</v>
      </c>
      <c r="R1310" t="s">
        <v>8316</v>
      </c>
      <c r="S1310" s="12" t="str">
        <f>TEXT((J1310/86400)+25569+(-5/24),"mm/dd/yy")</f>
        <v>08/29/16</v>
      </c>
      <c r="T1310" s="12" t="str">
        <f>TEXT((I1310/86400)+25569+(-5/24),"mm/dd/yy")</f>
        <v>10/08/16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>E1311/D1311</f>
        <v>1.1199130434782609</v>
      </c>
      <c r="P1311">
        <f>E1311/L1311</f>
        <v>367.97142857142859</v>
      </c>
      <c r="Q1311" t="s">
        <v>8310</v>
      </c>
      <c r="R1311" t="s">
        <v>8316</v>
      </c>
      <c r="S1311" s="12" t="str">
        <f>TEXT((J1311/86400)+25569+(-5/24),"mm/dd/yy")</f>
        <v>09/10/15</v>
      </c>
      <c r="T1311" s="12" t="str">
        <f>TEXT((I1311/86400)+25569+(-5/24),"mm/dd/yy")</f>
        <v>10/15/15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>E1312/D1312</f>
        <v>0.155</v>
      </c>
      <c r="P1312">
        <f>E1312/L1312</f>
        <v>129.16666666666666</v>
      </c>
      <c r="Q1312" t="s">
        <v>8310</v>
      </c>
      <c r="R1312" t="s">
        <v>8316</v>
      </c>
      <c r="S1312" s="12" t="str">
        <f>TEXT((J1312/86400)+25569+(-5/24),"mm/dd/yy")</f>
        <v>07/05/16</v>
      </c>
      <c r="T1312" s="12" t="str">
        <f>TEXT((I1312/86400)+25569+(-5/24),"mm/dd/yy")</f>
        <v>08/19/16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>E1313/D1313</f>
        <v>0.32028000000000001</v>
      </c>
      <c r="P1313">
        <f>E1313/L1313</f>
        <v>800.7</v>
      </c>
      <c r="Q1313" t="s">
        <v>8310</v>
      </c>
      <c r="R1313" t="s">
        <v>8316</v>
      </c>
      <c r="S1313" s="12" t="str">
        <f>TEXT((J1313/86400)+25569+(-5/24),"mm/dd/yy")</f>
        <v>10/26/16</v>
      </c>
      <c r="T1313" s="12" t="str">
        <f>TEXT((I1313/86400)+25569+(-5/24),"mm/dd/yy")</f>
        <v>11/30/16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>E1314/D1314</f>
        <v>6.0869565217391303E-3</v>
      </c>
      <c r="P1314">
        <f>E1314/L1314</f>
        <v>28</v>
      </c>
      <c r="Q1314" t="s">
        <v>8310</v>
      </c>
      <c r="R1314" t="s">
        <v>8316</v>
      </c>
      <c r="S1314" s="12" t="str">
        <f>TEXT((J1314/86400)+25569+(-5/24),"mm/dd/yy")</f>
        <v>03/19/15</v>
      </c>
      <c r="T1314" s="12" t="str">
        <f>TEXT((I1314/86400)+25569+(-5/24),"mm/dd/yy")</f>
        <v>04/18/15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>E1315/D1315</f>
        <v>0.31114999999999998</v>
      </c>
      <c r="P1315">
        <f>E1315/L1315</f>
        <v>102.01639344262296</v>
      </c>
      <c r="Q1315" t="s">
        <v>8310</v>
      </c>
      <c r="R1315" t="s">
        <v>8316</v>
      </c>
      <c r="S1315" s="12" t="str">
        <f>TEXT((J1315/86400)+25569+(-5/24),"mm/dd/yy")</f>
        <v>02/02/16</v>
      </c>
      <c r="T1315" s="12" t="str">
        <f>TEXT((I1315/86400)+25569+(-5/24),"mm/dd/yy")</f>
        <v>03/03/16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>E1316/D1316</f>
        <v>1.1266666666666666E-2</v>
      </c>
      <c r="P1316">
        <f>E1316/L1316</f>
        <v>184.36363636363637</v>
      </c>
      <c r="Q1316" t="s">
        <v>8310</v>
      </c>
      <c r="R1316" t="s">
        <v>8316</v>
      </c>
      <c r="S1316" s="12" t="str">
        <f>TEXT((J1316/86400)+25569+(-5/24),"mm/dd/yy")</f>
        <v>08/22/16</v>
      </c>
      <c r="T1316" s="12" t="str">
        <f>TEXT((I1316/86400)+25569+(-5/24),"mm/dd/yy")</f>
        <v>10/21/16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>E1317/D1317</f>
        <v>0.40404000000000001</v>
      </c>
      <c r="P1317">
        <f>E1317/L1317</f>
        <v>162.91935483870967</v>
      </c>
      <c r="Q1317" t="s">
        <v>8310</v>
      </c>
      <c r="R1317" t="s">
        <v>8316</v>
      </c>
      <c r="S1317" s="12" t="str">
        <f>TEXT((J1317/86400)+25569+(-5/24),"mm/dd/yy")</f>
        <v>10/01/15</v>
      </c>
      <c r="T1317" s="12" t="str">
        <f>TEXT((I1317/86400)+25569+(-5/24),"mm/dd/yy")</f>
        <v>11/05/15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>E1318/D1318</f>
        <v>1.3333333333333333E-5</v>
      </c>
      <c r="P1318">
        <f>E1318/L1318</f>
        <v>1</v>
      </c>
      <c r="Q1318" t="s">
        <v>8310</v>
      </c>
      <c r="R1318" t="s">
        <v>8316</v>
      </c>
      <c r="S1318" s="12" t="str">
        <f>TEXT((J1318/86400)+25569+(-5/24),"mm/dd/yy")</f>
        <v>01/24/16</v>
      </c>
      <c r="T1318" s="12" t="str">
        <f>TEXT((I1318/86400)+25569+(-5/24),"mm/dd/yy")</f>
        <v>02/28/16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>E1319/D1319</f>
        <v>5.7334999999999997E-2</v>
      </c>
      <c r="P1319">
        <f>E1319/L1319</f>
        <v>603.52631578947364</v>
      </c>
      <c r="Q1319" t="s">
        <v>8310</v>
      </c>
      <c r="R1319" t="s">
        <v>8316</v>
      </c>
      <c r="S1319" s="12" t="str">
        <f>TEXT((J1319/86400)+25569+(-5/24),"mm/dd/yy")</f>
        <v>05/30/16</v>
      </c>
      <c r="T1319" s="12" t="str">
        <f>TEXT((I1319/86400)+25569+(-5/24),"mm/dd/yy")</f>
        <v>07/21/16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>E1320/D1320</f>
        <v>0.15325</v>
      </c>
      <c r="P1320">
        <f>E1320/L1320</f>
        <v>45.407407407407405</v>
      </c>
      <c r="Q1320" t="s">
        <v>8310</v>
      </c>
      <c r="R1320" t="s">
        <v>8316</v>
      </c>
      <c r="S1320" s="12" t="str">
        <f>TEXT((J1320/86400)+25569+(-5/24),"mm/dd/yy")</f>
        <v>12/11/14</v>
      </c>
      <c r="T1320" s="12" t="str">
        <f>TEXT((I1320/86400)+25569+(-5/24),"mm/dd/yy")</f>
        <v>01/10/15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>E1321/D1321</f>
        <v>0.15103448275862069</v>
      </c>
      <c r="P1321">
        <f>E1321/L1321</f>
        <v>97.333333333333329</v>
      </c>
      <c r="Q1321" t="s">
        <v>8310</v>
      </c>
      <c r="R1321" t="s">
        <v>8316</v>
      </c>
      <c r="S1321" s="12" t="str">
        <f>TEXT((J1321/86400)+25569+(-5/24),"mm/dd/yy")</f>
        <v>06/26/14</v>
      </c>
      <c r="T1321" s="12" t="str">
        <f>TEXT((I1321/86400)+25569+(-5/24),"mm/dd/yy")</f>
        <v>07/11/14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>E1322/D1322</f>
        <v>5.0299999999999997E-3</v>
      </c>
      <c r="P1322">
        <f>E1322/L1322</f>
        <v>167.66666666666666</v>
      </c>
      <c r="Q1322" t="s">
        <v>8310</v>
      </c>
      <c r="R1322" t="s">
        <v>8316</v>
      </c>
      <c r="S1322" s="12" t="str">
        <f>TEXT((J1322/86400)+25569+(-5/24),"mm/dd/yy")</f>
        <v>12/01/16</v>
      </c>
      <c r="T1322" s="12" t="str">
        <f>TEXT((I1322/86400)+25569+(-5/24),"mm/dd/yy")</f>
        <v>12/30/16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>E1323/D1323</f>
        <v>1.3028138528138528E-2</v>
      </c>
      <c r="P1323">
        <f>E1323/L1323</f>
        <v>859.85714285714289</v>
      </c>
      <c r="Q1323" t="s">
        <v>8310</v>
      </c>
      <c r="R1323" t="s">
        <v>8316</v>
      </c>
      <c r="S1323" s="12" t="str">
        <f>TEXT((J1323/86400)+25569+(-5/24),"mm/dd/yy")</f>
        <v>11/23/16</v>
      </c>
      <c r="T1323" s="12" t="str">
        <f>TEXT((I1323/86400)+25569+(-5/24),"mm/dd/yy")</f>
        <v>12/23/16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>E1324/D1324</f>
        <v>3.0285714285714286E-3</v>
      </c>
      <c r="P1324">
        <f>E1324/L1324</f>
        <v>26.5</v>
      </c>
      <c r="Q1324" t="s">
        <v>8310</v>
      </c>
      <c r="R1324" t="s">
        <v>8316</v>
      </c>
      <c r="S1324" s="12" t="str">
        <f>TEXT((J1324/86400)+25569+(-5/24),"mm/dd/yy")</f>
        <v>04/21/15</v>
      </c>
      <c r="T1324" s="12" t="str">
        <f>TEXT((I1324/86400)+25569+(-5/24),"mm/dd/yy")</f>
        <v>05/21/15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>E1325/D1325</f>
        <v>8.8800000000000004E-2</v>
      </c>
      <c r="P1325">
        <f>E1325/L1325</f>
        <v>30.272727272727273</v>
      </c>
      <c r="Q1325" t="s">
        <v>8310</v>
      </c>
      <c r="R1325" t="s">
        <v>8316</v>
      </c>
      <c r="S1325" s="12" t="str">
        <f>TEXT((J1325/86400)+25569+(-5/24),"mm/dd/yy")</f>
        <v>03/22/16</v>
      </c>
      <c r="T1325" s="12" t="str">
        <f>TEXT((I1325/86400)+25569+(-5/24),"mm/dd/yy")</f>
        <v>04/26/16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>E1326/D1326</f>
        <v>9.8400000000000001E-2</v>
      </c>
      <c r="P1326">
        <f>E1326/L1326</f>
        <v>54.666666666666664</v>
      </c>
      <c r="Q1326" t="s">
        <v>8310</v>
      </c>
      <c r="R1326" t="s">
        <v>8316</v>
      </c>
      <c r="S1326" s="12" t="str">
        <f>TEXT((J1326/86400)+25569+(-5/24),"mm/dd/yy")</f>
        <v>09/13/16</v>
      </c>
      <c r="T1326" s="12" t="str">
        <f>TEXT((I1326/86400)+25569+(-5/24),"mm/dd/yy")</f>
        <v>10/13/16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>E1327/D1327</f>
        <v>2.4299999999999999E-2</v>
      </c>
      <c r="P1327">
        <f>E1327/L1327</f>
        <v>60.75</v>
      </c>
      <c r="Q1327" t="s">
        <v>8310</v>
      </c>
      <c r="R1327" t="s">
        <v>8316</v>
      </c>
      <c r="S1327" s="12" t="str">
        <f>TEXT((J1327/86400)+25569+(-5/24),"mm/dd/yy")</f>
        <v>11/29/16</v>
      </c>
      <c r="T1327" s="12" t="str">
        <f>TEXT((I1327/86400)+25569+(-5/24),"mm/dd/yy")</f>
        <v>12/29/16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>E1328/D1328</f>
        <v>1.1299999999999999E-2</v>
      </c>
      <c r="P1328">
        <f>E1328/L1328</f>
        <v>102.72727272727273</v>
      </c>
      <c r="Q1328" t="s">
        <v>8310</v>
      </c>
      <c r="R1328" t="s">
        <v>8316</v>
      </c>
      <c r="S1328" s="12" t="str">
        <f>TEXT((J1328/86400)+25569+(-5/24),"mm/dd/yy")</f>
        <v>12/01/14</v>
      </c>
      <c r="T1328" s="12" t="str">
        <f>TEXT((I1328/86400)+25569+(-5/24),"mm/dd/yy")</f>
        <v>01/15/15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>E1329/D1329</f>
        <v>3.5520833333333335E-2</v>
      </c>
      <c r="P1329">
        <f>E1329/L1329</f>
        <v>41.585365853658537</v>
      </c>
      <c r="Q1329" t="s">
        <v>8310</v>
      </c>
      <c r="R1329" t="s">
        <v>8316</v>
      </c>
      <c r="S1329" s="12" t="str">
        <f>TEXT((J1329/86400)+25569+(-5/24),"mm/dd/yy")</f>
        <v>04/29/15</v>
      </c>
      <c r="T1329" s="12" t="str">
        <f>TEXT((I1329/86400)+25569+(-5/24),"mm/dd/yy")</f>
        <v>05/29/15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>E1330/D1330</f>
        <v>2.3306666666666667E-2</v>
      </c>
      <c r="P1330">
        <f>E1330/L1330</f>
        <v>116.53333333333333</v>
      </c>
      <c r="Q1330" t="s">
        <v>8310</v>
      </c>
      <c r="R1330" t="s">
        <v>8316</v>
      </c>
      <c r="S1330" s="12" t="str">
        <f>TEXT((J1330/86400)+25569+(-5/24),"mm/dd/yy")</f>
        <v>08/30/16</v>
      </c>
      <c r="T1330" s="12" t="str">
        <f>TEXT((I1330/86400)+25569+(-5/24),"mm/dd/yy")</f>
        <v>10/14/16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>E1331/D1331</f>
        <v>8.1600000000000006E-3</v>
      </c>
      <c r="P1331">
        <f>E1331/L1331</f>
        <v>45.333333333333336</v>
      </c>
      <c r="Q1331" t="s">
        <v>8310</v>
      </c>
      <c r="R1331" t="s">
        <v>8316</v>
      </c>
      <c r="S1331" s="12" t="str">
        <f>TEXT((J1331/86400)+25569+(-5/24),"mm/dd/yy")</f>
        <v>10/23/14</v>
      </c>
      <c r="T1331" s="12" t="str">
        <f>TEXT((I1331/86400)+25569+(-5/24),"mm/dd/yy")</f>
        <v>12/02/14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>E1332/D1332</f>
        <v>0.22494285714285714</v>
      </c>
      <c r="P1332">
        <f>E1332/L1332</f>
        <v>157.46</v>
      </c>
      <c r="Q1332" t="s">
        <v>8310</v>
      </c>
      <c r="R1332" t="s">
        <v>8316</v>
      </c>
      <c r="S1332" s="12" t="str">
        <f>TEXT((J1332/86400)+25569+(-5/24),"mm/dd/yy")</f>
        <v>06/01/16</v>
      </c>
      <c r="T1332" s="12" t="str">
        <f>TEXT((I1332/86400)+25569+(-5/24),"mm/dd/yy")</f>
        <v>07/01/16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>E1333/D1333</f>
        <v>1.3668E-2</v>
      </c>
      <c r="P1333">
        <f>E1333/L1333</f>
        <v>100.5</v>
      </c>
      <c r="Q1333" t="s">
        <v>8310</v>
      </c>
      <c r="R1333" t="s">
        <v>8316</v>
      </c>
      <c r="S1333" s="12" t="str">
        <f>TEXT((J1333/86400)+25569+(-5/24),"mm/dd/yy")</f>
        <v>07/18/16</v>
      </c>
      <c r="T1333" s="12" t="str">
        <f>TEXT((I1333/86400)+25569+(-5/24),"mm/dd/yy")</f>
        <v>08/17/16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>E1334/D1334</f>
        <v>0</v>
      </c>
      <c r="P1334" t="e">
        <f>E1334/L1334</f>
        <v>#DIV/0!</v>
      </c>
      <c r="Q1334" t="s">
        <v>8310</v>
      </c>
      <c r="R1334" t="s">
        <v>8316</v>
      </c>
      <c r="S1334" s="12" t="str">
        <f>TEXT((J1334/86400)+25569+(-5/24),"mm/dd/yy")</f>
        <v>12/27/16</v>
      </c>
      <c r="T1334" s="12" t="str">
        <f>TEXT((I1334/86400)+25569+(-5/24),"mm/dd/yy")</f>
        <v>01/26/17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>E1335/D1335</f>
        <v>0</v>
      </c>
      <c r="P1335" t="e">
        <f>E1335/L1335</f>
        <v>#DIV/0!</v>
      </c>
      <c r="Q1335" t="s">
        <v>8310</v>
      </c>
      <c r="R1335" t="s">
        <v>8316</v>
      </c>
      <c r="S1335" s="12" t="str">
        <f>TEXT((J1335/86400)+25569+(-5/24),"mm/dd/yy")</f>
        <v>06/15/14</v>
      </c>
      <c r="T1335" s="12" t="str">
        <f>TEXT((I1335/86400)+25569+(-5/24),"mm/dd/yy")</f>
        <v>07/15/14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>E1336/D1336</f>
        <v>0.10754135338345865</v>
      </c>
      <c r="P1336">
        <f>E1336/L1336</f>
        <v>51.822463768115945</v>
      </c>
      <c r="Q1336" t="s">
        <v>8310</v>
      </c>
      <c r="R1336" t="s">
        <v>8316</v>
      </c>
      <c r="S1336" s="12" t="str">
        <f>TEXT((J1336/86400)+25569+(-5/24),"mm/dd/yy")</f>
        <v>02/10/16</v>
      </c>
      <c r="T1336" s="12" t="str">
        <f>TEXT((I1336/86400)+25569+(-5/24),"mm/dd/yy")</f>
        <v>03/11/16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>E1337/D1337</f>
        <v>0.1976</v>
      </c>
      <c r="P1337">
        <f>E1337/L1337</f>
        <v>308.75</v>
      </c>
      <c r="Q1337" t="s">
        <v>8310</v>
      </c>
      <c r="R1337" t="s">
        <v>8316</v>
      </c>
      <c r="S1337" s="12" t="str">
        <f>TEXT((J1337/86400)+25569+(-5/24),"mm/dd/yy")</f>
        <v>11/05/15</v>
      </c>
      <c r="T1337" s="12" t="str">
        <f>TEXT((I1337/86400)+25569+(-5/24),"mm/dd/yy")</f>
        <v>12/05/15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>E1338/D1338</f>
        <v>0.84946999999999995</v>
      </c>
      <c r="P1338">
        <f>E1338/L1338</f>
        <v>379.22767857142856</v>
      </c>
      <c r="Q1338" t="s">
        <v>8310</v>
      </c>
      <c r="R1338" t="s">
        <v>8316</v>
      </c>
      <c r="S1338" s="12" t="str">
        <f>TEXT((J1338/86400)+25569+(-5/24),"mm/dd/yy")</f>
        <v>11/12/14</v>
      </c>
      <c r="T1338" s="12" t="str">
        <f>TEXT((I1338/86400)+25569+(-5/24),"mm/dd/yy")</f>
        <v>12/17/14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>E1339/D1339</f>
        <v>0.49381999999999998</v>
      </c>
      <c r="P1339">
        <f>E1339/L1339</f>
        <v>176.36428571428573</v>
      </c>
      <c r="Q1339" t="s">
        <v>8310</v>
      </c>
      <c r="R1339" t="s">
        <v>8316</v>
      </c>
      <c r="S1339" s="12" t="str">
        <f>TEXT((J1339/86400)+25569+(-5/24),"mm/dd/yy")</f>
        <v>02/01/17</v>
      </c>
      <c r="T1339" s="12" t="str">
        <f>TEXT((I1339/86400)+25569+(-5/24),"mm/dd/yy")</f>
        <v>03/03/17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>E1340/D1340</f>
        <v>3.3033333333333331E-2</v>
      </c>
      <c r="P1340">
        <f>E1340/L1340</f>
        <v>66.066666666666663</v>
      </c>
      <c r="Q1340" t="s">
        <v>8310</v>
      </c>
      <c r="R1340" t="s">
        <v>8316</v>
      </c>
      <c r="S1340" s="12" t="str">
        <f>TEXT((J1340/86400)+25569+(-5/24),"mm/dd/yy")</f>
        <v>07/03/15</v>
      </c>
      <c r="T1340" s="12" t="str">
        <f>TEXT((I1340/86400)+25569+(-5/24),"mm/dd/yy")</f>
        <v>08/02/15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>E1341/D1341</f>
        <v>6.6339999999999996E-2</v>
      </c>
      <c r="P1341">
        <f>E1341/L1341</f>
        <v>89.648648648648646</v>
      </c>
      <c r="Q1341" t="s">
        <v>8310</v>
      </c>
      <c r="R1341" t="s">
        <v>8316</v>
      </c>
      <c r="S1341" s="12" t="str">
        <f>TEXT((J1341/86400)+25569+(-5/24),"mm/dd/yy")</f>
        <v>10/24/14</v>
      </c>
      <c r="T1341" s="12" t="str">
        <f>TEXT((I1341/86400)+25569+(-5/24),"mm/dd/yy")</f>
        <v>12/08/14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>E1342/D1342</f>
        <v>0</v>
      </c>
      <c r="P1342" t="e">
        <f>E1342/L1342</f>
        <v>#DIV/0!</v>
      </c>
      <c r="Q1342" t="s">
        <v>8310</v>
      </c>
      <c r="R1342" t="s">
        <v>8316</v>
      </c>
      <c r="S1342" s="12" t="str">
        <f>TEXT((J1342/86400)+25569+(-5/24),"mm/dd/yy")</f>
        <v>07/16/14</v>
      </c>
      <c r="T1342" s="12" t="str">
        <f>TEXT((I1342/86400)+25569+(-5/24),"mm/dd/yy")</f>
        <v>08/15/14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>E1343/D1343</f>
        <v>0.7036</v>
      </c>
      <c r="P1343">
        <f>E1343/L1343</f>
        <v>382.39130434782606</v>
      </c>
      <c r="Q1343" t="s">
        <v>8310</v>
      </c>
      <c r="R1343" t="s">
        <v>8316</v>
      </c>
      <c r="S1343" s="12" t="str">
        <f>TEXT((J1343/86400)+25569+(-5/24),"mm/dd/yy")</f>
        <v>08/30/16</v>
      </c>
      <c r="T1343" s="12" t="str">
        <f>TEXT((I1343/86400)+25569+(-5/24),"mm/dd/yy")</f>
        <v>10/01/16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>E1344/D1344</f>
        <v>2E-3</v>
      </c>
      <c r="P1344">
        <f>E1344/L1344</f>
        <v>100</v>
      </c>
      <c r="Q1344" t="s">
        <v>8310</v>
      </c>
      <c r="R1344" t="s">
        <v>8316</v>
      </c>
      <c r="S1344" s="12" t="str">
        <f>TEXT((J1344/86400)+25569+(-5/24),"mm/dd/yy")</f>
        <v>06/17/15</v>
      </c>
      <c r="T1344" s="12" t="str">
        <f>TEXT((I1344/86400)+25569+(-5/24),"mm/dd/yy")</f>
        <v>07/17/15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>E1345/D1345</f>
        <v>1.02298</v>
      </c>
      <c r="P1345">
        <f>E1345/L1345</f>
        <v>158.35603715170279</v>
      </c>
      <c r="Q1345" t="s">
        <v>8310</v>
      </c>
      <c r="R1345" t="s">
        <v>8316</v>
      </c>
      <c r="S1345" s="12" t="str">
        <f>TEXT((J1345/86400)+25569+(-5/24),"mm/dd/yy")</f>
        <v>06/21/16</v>
      </c>
      <c r="T1345" s="12" t="str">
        <f>TEXT((I1345/86400)+25569+(-5/24),"mm/dd/yy")</f>
        <v>08/18/16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>E1346/D1346</f>
        <v>3.7773333333333334</v>
      </c>
      <c r="P1346">
        <f>E1346/L1346</f>
        <v>40.762589928057551</v>
      </c>
      <c r="Q1346" t="s">
        <v>8323</v>
      </c>
      <c r="R1346" t="s">
        <v>8333</v>
      </c>
      <c r="S1346" s="12" t="str">
        <f>TEXT((J1346/86400)+25569+(-5/24),"mm/dd/yy")</f>
        <v>06/01/16</v>
      </c>
      <c r="T1346" s="12" t="str">
        <f>TEXT((I1346/86400)+25569+(-5/24),"mm/dd/yy")</f>
        <v>06/30/16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>E1347/D1347</f>
        <v>1.25</v>
      </c>
      <c r="P1347">
        <f>E1347/L1347</f>
        <v>53.571428571428569</v>
      </c>
      <c r="Q1347" t="s">
        <v>8323</v>
      </c>
      <c r="R1347" t="s">
        <v>8333</v>
      </c>
      <c r="S1347" s="12" t="str">
        <f>TEXT((J1347/86400)+25569+(-5/24),"mm/dd/yy")</f>
        <v>06/09/14</v>
      </c>
      <c r="T1347" s="12" t="str">
        <f>TEXT((I1347/86400)+25569+(-5/24),"mm/dd/yy")</f>
        <v>07/14/14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>E1348/D1348</f>
        <v>1.473265306122449</v>
      </c>
      <c r="P1348">
        <f>E1348/L1348</f>
        <v>48.449664429530202</v>
      </c>
      <c r="Q1348" t="s">
        <v>8323</v>
      </c>
      <c r="R1348" t="s">
        <v>8333</v>
      </c>
      <c r="S1348" s="12" t="str">
        <f>TEXT((J1348/86400)+25569+(-5/24),"mm/dd/yy")</f>
        <v>05/27/13</v>
      </c>
      <c r="T1348" s="12" t="str">
        <f>TEXT((I1348/86400)+25569+(-5/24),"mm/dd/yy")</f>
        <v>06/26/13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>E1349/D1349</f>
        <v>1.022</v>
      </c>
      <c r="P1349">
        <f>E1349/L1349</f>
        <v>82.41935483870968</v>
      </c>
      <c r="Q1349" t="s">
        <v>8323</v>
      </c>
      <c r="R1349" t="s">
        <v>8333</v>
      </c>
      <c r="S1349" s="12" t="str">
        <f>TEXT((J1349/86400)+25569+(-5/24),"mm/dd/yy")</f>
        <v>02/05/15</v>
      </c>
      <c r="T1349" s="12" t="str">
        <f>TEXT((I1349/86400)+25569+(-5/24),"mm/dd/yy")</f>
        <v>03/07/15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>E1350/D1350</f>
        <v>1.018723404255319</v>
      </c>
      <c r="P1350">
        <f>E1350/L1350</f>
        <v>230.19230769230768</v>
      </c>
      <c r="Q1350" t="s">
        <v>8323</v>
      </c>
      <c r="R1350" t="s">
        <v>8333</v>
      </c>
      <c r="S1350" s="12" t="str">
        <f>TEXT((J1350/86400)+25569+(-5/24),"mm/dd/yy")</f>
        <v>11/20/14</v>
      </c>
      <c r="T1350" s="12" t="str">
        <f>TEXT((I1350/86400)+25569+(-5/24),"mm/dd/yy")</f>
        <v>12/18/14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>E1351/D1351</f>
        <v>2.0419999999999998</v>
      </c>
      <c r="P1351">
        <f>E1351/L1351</f>
        <v>59.360465116279073</v>
      </c>
      <c r="Q1351" t="s">
        <v>8323</v>
      </c>
      <c r="R1351" t="s">
        <v>8333</v>
      </c>
      <c r="S1351" s="12" t="str">
        <f>TEXT((J1351/86400)+25569+(-5/24),"mm/dd/yy")</f>
        <v>11/09/15</v>
      </c>
      <c r="T1351" s="12" t="str">
        <f>TEXT((I1351/86400)+25569+(-5/24),"mm/dd/yy")</f>
        <v>12/16/15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>E1352/D1352</f>
        <v>1.0405</v>
      </c>
      <c r="P1352">
        <f>E1352/L1352</f>
        <v>66.698717948717942</v>
      </c>
      <c r="Q1352" t="s">
        <v>8323</v>
      </c>
      <c r="R1352" t="s">
        <v>8333</v>
      </c>
      <c r="S1352" s="12" t="str">
        <f>TEXT((J1352/86400)+25569+(-5/24),"mm/dd/yy")</f>
        <v>11/25/15</v>
      </c>
      <c r="T1352" s="12" t="str">
        <f>TEXT((I1352/86400)+25569+(-5/24),"mm/dd/yy")</f>
        <v>12/25/15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>E1353/D1353</f>
        <v>1.0126500000000001</v>
      </c>
      <c r="P1353">
        <f>E1353/L1353</f>
        <v>168.77500000000001</v>
      </c>
      <c r="Q1353" t="s">
        <v>8323</v>
      </c>
      <c r="R1353" t="s">
        <v>8333</v>
      </c>
      <c r="S1353" s="12" t="str">
        <f>TEXT((J1353/86400)+25569+(-5/24),"mm/dd/yy")</f>
        <v>01/13/16</v>
      </c>
      <c r="T1353" s="12" t="str">
        <f>TEXT((I1353/86400)+25569+(-5/24),"mm/dd/yy")</f>
        <v>02/12/16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>E1354/D1354</f>
        <v>1.3613999999999999</v>
      </c>
      <c r="P1354">
        <f>E1354/L1354</f>
        <v>59.973568281938327</v>
      </c>
      <c r="Q1354" t="s">
        <v>8323</v>
      </c>
      <c r="R1354" t="s">
        <v>8333</v>
      </c>
      <c r="S1354" s="12" t="str">
        <f>TEXT((J1354/86400)+25569+(-5/24),"mm/dd/yy")</f>
        <v>07/15/15</v>
      </c>
      <c r="T1354" s="12" t="str">
        <f>TEXT((I1354/86400)+25569+(-5/24),"mm/dd/yy")</f>
        <v>09/04/15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>E1355/D1355</f>
        <v>1.3360000000000001</v>
      </c>
      <c r="P1355">
        <f>E1355/L1355</f>
        <v>31.80952380952381</v>
      </c>
      <c r="Q1355" t="s">
        <v>8323</v>
      </c>
      <c r="R1355" t="s">
        <v>8333</v>
      </c>
      <c r="S1355" s="12" t="str">
        <f>TEXT((J1355/86400)+25569+(-5/24),"mm/dd/yy")</f>
        <v>02/03/13</v>
      </c>
      <c r="T1355" s="12" t="str">
        <f>TEXT((I1355/86400)+25569+(-5/24),"mm/dd/yy")</f>
        <v>03/10/13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>E1356/D1356</f>
        <v>1.3025</v>
      </c>
      <c r="P1356">
        <f>E1356/L1356</f>
        <v>24.421875</v>
      </c>
      <c r="Q1356" t="s">
        <v>8323</v>
      </c>
      <c r="R1356" t="s">
        <v>8333</v>
      </c>
      <c r="S1356" s="12" t="str">
        <f>TEXT((J1356/86400)+25569+(-5/24),"mm/dd/yy")</f>
        <v>05/12/16</v>
      </c>
      <c r="T1356" s="12" t="str">
        <f>TEXT((I1356/86400)+25569+(-5/24),"mm/dd/yy")</f>
        <v>06/11/16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>E1357/D1357</f>
        <v>1.2267999999999999</v>
      </c>
      <c r="P1357">
        <f>E1357/L1357</f>
        <v>25.347107438016529</v>
      </c>
      <c r="Q1357" t="s">
        <v>8323</v>
      </c>
      <c r="R1357" t="s">
        <v>8333</v>
      </c>
      <c r="S1357" s="12" t="str">
        <f>TEXT((J1357/86400)+25569+(-5/24),"mm/dd/yy")</f>
        <v>10/31/12</v>
      </c>
      <c r="T1357" s="12" t="str">
        <f>TEXT((I1357/86400)+25569+(-5/24),"mm/dd/yy")</f>
        <v>11/30/12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>E1358/D1358</f>
        <v>1.8281058823529412</v>
      </c>
      <c r="P1358">
        <f>E1358/L1358</f>
        <v>71.443218390804603</v>
      </c>
      <c r="Q1358" t="s">
        <v>8323</v>
      </c>
      <c r="R1358" t="s">
        <v>8333</v>
      </c>
      <c r="S1358" s="12" t="str">
        <f>TEXT((J1358/86400)+25569+(-5/24),"mm/dd/yy")</f>
        <v>06/04/13</v>
      </c>
      <c r="T1358" s="12" t="str">
        <f>TEXT((I1358/86400)+25569+(-5/24),"mm/dd/yy")</f>
        <v>07/04/13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>E1359/D1359</f>
        <v>1.2529999999999999</v>
      </c>
      <c r="P1359">
        <f>E1359/L1359</f>
        <v>38.553846153846152</v>
      </c>
      <c r="Q1359" t="s">
        <v>8323</v>
      </c>
      <c r="R1359" t="s">
        <v>8333</v>
      </c>
      <c r="S1359" s="12" t="str">
        <f>TEXT((J1359/86400)+25569+(-5/24),"mm/dd/yy")</f>
        <v>01/30/13</v>
      </c>
      <c r="T1359" s="12" t="str">
        <f>TEXT((I1359/86400)+25569+(-5/24),"mm/dd/yy")</f>
        <v>03/01/13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>E1360/D1360</f>
        <v>1.1166666666666667</v>
      </c>
      <c r="P1360">
        <f>E1360/L1360</f>
        <v>68.367346938775512</v>
      </c>
      <c r="Q1360" t="s">
        <v>8323</v>
      </c>
      <c r="R1360" t="s">
        <v>8333</v>
      </c>
      <c r="S1360" s="12" t="str">
        <f>TEXT((J1360/86400)+25569+(-5/24),"mm/dd/yy")</f>
        <v>05/26/11</v>
      </c>
      <c r="T1360" s="12" t="str">
        <f>TEXT((I1360/86400)+25569+(-5/24),"mm/dd/yy")</f>
        <v>06/25/11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>E1361/D1361</f>
        <v>1.1575757575757575</v>
      </c>
      <c r="P1361">
        <f>E1361/L1361</f>
        <v>40.210526315789473</v>
      </c>
      <c r="Q1361" t="s">
        <v>8323</v>
      </c>
      <c r="R1361" t="s">
        <v>8333</v>
      </c>
      <c r="S1361" s="12" t="str">
        <f>TEXT((J1361/86400)+25569+(-5/24),"mm/dd/yy")</f>
        <v>05/05/11</v>
      </c>
      <c r="T1361" s="12" t="str">
        <f>TEXT((I1361/86400)+25569+(-5/24),"mm/dd/yy")</f>
        <v>07/06/11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>E1362/D1362</f>
        <v>1.732</v>
      </c>
      <c r="P1362">
        <f>E1362/L1362</f>
        <v>32.074074074074076</v>
      </c>
      <c r="Q1362" t="s">
        <v>8323</v>
      </c>
      <c r="R1362" t="s">
        <v>8333</v>
      </c>
      <c r="S1362" s="12" t="str">
        <f>TEXT((J1362/86400)+25569+(-5/24),"mm/dd/yy")</f>
        <v>07/05/12</v>
      </c>
      <c r="T1362" s="12" t="str">
        <f>TEXT((I1362/86400)+25569+(-5/24),"mm/dd/yy")</f>
        <v>08/02/12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>E1363/D1363</f>
        <v>1.2598333333333334</v>
      </c>
      <c r="P1363">
        <f>E1363/L1363</f>
        <v>28.632575757575758</v>
      </c>
      <c r="Q1363" t="s">
        <v>8323</v>
      </c>
      <c r="R1363" t="s">
        <v>8333</v>
      </c>
      <c r="S1363" s="12" t="str">
        <f>TEXT((J1363/86400)+25569+(-5/24),"mm/dd/yy")</f>
        <v>05/22/14</v>
      </c>
      <c r="T1363" s="12" t="str">
        <f>TEXT((I1363/86400)+25569+(-5/24),"mm/dd/yy")</f>
        <v>06/21/14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>E1364/D1364</f>
        <v>1.091</v>
      </c>
      <c r="P1364">
        <f>E1364/L1364</f>
        <v>43.64</v>
      </c>
      <c r="Q1364" t="s">
        <v>8323</v>
      </c>
      <c r="R1364" t="s">
        <v>8333</v>
      </c>
      <c r="S1364" s="12" t="str">
        <f>TEXT((J1364/86400)+25569+(-5/24),"mm/dd/yy")</f>
        <v>07/09/13</v>
      </c>
      <c r="T1364" s="12" t="str">
        <f>TEXT((I1364/86400)+25569+(-5/24),"mm/dd/yy")</f>
        <v>09/07/13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>E1365/D1365</f>
        <v>1</v>
      </c>
      <c r="P1365">
        <f>E1365/L1365</f>
        <v>40</v>
      </c>
      <c r="Q1365" t="s">
        <v>8323</v>
      </c>
      <c r="R1365" t="s">
        <v>8333</v>
      </c>
      <c r="S1365" s="12" t="str">
        <f>TEXT((J1365/86400)+25569+(-5/24),"mm/dd/yy")</f>
        <v>01/27/16</v>
      </c>
      <c r="T1365" s="12" t="str">
        <f>TEXT((I1365/86400)+25569+(-5/24),"mm/dd/yy")</f>
        <v>02/15/16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>E1366/D1366</f>
        <v>1.1864285714285714</v>
      </c>
      <c r="P1366">
        <f>E1366/L1366</f>
        <v>346.04166666666669</v>
      </c>
      <c r="Q1366" t="s">
        <v>8314</v>
      </c>
      <c r="R1366" t="s">
        <v>8315</v>
      </c>
      <c r="S1366" s="12" t="str">
        <f>TEXT((J1366/86400)+25569+(-5/24),"mm/dd/yy")</f>
        <v>11/08/14</v>
      </c>
      <c r="T1366" s="12" t="str">
        <f>TEXT((I1366/86400)+25569+(-5/24),"mm/dd/yy")</f>
        <v>01/07/15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>E1367/D1367</f>
        <v>1.0026666666666666</v>
      </c>
      <c r="P1367">
        <f>E1367/L1367</f>
        <v>81.739130434782609</v>
      </c>
      <c r="Q1367" t="s">
        <v>8314</v>
      </c>
      <c r="R1367" t="s">
        <v>8315</v>
      </c>
      <c r="S1367" s="12" t="str">
        <f>TEXT((J1367/86400)+25569+(-5/24),"mm/dd/yy")</f>
        <v>02/14/15</v>
      </c>
      <c r="T1367" s="12" t="str">
        <f>TEXT((I1367/86400)+25569+(-5/24),"mm/dd/yy")</f>
        <v>03/16/15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>E1368/D1368</f>
        <v>1.2648920000000001</v>
      </c>
      <c r="P1368">
        <f>E1368/L1368</f>
        <v>64.535306122448986</v>
      </c>
      <c r="Q1368" t="s">
        <v>8314</v>
      </c>
      <c r="R1368" t="s">
        <v>8315</v>
      </c>
      <c r="S1368" s="12" t="str">
        <f>TEXT((J1368/86400)+25569+(-5/24),"mm/dd/yy")</f>
        <v>10/12/14</v>
      </c>
      <c r="T1368" s="12" t="str">
        <f>TEXT((I1368/86400)+25569+(-5/24),"mm/dd/yy")</f>
        <v>11/26/14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>E1369/D1369</f>
        <v>1.1426000000000001</v>
      </c>
      <c r="P1369">
        <f>E1369/L1369</f>
        <v>63.477777777777774</v>
      </c>
      <c r="Q1369" t="s">
        <v>8314</v>
      </c>
      <c r="R1369" t="s">
        <v>8315</v>
      </c>
      <c r="S1369" s="12" t="str">
        <f>TEXT((J1369/86400)+25569+(-5/24),"mm/dd/yy")</f>
        <v>10/14/15</v>
      </c>
      <c r="T1369" s="12" t="str">
        <f>TEXT((I1369/86400)+25569+(-5/24),"mm/dd/yy")</f>
        <v>11/13/15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>E1370/D1370</f>
        <v>1.107</v>
      </c>
      <c r="P1370">
        <f>E1370/L1370</f>
        <v>63.620689655172413</v>
      </c>
      <c r="Q1370" t="s">
        <v>8314</v>
      </c>
      <c r="R1370" t="s">
        <v>8315</v>
      </c>
      <c r="S1370" s="12" t="str">
        <f>TEXT((J1370/86400)+25569+(-5/24),"mm/dd/yy")</f>
        <v>05/21/15</v>
      </c>
      <c r="T1370" s="12" t="str">
        <f>TEXT((I1370/86400)+25569+(-5/24),"mm/dd/yy")</f>
        <v>06/14/15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>E1371/D1371</f>
        <v>1.0534805315203954</v>
      </c>
      <c r="P1371">
        <f>E1371/L1371</f>
        <v>83.967068965517228</v>
      </c>
      <c r="Q1371" t="s">
        <v>8314</v>
      </c>
      <c r="R1371" t="s">
        <v>8315</v>
      </c>
      <c r="S1371" s="12" t="str">
        <f>TEXT((J1371/86400)+25569+(-5/24),"mm/dd/yy")</f>
        <v>03/12/14</v>
      </c>
      <c r="T1371" s="12" t="str">
        <f>TEXT((I1371/86400)+25569+(-5/24),"mm/dd/yy")</f>
        <v>04/11/14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>E1372/D1372</f>
        <v>1.0366666666666666</v>
      </c>
      <c r="P1372">
        <f>E1372/L1372</f>
        <v>77.75</v>
      </c>
      <c r="Q1372" t="s">
        <v>8314</v>
      </c>
      <c r="R1372" t="s">
        <v>8315</v>
      </c>
      <c r="S1372" s="12" t="str">
        <f>TEXT((J1372/86400)+25569+(-5/24),"mm/dd/yy")</f>
        <v>09/30/13</v>
      </c>
      <c r="T1372" s="12" t="str">
        <f>TEXT((I1372/86400)+25569+(-5/24),"mm/dd/yy")</f>
        <v>10/15/13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>E1373/D1373</f>
        <v>1.0708672667523933</v>
      </c>
      <c r="P1373">
        <f>E1373/L1373</f>
        <v>107.07142857142857</v>
      </c>
      <c r="Q1373" t="s">
        <v>8314</v>
      </c>
      <c r="R1373" t="s">
        <v>8315</v>
      </c>
      <c r="S1373" s="12" t="str">
        <f>TEXT((J1373/86400)+25569+(-5/24),"mm/dd/yy")</f>
        <v>04/07/15</v>
      </c>
      <c r="T1373" s="12" t="str">
        <f>TEXT((I1373/86400)+25569+(-5/24),"mm/dd/yy")</f>
        <v>05/07/15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>E1374/D1374</f>
        <v>1.24</v>
      </c>
      <c r="P1374">
        <f>E1374/L1374</f>
        <v>38.75</v>
      </c>
      <c r="Q1374" t="s">
        <v>8314</v>
      </c>
      <c r="R1374" t="s">
        <v>8315</v>
      </c>
      <c r="S1374" s="12" t="str">
        <f>TEXT((J1374/86400)+25569+(-5/24),"mm/dd/yy")</f>
        <v>06/12/12</v>
      </c>
      <c r="T1374" s="12" t="str">
        <f>TEXT((I1374/86400)+25569+(-5/24),"mm/dd/yy")</f>
        <v>07/12/12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>E1375/D1375</f>
        <v>1.0501</v>
      </c>
      <c r="P1375">
        <f>E1375/L1375</f>
        <v>201.94230769230768</v>
      </c>
      <c r="Q1375" t="s">
        <v>8314</v>
      </c>
      <c r="R1375" t="s">
        <v>8315</v>
      </c>
      <c r="S1375" s="12" t="str">
        <f>TEXT((J1375/86400)+25569+(-5/24),"mm/dd/yy")</f>
        <v>11/30/16</v>
      </c>
      <c r="T1375" s="12" t="str">
        <f>TEXT((I1375/86400)+25569+(-5/24),"mm/dd/yy")</f>
        <v>12/30/16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>E1376/D1376</f>
        <v>1.8946666666666667</v>
      </c>
      <c r="P1376">
        <f>E1376/L1376</f>
        <v>43.060606060606062</v>
      </c>
      <c r="Q1376" t="s">
        <v>8314</v>
      </c>
      <c r="R1376" t="s">
        <v>8315</v>
      </c>
      <c r="S1376" s="12" t="str">
        <f>TEXT((J1376/86400)+25569+(-5/24),"mm/dd/yy")</f>
        <v>02/23/16</v>
      </c>
      <c r="T1376" s="12" t="str">
        <f>TEXT((I1376/86400)+25569+(-5/24),"mm/dd/yy")</f>
        <v>03/24/16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>E1377/D1377</f>
        <v>1.7132499999999999</v>
      </c>
      <c r="P1377">
        <f>E1377/L1377</f>
        <v>62.871559633027523</v>
      </c>
      <c r="Q1377" t="s">
        <v>8314</v>
      </c>
      <c r="R1377" t="s">
        <v>8315</v>
      </c>
      <c r="S1377" s="12" t="str">
        <f>TEXT((J1377/86400)+25569+(-5/24),"mm/dd/yy")</f>
        <v>12/15/16</v>
      </c>
      <c r="T1377" s="12" t="str">
        <f>TEXT((I1377/86400)+25569+(-5/24),"mm/dd/yy")</f>
        <v>01/14/17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>E1378/D1378</f>
        <v>2.5248648648648651</v>
      </c>
      <c r="P1378">
        <f>E1378/L1378</f>
        <v>55.607142857142854</v>
      </c>
      <c r="Q1378" t="s">
        <v>8314</v>
      </c>
      <c r="R1378" t="s">
        <v>8315</v>
      </c>
      <c r="S1378" s="12" t="str">
        <f>TEXT((J1378/86400)+25569+(-5/24),"mm/dd/yy")</f>
        <v>11/03/16</v>
      </c>
      <c r="T1378" s="12" t="str">
        <f>TEXT((I1378/86400)+25569+(-5/24),"mm/dd/yy")</f>
        <v>12/03/16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>E1379/D1379</f>
        <v>1.1615384615384616</v>
      </c>
      <c r="P1379">
        <f>E1379/L1379</f>
        <v>48.70967741935484</v>
      </c>
      <c r="Q1379" t="s">
        <v>8314</v>
      </c>
      <c r="R1379" t="s">
        <v>8315</v>
      </c>
      <c r="S1379" s="12" t="str">
        <f>TEXT((J1379/86400)+25569+(-5/24),"mm/dd/yy")</f>
        <v>01/12/17</v>
      </c>
      <c r="T1379" s="12" t="str">
        <f>TEXT((I1379/86400)+25569+(-5/24),"mm/dd/yy")</f>
        <v>02/02/17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>E1380/D1380</f>
        <v>2.0335000000000001</v>
      </c>
      <c r="P1380">
        <f>E1380/L1380</f>
        <v>30.578947368421051</v>
      </c>
      <c r="Q1380" t="s">
        <v>8314</v>
      </c>
      <c r="R1380" t="s">
        <v>8315</v>
      </c>
      <c r="S1380" s="12" t="str">
        <f>TEXT((J1380/86400)+25569+(-5/24),"mm/dd/yy")</f>
        <v>07/17/16</v>
      </c>
      <c r="T1380" s="12" t="str">
        <f>TEXT((I1380/86400)+25569+(-5/24),"mm/dd/yy")</f>
        <v>08/01/16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>E1381/D1381</f>
        <v>1.1160000000000001</v>
      </c>
      <c r="P1381">
        <f>E1381/L1381</f>
        <v>73.907284768211923</v>
      </c>
      <c r="Q1381" t="s">
        <v>8314</v>
      </c>
      <c r="R1381" t="s">
        <v>8315</v>
      </c>
      <c r="S1381" s="12" t="str">
        <f>TEXT((J1381/86400)+25569+(-5/24),"mm/dd/yy")</f>
        <v>05/06/15</v>
      </c>
      <c r="T1381" s="12" t="str">
        <f>TEXT((I1381/86400)+25569+(-5/24),"mm/dd/yy")</f>
        <v>06/05/15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>E1382/D1382</f>
        <v>4.24</v>
      </c>
      <c r="P1382">
        <f>E1382/L1382</f>
        <v>21.2</v>
      </c>
      <c r="Q1382" t="s">
        <v>8314</v>
      </c>
      <c r="R1382" t="s">
        <v>8315</v>
      </c>
      <c r="S1382" s="12" t="str">
        <f>TEXT((J1382/86400)+25569+(-5/24),"mm/dd/yy")</f>
        <v>05/17/15</v>
      </c>
      <c r="T1382" s="12" t="str">
        <f>TEXT((I1382/86400)+25569+(-5/24),"mm/dd/yy")</f>
        <v>06/08/15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>E1383/D1383</f>
        <v>1.071</v>
      </c>
      <c r="P1383">
        <f>E1383/L1383</f>
        <v>73.356164383561648</v>
      </c>
      <c r="Q1383" t="s">
        <v>8314</v>
      </c>
      <c r="R1383" t="s">
        <v>8315</v>
      </c>
      <c r="S1383" s="12" t="str">
        <f>TEXT((J1383/86400)+25569+(-5/24),"mm/dd/yy")</f>
        <v>11/29/16</v>
      </c>
      <c r="T1383" s="12" t="str">
        <f>TEXT((I1383/86400)+25569+(-5/24),"mm/dd/yy")</f>
        <v>12/29/16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>E1384/D1384</f>
        <v>1.043625</v>
      </c>
      <c r="P1384">
        <f>E1384/L1384</f>
        <v>56.412162162162161</v>
      </c>
      <c r="Q1384" t="s">
        <v>8314</v>
      </c>
      <c r="R1384" t="s">
        <v>8315</v>
      </c>
      <c r="S1384" s="12" t="str">
        <f>TEXT((J1384/86400)+25569+(-5/24),"mm/dd/yy")</f>
        <v>04/06/13</v>
      </c>
      <c r="T1384" s="12" t="str">
        <f>TEXT((I1384/86400)+25569+(-5/24),"mm/dd/yy")</f>
        <v>05/06/13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>E1385/D1385</f>
        <v>2.124090909090909</v>
      </c>
      <c r="P1385">
        <f>E1385/L1385</f>
        <v>50.247311827956992</v>
      </c>
      <c r="Q1385" t="s">
        <v>8314</v>
      </c>
      <c r="R1385" t="s">
        <v>8315</v>
      </c>
      <c r="S1385" s="12" t="str">
        <f>TEXT((J1385/86400)+25569+(-5/24),"mm/dd/yy")</f>
        <v>12/02/16</v>
      </c>
      <c r="T1385" s="12" t="str">
        <f>TEXT((I1385/86400)+25569+(-5/24),"mm/dd/yy")</f>
        <v>12/22/16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>E1386/D1386</f>
        <v>1.2408571428571429</v>
      </c>
      <c r="P1386">
        <f>E1386/L1386</f>
        <v>68.936507936507937</v>
      </c>
      <c r="Q1386" t="s">
        <v>8314</v>
      </c>
      <c r="R1386" t="s">
        <v>8315</v>
      </c>
      <c r="S1386" s="12" t="str">
        <f>TEXT((J1386/86400)+25569+(-5/24),"mm/dd/yy")</f>
        <v>06/05/15</v>
      </c>
      <c r="T1386" s="12" t="str">
        <f>TEXT((I1386/86400)+25569+(-5/24),"mm/dd/yy")</f>
        <v>07/05/15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>E1387/D1387</f>
        <v>1.10406125</v>
      </c>
      <c r="P1387">
        <f>E1387/L1387</f>
        <v>65.914104477611943</v>
      </c>
      <c r="Q1387" t="s">
        <v>8314</v>
      </c>
      <c r="R1387" t="s">
        <v>8315</v>
      </c>
      <c r="S1387" s="12" t="str">
        <f>TEXT((J1387/86400)+25569+(-5/24),"mm/dd/yy")</f>
        <v>03/04/16</v>
      </c>
      <c r="T1387" s="12" t="str">
        <f>TEXT((I1387/86400)+25569+(-5/24),"mm/dd/yy")</f>
        <v>04/29/16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>E1388/D1388</f>
        <v>2.1875</v>
      </c>
      <c r="P1388">
        <f>E1388/L1388</f>
        <v>62.5</v>
      </c>
      <c r="Q1388" t="s">
        <v>8314</v>
      </c>
      <c r="R1388" t="s">
        <v>8315</v>
      </c>
      <c r="S1388" s="12" t="str">
        <f>TEXT((J1388/86400)+25569+(-5/24),"mm/dd/yy")</f>
        <v>06/29/15</v>
      </c>
      <c r="T1388" s="12" t="str">
        <f>TEXT((I1388/86400)+25569+(-5/24),"mm/dd/yy")</f>
        <v>07/29/15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>E1389/D1389</f>
        <v>1.36625</v>
      </c>
      <c r="P1389">
        <f>E1389/L1389</f>
        <v>70.064102564102569</v>
      </c>
      <c r="Q1389" t="s">
        <v>8314</v>
      </c>
      <c r="R1389" t="s">
        <v>8315</v>
      </c>
      <c r="S1389" s="12" t="str">
        <f>TEXT((J1389/86400)+25569+(-5/24),"mm/dd/yy")</f>
        <v>05/02/15</v>
      </c>
      <c r="T1389" s="12" t="str">
        <f>TEXT((I1389/86400)+25569+(-5/24),"mm/dd/yy")</f>
        <v>06/02/15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>E1390/D1390</f>
        <v>1.348074</v>
      </c>
      <c r="P1390">
        <f>E1390/L1390</f>
        <v>60.181874999999998</v>
      </c>
      <c r="Q1390" t="s">
        <v>8314</v>
      </c>
      <c r="R1390" t="s">
        <v>8315</v>
      </c>
      <c r="S1390" s="12" t="str">
        <f>TEXT((J1390/86400)+25569+(-5/24),"mm/dd/yy")</f>
        <v>09/21/16</v>
      </c>
      <c r="T1390" s="12" t="str">
        <f>TEXT((I1390/86400)+25569+(-5/24),"mm/dd/yy")</f>
        <v>10/17/16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>E1391/D1391</f>
        <v>1.454</v>
      </c>
      <c r="P1391">
        <f>E1391/L1391</f>
        <v>21.382352941176471</v>
      </c>
      <c r="Q1391" t="s">
        <v>8314</v>
      </c>
      <c r="R1391" t="s">
        <v>8315</v>
      </c>
      <c r="S1391" s="12" t="str">
        <f>TEXT((J1391/86400)+25569+(-5/24),"mm/dd/yy")</f>
        <v>07/14/16</v>
      </c>
      <c r="T1391" s="12" t="str">
        <f>TEXT((I1391/86400)+25569+(-5/24),"mm/dd/yy")</f>
        <v>08/13/16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>E1392/D1392</f>
        <v>1.0910714285714285</v>
      </c>
      <c r="P1392">
        <f>E1392/L1392</f>
        <v>160.78947368421052</v>
      </c>
      <c r="Q1392" t="s">
        <v>8314</v>
      </c>
      <c r="R1392" t="s">
        <v>8315</v>
      </c>
      <c r="S1392" s="12" t="str">
        <f>TEXT((J1392/86400)+25569+(-5/24),"mm/dd/yy")</f>
        <v>03/24/15</v>
      </c>
      <c r="T1392" s="12" t="str">
        <f>TEXT((I1392/86400)+25569+(-5/24),"mm/dd/yy")</f>
        <v>04/27/15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>E1393/D1393</f>
        <v>1.1020000000000001</v>
      </c>
      <c r="P1393">
        <f>E1393/L1393</f>
        <v>42.384615384615387</v>
      </c>
      <c r="Q1393" t="s">
        <v>8314</v>
      </c>
      <c r="R1393" t="s">
        <v>8315</v>
      </c>
      <c r="S1393" s="12" t="str">
        <f>TEXT((J1393/86400)+25569+(-5/24),"mm/dd/yy")</f>
        <v>07/08/15</v>
      </c>
      <c r="T1393" s="12" t="str">
        <f>TEXT((I1393/86400)+25569+(-5/24),"mm/dd/yy")</f>
        <v>08/21/15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>E1394/D1394</f>
        <v>1.1364000000000001</v>
      </c>
      <c r="P1394">
        <f>E1394/L1394</f>
        <v>27.317307692307693</v>
      </c>
      <c r="Q1394" t="s">
        <v>8314</v>
      </c>
      <c r="R1394" t="s">
        <v>8315</v>
      </c>
      <c r="S1394" s="12" t="str">
        <f>TEXT((J1394/86400)+25569+(-5/24),"mm/dd/yy")</f>
        <v>01/31/16</v>
      </c>
      <c r="T1394" s="12" t="str">
        <f>TEXT((I1394/86400)+25569+(-5/24),"mm/dd/yy")</f>
        <v>03/02/16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>E1395/D1395</f>
        <v>1.0235000000000001</v>
      </c>
      <c r="P1395">
        <f>E1395/L1395</f>
        <v>196.82692307692307</v>
      </c>
      <c r="Q1395" t="s">
        <v>8314</v>
      </c>
      <c r="R1395" t="s">
        <v>8315</v>
      </c>
      <c r="S1395" s="12" t="str">
        <f>TEXT((J1395/86400)+25569+(-5/24),"mm/dd/yy")</f>
        <v>07/02/16</v>
      </c>
      <c r="T1395" s="12" t="str">
        <f>TEXT((I1395/86400)+25569+(-5/24),"mm/dd/yy")</f>
        <v>08/01/16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>E1396/D1396</f>
        <v>1.2213333333333334</v>
      </c>
      <c r="P1396">
        <f>E1396/L1396</f>
        <v>53.882352941176471</v>
      </c>
      <c r="Q1396" t="s">
        <v>8314</v>
      </c>
      <c r="R1396" t="s">
        <v>8315</v>
      </c>
      <c r="S1396" s="12" t="str">
        <f>TEXT((J1396/86400)+25569+(-5/24),"mm/dd/yy")</f>
        <v>01/16/17</v>
      </c>
      <c r="T1396" s="12" t="str">
        <f>TEXT((I1396/86400)+25569+(-5/24),"mm/dd/yy")</f>
        <v>02/28/17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>E1397/D1397</f>
        <v>1.1188571428571428</v>
      </c>
      <c r="P1397">
        <f>E1397/L1397</f>
        <v>47.756097560975611</v>
      </c>
      <c r="Q1397" t="s">
        <v>8314</v>
      </c>
      <c r="R1397" t="s">
        <v>8315</v>
      </c>
      <c r="S1397" s="12" t="str">
        <f>TEXT((J1397/86400)+25569+(-5/24),"mm/dd/yy")</f>
        <v>12/15/16</v>
      </c>
      <c r="T1397" s="12" t="str">
        <f>TEXT((I1397/86400)+25569+(-5/24),"mm/dd/yy")</f>
        <v>01/14/17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>E1398/D1398</f>
        <v>1.073</v>
      </c>
      <c r="P1398">
        <f>E1398/L1398</f>
        <v>88.191780821917803</v>
      </c>
      <c r="Q1398" t="s">
        <v>8314</v>
      </c>
      <c r="R1398" t="s">
        <v>8315</v>
      </c>
      <c r="S1398" s="12" t="str">
        <f>TEXT((J1398/86400)+25569+(-5/24),"mm/dd/yy")</f>
        <v>01/14/15</v>
      </c>
      <c r="T1398" s="12" t="str">
        <f>TEXT((I1398/86400)+25569+(-5/24),"mm/dd/yy")</f>
        <v>02/13/15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>E1399/D1399</f>
        <v>1.1385000000000001</v>
      </c>
      <c r="P1399">
        <f>E1399/L1399</f>
        <v>72.056962025316452</v>
      </c>
      <c r="Q1399" t="s">
        <v>8314</v>
      </c>
      <c r="R1399" t="s">
        <v>8315</v>
      </c>
      <c r="S1399" s="12" t="str">
        <f>TEXT((J1399/86400)+25569+(-5/24),"mm/dd/yy")</f>
        <v>09/27/16</v>
      </c>
      <c r="T1399" s="12" t="str">
        <f>TEXT((I1399/86400)+25569+(-5/24),"mm/dd/yy")</f>
        <v>10/27/16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>E1400/D1400</f>
        <v>1.0968181818181819</v>
      </c>
      <c r="P1400">
        <f>E1400/L1400</f>
        <v>74.246153846153845</v>
      </c>
      <c r="Q1400" t="s">
        <v>8314</v>
      </c>
      <c r="R1400" t="s">
        <v>8315</v>
      </c>
      <c r="S1400" s="12" t="str">
        <f>TEXT((J1400/86400)+25569+(-5/24),"mm/dd/yy")</f>
        <v>06/05/16</v>
      </c>
      <c r="T1400" s="12" t="str">
        <f>TEXT((I1400/86400)+25569+(-5/24),"mm/dd/yy")</f>
        <v>07/05/16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>E1401/D1401</f>
        <v>1.2614444444444444</v>
      </c>
      <c r="P1401">
        <f>E1401/L1401</f>
        <v>61.701086956521742</v>
      </c>
      <c r="Q1401" t="s">
        <v>8314</v>
      </c>
      <c r="R1401" t="s">
        <v>8315</v>
      </c>
      <c r="S1401" s="12" t="str">
        <f>TEXT((J1401/86400)+25569+(-5/24),"mm/dd/yy")</f>
        <v>09/06/14</v>
      </c>
      <c r="T1401" s="12" t="str">
        <f>TEXT((I1401/86400)+25569+(-5/24),"mm/dd/yy")</f>
        <v>10/06/14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>E1402/D1402</f>
        <v>1.6742857142857144</v>
      </c>
      <c r="P1402">
        <f>E1402/L1402</f>
        <v>17.235294117647058</v>
      </c>
      <c r="Q1402" t="s">
        <v>8314</v>
      </c>
      <c r="R1402" t="s">
        <v>8315</v>
      </c>
      <c r="S1402" s="12" t="str">
        <f>TEXT((J1402/86400)+25569+(-5/24),"mm/dd/yy")</f>
        <v>05/08/16</v>
      </c>
      <c r="T1402" s="12" t="str">
        <f>TEXT((I1402/86400)+25569+(-5/24),"mm/dd/yy")</f>
        <v>06/12/16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>E1403/D1403</f>
        <v>4.9652000000000003</v>
      </c>
      <c r="P1403">
        <f>E1403/L1403</f>
        <v>51.720833333333331</v>
      </c>
      <c r="Q1403" t="s">
        <v>8314</v>
      </c>
      <c r="R1403" t="s">
        <v>8315</v>
      </c>
      <c r="S1403" s="12" t="str">
        <f>TEXT((J1403/86400)+25569+(-5/24),"mm/dd/yy")</f>
        <v>05/05/13</v>
      </c>
      <c r="T1403" s="12" t="str">
        <f>TEXT((I1403/86400)+25569+(-5/24),"mm/dd/yy")</f>
        <v>05/26/13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>E1404/D1404</f>
        <v>1.0915999999999999</v>
      </c>
      <c r="P1404">
        <f>E1404/L1404</f>
        <v>24.150442477876105</v>
      </c>
      <c r="Q1404" t="s">
        <v>8314</v>
      </c>
      <c r="R1404" t="s">
        <v>8315</v>
      </c>
      <c r="S1404" s="12" t="str">
        <f>TEXT((J1404/86400)+25569+(-5/24),"mm/dd/yy")</f>
        <v>03/01/15</v>
      </c>
      <c r="T1404" s="12" t="str">
        <f>TEXT((I1404/86400)+25569+(-5/24),"mm/dd/yy")</f>
        <v>04/30/15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>E1405/D1405</f>
        <v>1.0257499999999999</v>
      </c>
      <c r="P1405">
        <f>E1405/L1405</f>
        <v>62.166666666666664</v>
      </c>
      <c r="Q1405" t="s">
        <v>8314</v>
      </c>
      <c r="R1405" t="s">
        <v>8315</v>
      </c>
      <c r="S1405" s="12" t="str">
        <f>TEXT((J1405/86400)+25569+(-5/24),"mm/dd/yy")</f>
        <v>06/25/13</v>
      </c>
      <c r="T1405" s="12" t="str">
        <f>TEXT((I1405/86400)+25569+(-5/24),"mm/dd/yy")</f>
        <v>07/25/13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>E1406/D1406</f>
        <v>1.6620689655172414E-2</v>
      </c>
      <c r="P1406">
        <f>E1406/L1406</f>
        <v>48.2</v>
      </c>
      <c r="Q1406" t="s">
        <v>8323</v>
      </c>
      <c r="R1406" t="s">
        <v>8358</v>
      </c>
      <c r="S1406" s="12" t="str">
        <f>TEXT((J1406/86400)+25569+(-5/24),"mm/dd/yy")</f>
        <v>01/28/15</v>
      </c>
      <c r="T1406" s="12" t="str">
        <f>TEXT((I1406/86400)+25569+(-5/24),"mm/dd/yy")</f>
        <v>02/22/15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>E1407/D1407</f>
        <v>4.1999999999999997E-3</v>
      </c>
      <c r="P1407">
        <f>E1407/L1407</f>
        <v>6.1764705882352944</v>
      </c>
      <c r="Q1407" t="s">
        <v>8323</v>
      </c>
      <c r="R1407" t="s">
        <v>8358</v>
      </c>
      <c r="S1407" s="12" t="str">
        <f>TEXT((J1407/86400)+25569+(-5/24),"mm/dd/yy")</f>
        <v>10/29/14</v>
      </c>
      <c r="T1407" s="12" t="str">
        <f>TEXT((I1407/86400)+25569+(-5/24),"mm/dd/yy")</f>
        <v>11/28/14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>E1408/D1408</f>
        <v>1.25E-3</v>
      </c>
      <c r="P1408">
        <f>E1408/L1408</f>
        <v>5</v>
      </c>
      <c r="Q1408" t="s">
        <v>8323</v>
      </c>
      <c r="R1408" t="s">
        <v>8358</v>
      </c>
      <c r="S1408" s="12" t="str">
        <f>TEXT((J1408/86400)+25569+(-5/24),"mm/dd/yy")</f>
        <v>10/20/15</v>
      </c>
      <c r="T1408" s="12" t="str">
        <f>TEXT((I1408/86400)+25569+(-5/24),"mm/dd/yy")</f>
        <v>12/12/15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>E1409/D1409</f>
        <v>5.0000000000000001E-3</v>
      </c>
      <c r="P1409">
        <f>E1409/L1409</f>
        <v>7.5</v>
      </c>
      <c r="Q1409" t="s">
        <v>8323</v>
      </c>
      <c r="R1409" t="s">
        <v>8358</v>
      </c>
      <c r="S1409" s="12" t="str">
        <f>TEXT((J1409/86400)+25569+(-5/24),"mm/dd/yy")</f>
        <v>07/18/14</v>
      </c>
      <c r="T1409" s="12" t="str">
        <f>TEXT((I1409/86400)+25569+(-5/24),"mm/dd/yy")</f>
        <v>08/12/14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>E1410/D1410</f>
        <v>7.1999999999999995E-2</v>
      </c>
      <c r="P1410">
        <f>E1410/L1410</f>
        <v>12</v>
      </c>
      <c r="Q1410" t="s">
        <v>8323</v>
      </c>
      <c r="R1410" t="s">
        <v>8358</v>
      </c>
      <c r="S1410" s="12" t="str">
        <f>TEXT((J1410/86400)+25569+(-5/24),"mm/dd/yy")</f>
        <v>10/14/15</v>
      </c>
      <c r="T1410" s="12" t="str">
        <f>TEXT((I1410/86400)+25569+(-5/24),"mm/dd/yy")</f>
        <v>11/13/15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>E1411/D1411</f>
        <v>0</v>
      </c>
      <c r="P1411" t="e">
        <f>E1411/L1411</f>
        <v>#DIV/0!</v>
      </c>
      <c r="Q1411" t="s">
        <v>8323</v>
      </c>
      <c r="R1411" t="s">
        <v>8358</v>
      </c>
      <c r="S1411" s="12" t="str">
        <f>TEXT((J1411/86400)+25569+(-5/24),"mm/dd/yy")</f>
        <v>11/01/14</v>
      </c>
      <c r="T1411" s="12" t="str">
        <f>TEXT((I1411/86400)+25569+(-5/24),"mm/dd/yy")</f>
        <v>12/31/14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>E1412/D1412</f>
        <v>1.6666666666666666E-4</v>
      </c>
      <c r="P1412">
        <f>E1412/L1412</f>
        <v>1</v>
      </c>
      <c r="Q1412" t="s">
        <v>8323</v>
      </c>
      <c r="R1412" t="s">
        <v>8358</v>
      </c>
      <c r="S1412" s="12" t="str">
        <f>TEXT((J1412/86400)+25569+(-5/24),"mm/dd/yy")</f>
        <v>04/19/16</v>
      </c>
      <c r="T1412" s="12" t="str">
        <f>TEXT((I1412/86400)+25569+(-5/24),"mm/dd/yy")</f>
        <v>06/03/16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>E1413/D1413</f>
        <v>2.3333333333333335E-3</v>
      </c>
      <c r="P1413">
        <f>E1413/L1413</f>
        <v>2.3333333333333335</v>
      </c>
      <c r="Q1413" t="s">
        <v>8323</v>
      </c>
      <c r="R1413" t="s">
        <v>8358</v>
      </c>
      <c r="S1413" s="12" t="str">
        <f>TEXT((J1413/86400)+25569+(-5/24),"mm/dd/yy")</f>
        <v>01/08/15</v>
      </c>
      <c r="T1413" s="12" t="str">
        <f>TEXT((I1413/86400)+25569+(-5/24),"mm/dd/yy")</f>
        <v>02/05/15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>E1414/D1414</f>
        <v>4.5714285714285714E-2</v>
      </c>
      <c r="P1414">
        <f>E1414/L1414</f>
        <v>24.615384615384617</v>
      </c>
      <c r="Q1414" t="s">
        <v>8323</v>
      </c>
      <c r="R1414" t="s">
        <v>8358</v>
      </c>
      <c r="S1414" s="12" t="str">
        <f>TEXT((J1414/86400)+25569+(-5/24),"mm/dd/yy")</f>
        <v>11/03/14</v>
      </c>
      <c r="T1414" s="12" t="str">
        <f>TEXT((I1414/86400)+25569+(-5/24),"mm/dd/yy")</f>
        <v>12/03/14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>E1415/D1415</f>
        <v>0.05</v>
      </c>
      <c r="P1415">
        <f>E1415/L1415</f>
        <v>100</v>
      </c>
      <c r="Q1415" t="s">
        <v>8323</v>
      </c>
      <c r="R1415" t="s">
        <v>8358</v>
      </c>
      <c r="S1415" s="12" t="str">
        <f>TEXT((J1415/86400)+25569+(-5/24),"mm/dd/yy")</f>
        <v>12/22/15</v>
      </c>
      <c r="T1415" s="12" t="str">
        <f>TEXT((I1415/86400)+25569+(-5/24),"mm/dd/yy")</f>
        <v>02/20/16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>E1416/D1416</f>
        <v>2E-3</v>
      </c>
      <c r="P1416">
        <f>E1416/L1416</f>
        <v>1</v>
      </c>
      <c r="Q1416" t="s">
        <v>8323</v>
      </c>
      <c r="R1416" t="s">
        <v>8358</v>
      </c>
      <c r="S1416" s="12" t="str">
        <f>TEXT((J1416/86400)+25569+(-5/24),"mm/dd/yy")</f>
        <v>12/04/16</v>
      </c>
      <c r="T1416" s="12" t="str">
        <f>TEXT((I1416/86400)+25569+(-5/24),"mm/dd/yy")</f>
        <v>01/03/17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>E1417/D1417</f>
        <v>0.18181818181818182</v>
      </c>
      <c r="P1417">
        <f>E1417/L1417</f>
        <v>88.888888888888886</v>
      </c>
      <c r="Q1417" t="s">
        <v>8323</v>
      </c>
      <c r="R1417" t="s">
        <v>8358</v>
      </c>
      <c r="S1417" s="12" t="str">
        <f>TEXT((J1417/86400)+25569+(-5/24),"mm/dd/yy")</f>
        <v>07/07/15</v>
      </c>
      <c r="T1417" s="12" t="str">
        <f>TEXT((I1417/86400)+25569+(-5/24),"mm/dd/yy")</f>
        <v>08/16/15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>E1418/D1418</f>
        <v>0</v>
      </c>
      <c r="P1418" t="e">
        <f>E1418/L1418</f>
        <v>#DIV/0!</v>
      </c>
      <c r="Q1418" t="s">
        <v>8323</v>
      </c>
      <c r="R1418" t="s">
        <v>8358</v>
      </c>
      <c r="S1418" s="12" t="str">
        <f>TEXT((J1418/86400)+25569+(-5/24),"mm/dd/yy")</f>
        <v>10/22/15</v>
      </c>
      <c r="T1418" s="12" t="str">
        <f>TEXT((I1418/86400)+25569+(-5/24),"mm/dd/yy")</f>
        <v>11/21/15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>E1419/D1419</f>
        <v>1.2222222222222223E-2</v>
      </c>
      <c r="P1419">
        <f>E1419/L1419</f>
        <v>27.5</v>
      </c>
      <c r="Q1419" t="s">
        <v>8323</v>
      </c>
      <c r="R1419" t="s">
        <v>8358</v>
      </c>
      <c r="S1419" s="12" t="str">
        <f>TEXT((J1419/86400)+25569+(-5/24),"mm/dd/yy")</f>
        <v>08/15/15</v>
      </c>
      <c r="T1419" s="12" t="str">
        <f>TEXT((I1419/86400)+25569+(-5/24),"mm/dd/yy")</f>
        <v>09/15/15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>E1420/D1420</f>
        <v>2E-3</v>
      </c>
      <c r="P1420">
        <f>E1420/L1420</f>
        <v>6</v>
      </c>
      <c r="Q1420" t="s">
        <v>8323</v>
      </c>
      <c r="R1420" t="s">
        <v>8358</v>
      </c>
      <c r="S1420" s="12" t="str">
        <f>TEXT((J1420/86400)+25569+(-5/24),"mm/dd/yy")</f>
        <v>01/26/16</v>
      </c>
      <c r="T1420" s="12" t="str">
        <f>TEXT((I1420/86400)+25569+(-5/24),"mm/dd/yy")</f>
        <v>02/25/16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>E1421/D1421</f>
        <v>7.0634920634920634E-2</v>
      </c>
      <c r="P1421">
        <f>E1421/L1421</f>
        <v>44.5</v>
      </c>
      <c r="Q1421" t="s">
        <v>8323</v>
      </c>
      <c r="R1421" t="s">
        <v>8358</v>
      </c>
      <c r="S1421" s="12" t="str">
        <f>TEXT((J1421/86400)+25569+(-5/24),"mm/dd/yy")</f>
        <v>09/09/16</v>
      </c>
      <c r="T1421" s="12" t="str">
        <f>TEXT((I1421/86400)+25569+(-5/24),"mm/dd/yy")</f>
        <v>10/09/16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>E1422/D1422</f>
        <v>2.7272727272727271E-2</v>
      </c>
      <c r="P1422">
        <f>E1422/L1422</f>
        <v>1</v>
      </c>
      <c r="Q1422" t="s">
        <v>8323</v>
      </c>
      <c r="R1422" t="s">
        <v>8358</v>
      </c>
      <c r="S1422" s="12" t="str">
        <f>TEXT((J1422/86400)+25569+(-5/24),"mm/dd/yy")</f>
        <v>06/03/16</v>
      </c>
      <c r="T1422" s="12" t="str">
        <f>TEXT((I1422/86400)+25569+(-5/24),"mm/dd/yy")</f>
        <v>06/28/16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>E1423/D1423</f>
        <v>1E-3</v>
      </c>
      <c r="P1423">
        <f>E1423/L1423</f>
        <v>100</v>
      </c>
      <c r="Q1423" t="s">
        <v>8323</v>
      </c>
      <c r="R1423" t="s">
        <v>8358</v>
      </c>
      <c r="S1423" s="12" t="str">
        <f>TEXT((J1423/86400)+25569+(-5/24),"mm/dd/yy")</f>
        <v>01/09/15</v>
      </c>
      <c r="T1423" s="12" t="str">
        <f>TEXT((I1423/86400)+25569+(-5/24),"mm/dd/yy")</f>
        <v>02/08/15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>E1424/D1424</f>
        <v>1.0399999999999999E-3</v>
      </c>
      <c r="P1424">
        <f>E1424/L1424</f>
        <v>13</v>
      </c>
      <c r="Q1424" t="s">
        <v>8323</v>
      </c>
      <c r="R1424" t="s">
        <v>8358</v>
      </c>
      <c r="S1424" s="12" t="str">
        <f>TEXT((J1424/86400)+25569+(-5/24),"mm/dd/yy")</f>
        <v>08/22/16</v>
      </c>
      <c r="T1424" s="12" t="str">
        <f>TEXT((I1424/86400)+25569+(-5/24),"mm/dd/yy")</f>
        <v>09/21/16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>E1425/D1425</f>
        <v>3.3333333333333335E-3</v>
      </c>
      <c r="P1425">
        <f>E1425/L1425</f>
        <v>100</v>
      </c>
      <c r="Q1425" t="s">
        <v>8323</v>
      </c>
      <c r="R1425" t="s">
        <v>8358</v>
      </c>
      <c r="S1425" s="12" t="str">
        <f>TEXT((J1425/86400)+25569+(-5/24),"mm/dd/yy")</f>
        <v>12/02/15</v>
      </c>
      <c r="T1425" s="12" t="str">
        <f>TEXT((I1425/86400)+25569+(-5/24),"mm/dd/yy")</f>
        <v>01/01/16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>E1426/D1426</f>
        <v>0.2036</v>
      </c>
      <c r="P1426">
        <f>E1426/L1426</f>
        <v>109.07142857142857</v>
      </c>
      <c r="Q1426" t="s">
        <v>8323</v>
      </c>
      <c r="R1426" t="s">
        <v>8358</v>
      </c>
      <c r="S1426" s="12" t="str">
        <f>TEXT((J1426/86400)+25569+(-5/24),"mm/dd/yy")</f>
        <v>11/02/16</v>
      </c>
      <c r="T1426" s="12" t="str">
        <f>TEXT((I1426/86400)+25569+(-5/24),"mm/dd/yy")</f>
        <v>11/15/16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>E1427/D1427</f>
        <v>0</v>
      </c>
      <c r="P1427" t="e">
        <f>E1427/L1427</f>
        <v>#DIV/0!</v>
      </c>
      <c r="Q1427" t="s">
        <v>8323</v>
      </c>
      <c r="R1427" t="s">
        <v>8358</v>
      </c>
      <c r="S1427" s="12" t="str">
        <f>TEXT((J1427/86400)+25569+(-5/24),"mm/dd/yy")</f>
        <v>03/29/15</v>
      </c>
      <c r="T1427" s="12" t="str">
        <f>TEXT((I1427/86400)+25569+(-5/24),"mm/dd/yy")</f>
        <v>04/28/15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>E1428/D1428</f>
        <v>0</v>
      </c>
      <c r="P1428" t="e">
        <f>E1428/L1428</f>
        <v>#DIV/0!</v>
      </c>
      <c r="Q1428" t="s">
        <v>8323</v>
      </c>
      <c r="R1428" t="s">
        <v>8358</v>
      </c>
      <c r="S1428" s="12" t="str">
        <f>TEXT((J1428/86400)+25569+(-5/24),"mm/dd/yy")</f>
        <v>06/25/15</v>
      </c>
      <c r="T1428" s="12" t="str">
        <f>TEXT((I1428/86400)+25569+(-5/24),"mm/dd/yy")</f>
        <v>08/24/15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>E1429/D1429</f>
        <v>8.3799999999999999E-2</v>
      </c>
      <c r="P1429">
        <f>E1429/L1429</f>
        <v>104.75</v>
      </c>
      <c r="Q1429" t="s">
        <v>8323</v>
      </c>
      <c r="R1429" t="s">
        <v>8358</v>
      </c>
      <c r="S1429" s="12" t="str">
        <f>TEXT((J1429/86400)+25569+(-5/24),"mm/dd/yy")</f>
        <v>08/19/16</v>
      </c>
      <c r="T1429" s="12" t="str">
        <f>TEXT((I1429/86400)+25569+(-5/24),"mm/dd/yy")</f>
        <v>09/18/16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>E1430/D1430</f>
        <v>4.4999999999999998E-2</v>
      </c>
      <c r="P1430">
        <f>E1430/L1430</f>
        <v>15</v>
      </c>
      <c r="Q1430" t="s">
        <v>8323</v>
      </c>
      <c r="R1430" t="s">
        <v>8358</v>
      </c>
      <c r="S1430" s="12" t="str">
        <f>TEXT((J1430/86400)+25569+(-5/24),"mm/dd/yy")</f>
        <v>03/03/16</v>
      </c>
      <c r="T1430" s="12" t="str">
        <f>TEXT((I1430/86400)+25569+(-5/24),"mm/dd/yy")</f>
        <v>04/02/16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>E1431/D1431</f>
        <v>0</v>
      </c>
      <c r="P1431" t="e">
        <f>E1431/L1431</f>
        <v>#DIV/0!</v>
      </c>
      <c r="Q1431" t="s">
        <v>8323</v>
      </c>
      <c r="R1431" t="s">
        <v>8358</v>
      </c>
      <c r="S1431" s="12" t="str">
        <f>TEXT((J1431/86400)+25569+(-5/24),"mm/dd/yy")</f>
        <v>03/10/15</v>
      </c>
      <c r="T1431" s="12" t="str">
        <f>TEXT((I1431/86400)+25569+(-5/24),"mm/dd/yy")</f>
        <v>04/09/15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>E1432/D1432</f>
        <v>8.0600000000000005E-2</v>
      </c>
      <c r="P1432">
        <f>E1432/L1432</f>
        <v>80.599999999999994</v>
      </c>
      <c r="Q1432" t="s">
        <v>8323</v>
      </c>
      <c r="R1432" t="s">
        <v>8358</v>
      </c>
      <c r="S1432" s="12" t="str">
        <f>TEXT((J1432/86400)+25569+(-5/24),"mm/dd/yy")</f>
        <v>11/18/14</v>
      </c>
      <c r="T1432" s="12" t="str">
        <f>TEXT((I1432/86400)+25569+(-5/24),"mm/dd/yy")</f>
        <v>12/19/14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>E1433/D1433</f>
        <v>0.31947058823529412</v>
      </c>
      <c r="P1433">
        <f>E1433/L1433</f>
        <v>115.55319148936171</v>
      </c>
      <c r="Q1433" t="s">
        <v>8323</v>
      </c>
      <c r="R1433" t="s">
        <v>8358</v>
      </c>
      <c r="S1433" s="12" t="str">
        <f>TEXT((J1433/86400)+25569+(-5/24),"mm/dd/yy")</f>
        <v>10/27/15</v>
      </c>
      <c r="T1433" s="12" t="str">
        <f>TEXT((I1433/86400)+25569+(-5/24),"mm/dd/yy")</f>
        <v>11/26/15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>E1434/D1434</f>
        <v>0</v>
      </c>
      <c r="P1434" t="e">
        <f>E1434/L1434</f>
        <v>#DIV/0!</v>
      </c>
      <c r="Q1434" t="s">
        <v>8323</v>
      </c>
      <c r="R1434" t="s">
        <v>8358</v>
      </c>
      <c r="S1434" s="12" t="str">
        <f>TEXT((J1434/86400)+25569+(-5/24),"mm/dd/yy")</f>
        <v>06/20/15</v>
      </c>
      <c r="T1434" s="12" t="str">
        <f>TEXT((I1434/86400)+25569+(-5/24),"mm/dd/yy")</f>
        <v>07/20/15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>E1435/D1435</f>
        <v>6.7083333333333328E-2</v>
      </c>
      <c r="P1435">
        <f>E1435/L1435</f>
        <v>80.5</v>
      </c>
      <c r="Q1435" t="s">
        <v>8323</v>
      </c>
      <c r="R1435" t="s">
        <v>8358</v>
      </c>
      <c r="S1435" s="12" t="str">
        <f>TEXT((J1435/86400)+25569+(-5/24),"mm/dd/yy")</f>
        <v>10/30/16</v>
      </c>
      <c r="T1435" s="12" t="str">
        <f>TEXT((I1435/86400)+25569+(-5/24),"mm/dd/yy")</f>
        <v>12/10/16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>E1436/D1436</f>
        <v>9.987804878048781E-2</v>
      </c>
      <c r="P1436">
        <f>E1436/L1436</f>
        <v>744.5454545454545</v>
      </c>
      <c r="Q1436" t="s">
        <v>8323</v>
      </c>
      <c r="R1436" t="s">
        <v>8358</v>
      </c>
      <c r="S1436" s="12" t="str">
        <f>TEXT((J1436/86400)+25569+(-5/24),"mm/dd/yy")</f>
        <v>05/18/15</v>
      </c>
      <c r="T1436" s="12" t="str">
        <f>TEXT((I1436/86400)+25569+(-5/24),"mm/dd/yy")</f>
        <v>06/08/15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>E1437/D1437</f>
        <v>1E-3</v>
      </c>
      <c r="P1437">
        <f>E1437/L1437</f>
        <v>7.5</v>
      </c>
      <c r="Q1437" t="s">
        <v>8323</v>
      </c>
      <c r="R1437" t="s">
        <v>8358</v>
      </c>
      <c r="S1437" s="12" t="str">
        <f>TEXT((J1437/86400)+25569+(-5/24),"mm/dd/yy")</f>
        <v>09/11/15</v>
      </c>
      <c r="T1437" s="12" t="str">
        <f>TEXT((I1437/86400)+25569+(-5/24),"mm/dd/yy")</f>
        <v>10/11/15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>E1438/D1438</f>
        <v>7.7000000000000002E-3</v>
      </c>
      <c r="P1438">
        <f>E1438/L1438</f>
        <v>38.5</v>
      </c>
      <c r="Q1438" t="s">
        <v>8323</v>
      </c>
      <c r="R1438" t="s">
        <v>8358</v>
      </c>
      <c r="S1438" s="12" t="str">
        <f>TEXT((J1438/86400)+25569+(-5/24),"mm/dd/yy")</f>
        <v>01/22/16</v>
      </c>
      <c r="T1438" s="12" t="str">
        <f>TEXT((I1438/86400)+25569+(-5/24),"mm/dd/yy")</f>
        <v>02/21/16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>E1439/D1439</f>
        <v>0.26900000000000002</v>
      </c>
      <c r="P1439">
        <f>E1439/L1439</f>
        <v>36.68181818181818</v>
      </c>
      <c r="Q1439" t="s">
        <v>8323</v>
      </c>
      <c r="R1439" t="s">
        <v>8358</v>
      </c>
      <c r="S1439" s="12" t="str">
        <f>TEXT((J1439/86400)+25569+(-5/24),"mm/dd/yy")</f>
        <v>06/06/14</v>
      </c>
      <c r="T1439" s="12" t="str">
        <f>TEXT((I1439/86400)+25569+(-5/24),"mm/dd/yy")</f>
        <v>07/12/14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>E1440/D1440</f>
        <v>0.03</v>
      </c>
      <c r="P1440">
        <f>E1440/L1440</f>
        <v>75</v>
      </c>
      <c r="Q1440" t="s">
        <v>8323</v>
      </c>
      <c r="R1440" t="s">
        <v>8358</v>
      </c>
      <c r="S1440" s="12" t="str">
        <f>TEXT((J1440/86400)+25569+(-5/24),"mm/dd/yy")</f>
        <v>03/28/16</v>
      </c>
      <c r="T1440" s="12" t="str">
        <f>TEXT((I1440/86400)+25569+(-5/24),"mm/dd/yy")</f>
        <v>04/27/16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>E1441/D1441</f>
        <v>6.6055045871559637E-2</v>
      </c>
      <c r="P1441">
        <f>E1441/L1441</f>
        <v>30</v>
      </c>
      <c r="Q1441" t="s">
        <v>8323</v>
      </c>
      <c r="R1441" t="s">
        <v>8358</v>
      </c>
      <c r="S1441" s="12" t="str">
        <f>TEXT((J1441/86400)+25569+(-5/24),"mm/dd/yy")</f>
        <v>02/05/15</v>
      </c>
      <c r="T1441" s="12" t="str">
        <f>TEXT((I1441/86400)+25569+(-5/24),"mm/dd/yy")</f>
        <v>03/07/15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>E1442/D1442</f>
        <v>7.6923076923076926E-5</v>
      </c>
      <c r="P1442">
        <f>E1442/L1442</f>
        <v>1</v>
      </c>
      <c r="Q1442" t="s">
        <v>8323</v>
      </c>
      <c r="R1442" t="s">
        <v>8358</v>
      </c>
      <c r="S1442" s="12" t="str">
        <f>TEXT((J1442/86400)+25569+(-5/24),"mm/dd/yy")</f>
        <v>04/26/16</v>
      </c>
      <c r="T1442" s="12" t="str">
        <f>TEXT((I1442/86400)+25569+(-5/24),"mm/dd/yy")</f>
        <v>05/26/16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>E1443/D1443</f>
        <v>1.1222222222222222E-2</v>
      </c>
      <c r="P1443">
        <f>E1443/L1443</f>
        <v>673.33333333333337</v>
      </c>
      <c r="Q1443" t="s">
        <v>8323</v>
      </c>
      <c r="R1443" t="s">
        <v>8358</v>
      </c>
      <c r="S1443" s="12" t="str">
        <f>TEXT((J1443/86400)+25569+(-5/24),"mm/dd/yy")</f>
        <v>07/13/15</v>
      </c>
      <c r="T1443" s="12" t="str">
        <f>TEXT((I1443/86400)+25569+(-5/24),"mm/dd/yy")</f>
        <v>09/11/15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>E1444/D1444</f>
        <v>0</v>
      </c>
      <c r="P1444" t="e">
        <f>E1444/L1444</f>
        <v>#DIV/0!</v>
      </c>
      <c r="Q1444" t="s">
        <v>8323</v>
      </c>
      <c r="R1444" t="s">
        <v>8358</v>
      </c>
      <c r="S1444" s="12" t="str">
        <f>TEXT((J1444/86400)+25569+(-5/24),"mm/dd/yy")</f>
        <v>04/25/16</v>
      </c>
      <c r="T1444" s="12" t="str">
        <f>TEXT((I1444/86400)+25569+(-5/24),"mm/dd/yy")</f>
        <v>05/25/16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>E1445/D1445</f>
        <v>0</v>
      </c>
      <c r="P1445" t="e">
        <f>E1445/L1445</f>
        <v>#DIV/0!</v>
      </c>
      <c r="Q1445" t="s">
        <v>8323</v>
      </c>
      <c r="R1445" t="s">
        <v>8358</v>
      </c>
      <c r="S1445" s="12" t="str">
        <f>TEXT((J1445/86400)+25569+(-5/24),"mm/dd/yy")</f>
        <v>12/03/16</v>
      </c>
      <c r="T1445" s="12" t="str">
        <f>TEXT((I1445/86400)+25569+(-5/24),"mm/dd/yy")</f>
        <v>01/02/17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>E1446/D1446</f>
        <v>0</v>
      </c>
      <c r="P1446" t="e">
        <f>E1446/L1446</f>
        <v>#DIV/0!</v>
      </c>
      <c r="Q1446" t="s">
        <v>8323</v>
      </c>
      <c r="R1446" t="s">
        <v>8358</v>
      </c>
      <c r="S1446" s="12" t="str">
        <f>TEXT((J1446/86400)+25569+(-5/24),"mm/dd/yy")</f>
        <v>07/14/15</v>
      </c>
      <c r="T1446" s="12" t="str">
        <f>TEXT((I1446/86400)+25569+(-5/24),"mm/dd/yy")</f>
        <v>09/12/15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>E1447/D1447</f>
        <v>0</v>
      </c>
      <c r="P1447" t="e">
        <f>E1447/L1447</f>
        <v>#DIV/0!</v>
      </c>
      <c r="Q1447" t="s">
        <v>8323</v>
      </c>
      <c r="R1447" t="s">
        <v>8358</v>
      </c>
      <c r="S1447" s="12" t="str">
        <f>TEXT((J1447/86400)+25569+(-5/24),"mm/dd/yy")</f>
        <v>05/15/15</v>
      </c>
      <c r="T1447" s="12" t="str">
        <f>TEXT((I1447/86400)+25569+(-5/24),"mm/dd/yy")</f>
        <v>06/14/15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>E1448/D1448</f>
        <v>0</v>
      </c>
      <c r="P1448" t="e">
        <f>E1448/L1448</f>
        <v>#DIV/0!</v>
      </c>
      <c r="Q1448" t="s">
        <v>8323</v>
      </c>
      <c r="R1448" t="s">
        <v>8358</v>
      </c>
      <c r="S1448" s="12" t="str">
        <f>TEXT((J1448/86400)+25569+(-5/24),"mm/dd/yy")</f>
        <v>04/01/16</v>
      </c>
      <c r="T1448" s="12" t="str">
        <f>TEXT((I1448/86400)+25569+(-5/24),"mm/dd/yy")</f>
        <v>04/21/16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>E1449/D1449</f>
        <v>1.4999999999999999E-4</v>
      </c>
      <c r="P1449">
        <f>E1449/L1449</f>
        <v>25</v>
      </c>
      <c r="Q1449" t="s">
        <v>8323</v>
      </c>
      <c r="R1449" t="s">
        <v>8358</v>
      </c>
      <c r="S1449" s="12" t="str">
        <f>TEXT((J1449/86400)+25569+(-5/24),"mm/dd/yy")</f>
        <v>06/08/16</v>
      </c>
      <c r="T1449" s="12" t="str">
        <f>TEXT((I1449/86400)+25569+(-5/24),"mm/dd/yy")</f>
        <v>07/08/16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>E1450/D1450</f>
        <v>0</v>
      </c>
      <c r="P1450" t="e">
        <f>E1450/L1450</f>
        <v>#DIV/0!</v>
      </c>
      <c r="Q1450" t="s">
        <v>8323</v>
      </c>
      <c r="R1450" t="s">
        <v>8358</v>
      </c>
      <c r="S1450" s="12" t="str">
        <f>TEXT((J1450/86400)+25569+(-5/24),"mm/dd/yy")</f>
        <v>04/21/15</v>
      </c>
      <c r="T1450" s="12" t="str">
        <f>TEXT((I1450/86400)+25569+(-5/24),"mm/dd/yy")</f>
        <v>05/22/15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>E1451/D1451</f>
        <v>0</v>
      </c>
      <c r="P1451" t="e">
        <f>E1451/L1451</f>
        <v>#DIV/0!</v>
      </c>
      <c r="Q1451" t="s">
        <v>8323</v>
      </c>
      <c r="R1451" t="s">
        <v>8358</v>
      </c>
      <c r="S1451" s="12" t="str">
        <f>TEXT((J1451/86400)+25569+(-5/24),"mm/dd/yy")</f>
        <v>03/23/15</v>
      </c>
      <c r="T1451" s="12" t="str">
        <f>TEXT((I1451/86400)+25569+(-5/24),"mm/dd/yy")</f>
        <v>05/10/15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>E1452/D1452</f>
        <v>1.0000000000000001E-5</v>
      </c>
      <c r="P1452">
        <f>E1452/L1452</f>
        <v>1</v>
      </c>
      <c r="Q1452" t="s">
        <v>8323</v>
      </c>
      <c r="R1452" t="s">
        <v>8358</v>
      </c>
      <c r="S1452" s="12" t="str">
        <f>TEXT((J1452/86400)+25569+(-5/24),"mm/dd/yy")</f>
        <v>01/20/16</v>
      </c>
      <c r="T1452" s="12" t="str">
        <f>TEXT((I1452/86400)+25569+(-5/24),"mm/dd/yy")</f>
        <v>02/19/16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>E1453/D1453</f>
        <v>1.0554089709762533E-4</v>
      </c>
      <c r="P1453">
        <f>E1453/L1453</f>
        <v>1</v>
      </c>
      <c r="Q1453" t="s">
        <v>8323</v>
      </c>
      <c r="R1453" t="s">
        <v>8358</v>
      </c>
      <c r="S1453" s="12" t="str">
        <f>TEXT((J1453/86400)+25569+(-5/24),"mm/dd/yy")</f>
        <v>10/19/14</v>
      </c>
      <c r="T1453" s="12" t="str">
        <f>TEXT((I1453/86400)+25569+(-5/24),"mm/dd/yy")</f>
        <v>11/18/14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>E1454/D1454</f>
        <v>0</v>
      </c>
      <c r="P1454" t="e">
        <f>E1454/L1454</f>
        <v>#DIV/0!</v>
      </c>
      <c r="Q1454" t="s">
        <v>8323</v>
      </c>
      <c r="R1454" t="s">
        <v>8358</v>
      </c>
      <c r="S1454" s="12" t="str">
        <f>TEXT((J1454/86400)+25569+(-5/24),"mm/dd/yy")</f>
        <v>06/28/14</v>
      </c>
      <c r="T1454" s="12" t="str">
        <f>TEXT((I1454/86400)+25569+(-5/24),"mm/dd/yy")</f>
        <v>07/28/14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>E1455/D1455</f>
        <v>0</v>
      </c>
      <c r="P1455" t="e">
        <f>E1455/L1455</f>
        <v>#DIV/0!</v>
      </c>
      <c r="Q1455" t="s">
        <v>8323</v>
      </c>
      <c r="R1455" t="s">
        <v>8358</v>
      </c>
      <c r="S1455" s="12" t="str">
        <f>TEXT((J1455/86400)+25569+(-5/24),"mm/dd/yy")</f>
        <v>03/01/17</v>
      </c>
      <c r="T1455" s="12" t="str">
        <f>TEXT((I1455/86400)+25569+(-5/24),"mm/dd/yy")</f>
        <v>04/15/17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>E1456/D1456</f>
        <v>8.5714285714285719E-3</v>
      </c>
      <c r="P1456">
        <f>E1456/L1456</f>
        <v>15</v>
      </c>
      <c r="Q1456" t="s">
        <v>8323</v>
      </c>
      <c r="R1456" t="s">
        <v>8358</v>
      </c>
      <c r="S1456" s="12" t="str">
        <f>TEXT((J1456/86400)+25569+(-5/24),"mm/dd/yy")</f>
        <v>04/03/16</v>
      </c>
      <c r="T1456" s="12" t="str">
        <f>TEXT((I1456/86400)+25569+(-5/24),"mm/dd/yy")</f>
        <v>04/24/16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>E1457/D1457</f>
        <v>0.105</v>
      </c>
      <c r="P1457">
        <f>E1457/L1457</f>
        <v>225</v>
      </c>
      <c r="Q1457" t="s">
        <v>8323</v>
      </c>
      <c r="R1457" t="s">
        <v>8358</v>
      </c>
      <c r="S1457" s="12" t="str">
        <f>TEXT((J1457/86400)+25569+(-5/24),"mm/dd/yy")</f>
        <v>07/12/14</v>
      </c>
      <c r="T1457" s="12" t="str">
        <f>TEXT((I1457/86400)+25569+(-5/24),"mm/dd/yy")</f>
        <v>09/05/14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>E1458/D1458</f>
        <v>2.9000000000000001E-2</v>
      </c>
      <c r="P1458">
        <f>E1458/L1458</f>
        <v>48.333333333333336</v>
      </c>
      <c r="Q1458" t="s">
        <v>8323</v>
      </c>
      <c r="R1458" t="s">
        <v>8358</v>
      </c>
      <c r="S1458" s="12" t="str">
        <f>TEXT((J1458/86400)+25569+(-5/24),"mm/dd/yy")</f>
        <v>12/04/16</v>
      </c>
      <c r="T1458" s="12" t="str">
        <f>TEXT((I1458/86400)+25569+(-5/24),"mm/dd/yy")</f>
        <v>01/03/17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>E1459/D1459</f>
        <v>0</v>
      </c>
      <c r="P1459" t="e">
        <f>E1459/L1459</f>
        <v>#DIV/0!</v>
      </c>
      <c r="Q1459" t="s">
        <v>8323</v>
      </c>
      <c r="R1459" t="s">
        <v>8358</v>
      </c>
      <c r="S1459" s="12" t="str">
        <f>TEXT((J1459/86400)+25569+(-5/24),"mm/dd/yy")</f>
        <v>10/12/15</v>
      </c>
      <c r="T1459" s="12" t="str">
        <f>TEXT((I1459/86400)+25569+(-5/24),"mm/dd/yy")</f>
        <v>11/11/15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>E1460/D1460</f>
        <v>0</v>
      </c>
      <c r="P1460" t="e">
        <f>E1460/L1460</f>
        <v>#DIV/0!</v>
      </c>
      <c r="Q1460" t="s">
        <v>8323</v>
      </c>
      <c r="R1460" t="s">
        <v>8358</v>
      </c>
      <c r="S1460" s="12" t="str">
        <f>TEXT((J1460/86400)+25569+(-5/24),"mm/dd/yy")</f>
        <v>07/11/14</v>
      </c>
      <c r="T1460" s="12" t="str">
        <f>TEXT((I1460/86400)+25569+(-5/24),"mm/dd/yy")</f>
        <v>08/10/14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>E1461/D1461</f>
        <v>0</v>
      </c>
      <c r="P1461" t="e">
        <f>E1461/L1461</f>
        <v>#DIV/0!</v>
      </c>
      <c r="Q1461" t="s">
        <v>8323</v>
      </c>
      <c r="R1461" t="s">
        <v>8358</v>
      </c>
      <c r="S1461" s="12" t="str">
        <f>TEXT((J1461/86400)+25569+(-5/24),"mm/dd/yy")</f>
        <v>11/03/15</v>
      </c>
      <c r="T1461" s="12" t="str">
        <f>TEXT((I1461/86400)+25569+(-5/24),"mm/dd/yy")</f>
        <v>12/02/15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>E1462/D1462</f>
        <v>0</v>
      </c>
      <c r="P1462" t="e">
        <f>E1462/L1462</f>
        <v>#DIV/0!</v>
      </c>
      <c r="Q1462" t="s">
        <v>8323</v>
      </c>
      <c r="R1462" t="s">
        <v>8358</v>
      </c>
      <c r="S1462" s="12" t="str">
        <f>TEXT((J1462/86400)+25569+(-5/24),"mm/dd/yy")</f>
        <v>10/03/14</v>
      </c>
      <c r="T1462" s="12" t="str">
        <f>TEXT((I1462/86400)+25569+(-5/24),"mm/dd/yy")</f>
        <v>11/30/14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>E1463/D1463</f>
        <v>1.012446</v>
      </c>
      <c r="P1463">
        <f>E1463/L1463</f>
        <v>44.66673529411765</v>
      </c>
      <c r="Q1463" t="s">
        <v>8323</v>
      </c>
      <c r="R1463" t="s">
        <v>8324</v>
      </c>
      <c r="S1463" s="12" t="str">
        <f>TEXT((J1463/86400)+25569+(-5/24),"mm/dd/yy")</f>
        <v>09/17/14</v>
      </c>
      <c r="T1463" s="12" t="str">
        <f>TEXT((I1463/86400)+25569+(-5/24),"mm/dd/yy")</f>
        <v>10/20/14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>E1464/D1464</f>
        <v>1.085175</v>
      </c>
      <c r="P1464">
        <f>E1464/L1464</f>
        <v>28.937999999999999</v>
      </c>
      <c r="Q1464" t="s">
        <v>8323</v>
      </c>
      <c r="R1464" t="s">
        <v>8324</v>
      </c>
      <c r="S1464" s="12" t="str">
        <f>TEXT((J1464/86400)+25569+(-5/24),"mm/dd/yy")</f>
        <v>03/11/13</v>
      </c>
      <c r="T1464" s="12" t="str">
        <f>TEXT((I1464/86400)+25569+(-5/24),"mm/dd/yy")</f>
        <v>04/10/13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>E1465/D1465</f>
        <v>1.4766666666666666</v>
      </c>
      <c r="P1465">
        <f>E1465/L1465</f>
        <v>35.44</v>
      </c>
      <c r="Q1465" t="s">
        <v>8323</v>
      </c>
      <c r="R1465" t="s">
        <v>8324</v>
      </c>
      <c r="S1465" s="12" t="str">
        <f>TEXT((J1465/86400)+25569+(-5/24),"mm/dd/yy")</f>
        <v>02/21/13</v>
      </c>
      <c r="T1465" s="12" t="str">
        <f>TEXT((I1465/86400)+25569+(-5/24),"mm/dd/yy")</f>
        <v>04/07/13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>E1466/D1466</f>
        <v>1.6319999999999999</v>
      </c>
      <c r="P1466">
        <f>E1466/L1466</f>
        <v>34.871794871794869</v>
      </c>
      <c r="Q1466" t="s">
        <v>8323</v>
      </c>
      <c r="R1466" t="s">
        <v>8324</v>
      </c>
      <c r="S1466" s="12" t="str">
        <f>TEXT((J1466/86400)+25569+(-5/24),"mm/dd/yy")</f>
        <v>01/17/13</v>
      </c>
      <c r="T1466" s="12" t="str">
        <f>TEXT((I1466/86400)+25569+(-5/24),"mm/dd/yy")</f>
        <v>02/16/13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>E1467/D1467</f>
        <v>4.5641449999999999</v>
      </c>
      <c r="P1467">
        <f>E1467/L1467</f>
        <v>52.622732513451197</v>
      </c>
      <c r="Q1467" t="s">
        <v>8323</v>
      </c>
      <c r="R1467" t="s">
        <v>8324</v>
      </c>
      <c r="S1467" s="12" t="str">
        <f>TEXT((J1467/86400)+25569+(-5/24),"mm/dd/yy")</f>
        <v>02/20/12</v>
      </c>
      <c r="T1467" s="12" t="str">
        <f>TEXT((I1467/86400)+25569+(-5/24),"mm/dd/yy")</f>
        <v>03/21/12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>E1468/D1468</f>
        <v>1.0787731249999999</v>
      </c>
      <c r="P1468">
        <f>E1468/L1468</f>
        <v>69.598266129032254</v>
      </c>
      <c r="Q1468" t="s">
        <v>8323</v>
      </c>
      <c r="R1468" t="s">
        <v>8324</v>
      </c>
      <c r="S1468" s="12" t="str">
        <f>TEXT((J1468/86400)+25569+(-5/24),"mm/dd/yy")</f>
        <v>12/01/15</v>
      </c>
      <c r="T1468" s="12" t="str">
        <f>TEXT((I1468/86400)+25569+(-5/24),"mm/dd/yy")</f>
        <v>01/12/16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>E1469/D1469</f>
        <v>1.1508</v>
      </c>
      <c r="P1469">
        <f>E1469/L1469</f>
        <v>76.72</v>
      </c>
      <c r="Q1469" t="s">
        <v>8323</v>
      </c>
      <c r="R1469" t="s">
        <v>8324</v>
      </c>
      <c r="S1469" s="12" t="str">
        <f>TEXT((J1469/86400)+25569+(-5/24),"mm/dd/yy")</f>
        <v>01/25/12</v>
      </c>
      <c r="T1469" s="12" t="str">
        <f>TEXT((I1469/86400)+25569+(-5/24),"mm/dd/yy")</f>
        <v>03/25/12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>E1470/D1470</f>
        <v>1.0236842105263158</v>
      </c>
      <c r="P1470">
        <f>E1470/L1470</f>
        <v>33.191126279863482</v>
      </c>
      <c r="Q1470" t="s">
        <v>8323</v>
      </c>
      <c r="R1470" t="s">
        <v>8324</v>
      </c>
      <c r="S1470" s="12" t="str">
        <f>TEXT((J1470/86400)+25569+(-5/24),"mm/dd/yy")</f>
        <v>04/12/11</v>
      </c>
      <c r="T1470" s="12" t="str">
        <f>TEXT((I1470/86400)+25569+(-5/24),"mm/dd/yy")</f>
        <v>06/11/11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>E1471/D1471</f>
        <v>1.0842485875706214</v>
      </c>
      <c r="P1471">
        <f>E1471/L1471</f>
        <v>149.46417445482865</v>
      </c>
      <c r="Q1471" t="s">
        <v>8323</v>
      </c>
      <c r="R1471" t="s">
        <v>8324</v>
      </c>
      <c r="S1471" s="12" t="str">
        <f>TEXT((J1471/86400)+25569+(-5/24),"mm/dd/yy")</f>
        <v>01/16/13</v>
      </c>
      <c r="T1471" s="12" t="str">
        <f>TEXT((I1471/86400)+25569+(-5/24),"mm/dd/yy")</f>
        <v>02/15/13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>E1472/D1472</f>
        <v>1.2513333333333334</v>
      </c>
      <c r="P1472">
        <f>E1472/L1472</f>
        <v>23.172839506172838</v>
      </c>
      <c r="Q1472" t="s">
        <v>8323</v>
      </c>
      <c r="R1472" t="s">
        <v>8324</v>
      </c>
      <c r="S1472" s="12" t="str">
        <f>TEXT((J1472/86400)+25569+(-5/24),"mm/dd/yy")</f>
        <v>12/07/12</v>
      </c>
      <c r="T1472" s="12" t="str">
        <f>TEXT((I1472/86400)+25569+(-5/24),"mm/dd/yy")</f>
        <v>12/28/12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>E1473/D1473</f>
        <v>1.03840625</v>
      </c>
      <c r="P1473">
        <f>E1473/L1473</f>
        <v>96.877551020408163</v>
      </c>
      <c r="Q1473" t="s">
        <v>8323</v>
      </c>
      <c r="R1473" t="s">
        <v>8324</v>
      </c>
      <c r="S1473" s="12" t="str">
        <f>TEXT((J1473/86400)+25569+(-5/24),"mm/dd/yy")</f>
        <v>03/10/15</v>
      </c>
      <c r="T1473" s="12" t="str">
        <f>TEXT((I1473/86400)+25569+(-5/24),"mm/dd/yy")</f>
        <v>04/09/15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>E1474/D1474</f>
        <v>1.3870400000000001</v>
      </c>
      <c r="P1474">
        <f>E1474/L1474</f>
        <v>103.20238095238095</v>
      </c>
      <c r="Q1474" t="s">
        <v>8323</v>
      </c>
      <c r="R1474" t="s">
        <v>8324</v>
      </c>
      <c r="S1474" s="12" t="str">
        <f>TEXT((J1474/86400)+25569+(-5/24),"mm/dd/yy")</f>
        <v>09/16/13</v>
      </c>
      <c r="T1474" s="12" t="str">
        <f>TEXT((I1474/86400)+25569+(-5/24),"mm/dd/yy")</f>
        <v>10/16/13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>E1475/D1475</f>
        <v>1.20516</v>
      </c>
      <c r="P1475">
        <f>E1475/L1475</f>
        <v>38.462553191489363</v>
      </c>
      <c r="Q1475" t="s">
        <v>8323</v>
      </c>
      <c r="R1475" t="s">
        <v>8324</v>
      </c>
      <c r="S1475" s="12" t="str">
        <f>TEXT((J1475/86400)+25569+(-5/24),"mm/dd/yy")</f>
        <v>01/31/12</v>
      </c>
      <c r="T1475" s="12" t="str">
        <f>TEXT((I1475/86400)+25569+(-5/24),"mm/dd/yy")</f>
        <v>03/01/12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>E1476/D1476</f>
        <v>1.1226666666666667</v>
      </c>
      <c r="P1476">
        <f>E1476/L1476</f>
        <v>44.315789473684212</v>
      </c>
      <c r="Q1476" t="s">
        <v>8323</v>
      </c>
      <c r="R1476" t="s">
        <v>8324</v>
      </c>
      <c r="S1476" s="12" t="str">
        <f>TEXT((J1476/86400)+25569+(-5/24),"mm/dd/yy")</f>
        <v>08/14/13</v>
      </c>
      <c r="T1476" s="12" t="str">
        <f>TEXT((I1476/86400)+25569+(-5/24),"mm/dd/yy")</f>
        <v>09/13/13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>E1477/D1477</f>
        <v>1.8866966666666667</v>
      </c>
      <c r="P1477">
        <f>E1477/L1477</f>
        <v>64.173356009070289</v>
      </c>
      <c r="Q1477" t="s">
        <v>8323</v>
      </c>
      <c r="R1477" t="s">
        <v>8324</v>
      </c>
      <c r="S1477" s="12" t="str">
        <f>TEXT((J1477/86400)+25569+(-5/24),"mm/dd/yy")</f>
        <v>11/17/14</v>
      </c>
      <c r="T1477" s="12" t="str">
        <f>TEXT((I1477/86400)+25569+(-5/24),"mm/dd/yy")</f>
        <v>12/19/14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>E1478/D1478</f>
        <v>6.6155466666666669</v>
      </c>
      <c r="P1478">
        <f>E1478/L1478</f>
        <v>43.333275109170302</v>
      </c>
      <c r="Q1478" t="s">
        <v>8323</v>
      </c>
      <c r="R1478" t="s">
        <v>8324</v>
      </c>
      <c r="S1478" s="12" t="str">
        <f>TEXT((J1478/86400)+25569+(-5/24),"mm/dd/yy")</f>
        <v>08/10/11</v>
      </c>
      <c r="T1478" s="12" t="str">
        <f>TEXT((I1478/86400)+25569+(-5/24),"mm/dd/yy")</f>
        <v>09/09/11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>E1479/D1479</f>
        <v>1.1131</v>
      </c>
      <c r="P1479">
        <f>E1479/L1479</f>
        <v>90.495934959349597</v>
      </c>
      <c r="Q1479" t="s">
        <v>8323</v>
      </c>
      <c r="R1479" t="s">
        <v>8324</v>
      </c>
      <c r="S1479" s="12" t="str">
        <f>TEXT((J1479/86400)+25569+(-5/24),"mm/dd/yy")</f>
        <v>10/24/11</v>
      </c>
      <c r="T1479" s="12" t="str">
        <f>TEXT((I1479/86400)+25569+(-5/24),"mm/dd/yy")</f>
        <v>12/22/11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>E1480/D1480</f>
        <v>11.8161422</v>
      </c>
      <c r="P1480">
        <f>E1480/L1480</f>
        <v>29.187190495010373</v>
      </c>
      <c r="Q1480" t="s">
        <v>8323</v>
      </c>
      <c r="R1480" t="s">
        <v>8324</v>
      </c>
      <c r="S1480" s="12" t="str">
        <f>TEXT((J1480/86400)+25569+(-5/24),"mm/dd/yy")</f>
        <v>04/30/13</v>
      </c>
      <c r="T1480" s="12" t="str">
        <f>TEXT((I1480/86400)+25569+(-5/24),"mm/dd/yy")</f>
        <v>05/14/13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>E1481/D1481</f>
        <v>1.37375</v>
      </c>
      <c r="P1481">
        <f>E1481/L1481</f>
        <v>30.95774647887324</v>
      </c>
      <c r="Q1481" t="s">
        <v>8323</v>
      </c>
      <c r="R1481" t="s">
        <v>8324</v>
      </c>
      <c r="S1481" s="12" t="str">
        <f>TEXT((J1481/86400)+25569+(-5/24),"mm/dd/yy")</f>
        <v>04/25/14</v>
      </c>
      <c r="T1481" s="12" t="str">
        <f>TEXT((I1481/86400)+25569+(-5/24),"mm/dd/yy")</f>
        <v>05/09/14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>E1482/D1482</f>
        <v>1.170404</v>
      </c>
      <c r="P1482">
        <f>E1482/L1482</f>
        <v>92.157795275590544</v>
      </c>
      <c r="Q1482" t="s">
        <v>8323</v>
      </c>
      <c r="R1482" t="s">
        <v>8324</v>
      </c>
      <c r="S1482" s="12" t="str">
        <f>TEXT((J1482/86400)+25569+(-5/24),"mm/dd/yy")</f>
        <v>07/09/13</v>
      </c>
      <c r="T1482" s="12" t="str">
        <f>TEXT((I1482/86400)+25569+(-5/24),"mm/dd/yy")</f>
        <v>07/26/13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>E1483/D1483</f>
        <v>2.1000000000000001E-2</v>
      </c>
      <c r="P1483">
        <f>E1483/L1483</f>
        <v>17.5</v>
      </c>
      <c r="Q1483" t="s">
        <v>8323</v>
      </c>
      <c r="R1483" t="s">
        <v>8345</v>
      </c>
      <c r="S1483" s="12" t="str">
        <f>TEXT((J1483/86400)+25569+(-5/24),"mm/dd/yy")</f>
        <v>10/03/13</v>
      </c>
      <c r="T1483" s="12" t="str">
        <f>TEXT((I1483/86400)+25569+(-5/24),"mm/dd/yy")</f>
        <v>11/02/13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>E1484/D1484</f>
        <v>1E-3</v>
      </c>
      <c r="P1484">
        <f>E1484/L1484</f>
        <v>5</v>
      </c>
      <c r="Q1484" t="s">
        <v>8323</v>
      </c>
      <c r="R1484" t="s">
        <v>8345</v>
      </c>
      <c r="S1484" s="12" t="str">
        <f>TEXT((J1484/86400)+25569+(-5/24),"mm/dd/yy")</f>
        <v>08/15/12</v>
      </c>
      <c r="T1484" s="12" t="str">
        <f>TEXT((I1484/86400)+25569+(-5/24),"mm/dd/yy")</f>
        <v>09/07/12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>E1485/D1485</f>
        <v>7.1428571428571426E-3</v>
      </c>
      <c r="P1485">
        <f>E1485/L1485</f>
        <v>25</v>
      </c>
      <c r="Q1485" t="s">
        <v>8323</v>
      </c>
      <c r="R1485" t="s">
        <v>8345</v>
      </c>
      <c r="S1485" s="12" t="str">
        <f>TEXT((J1485/86400)+25569+(-5/24),"mm/dd/yy")</f>
        <v>06/26/16</v>
      </c>
      <c r="T1485" s="12" t="str">
        <f>TEXT((I1485/86400)+25569+(-5/24),"mm/dd/yy")</f>
        <v>07/21/16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>E1486/D1486</f>
        <v>0</v>
      </c>
      <c r="P1486" t="e">
        <f>E1486/L1486</f>
        <v>#DIV/0!</v>
      </c>
      <c r="Q1486" t="s">
        <v>8323</v>
      </c>
      <c r="R1486" t="s">
        <v>8345</v>
      </c>
      <c r="S1486" s="12" t="str">
        <f>TEXT((J1486/86400)+25569+(-5/24),"mm/dd/yy")</f>
        <v>05/23/12</v>
      </c>
      <c r="T1486" s="12" t="str">
        <f>TEXT((I1486/86400)+25569+(-5/24),"mm/dd/yy")</f>
        <v>07/21/12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>E1487/D1487</f>
        <v>2.2388059701492536E-2</v>
      </c>
      <c r="P1487">
        <f>E1487/L1487</f>
        <v>50</v>
      </c>
      <c r="Q1487" t="s">
        <v>8323</v>
      </c>
      <c r="R1487" t="s">
        <v>8345</v>
      </c>
      <c r="S1487" s="12" t="str">
        <f>TEXT((J1487/86400)+25569+(-5/24),"mm/dd/yy")</f>
        <v>05/06/15</v>
      </c>
      <c r="T1487" s="12" t="str">
        <f>TEXT((I1487/86400)+25569+(-5/24),"mm/dd/yy")</f>
        <v>06/20/15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>E1488/D1488</f>
        <v>2.3999999999999998E-3</v>
      </c>
      <c r="P1488">
        <f>E1488/L1488</f>
        <v>16</v>
      </c>
      <c r="Q1488" t="s">
        <v>8323</v>
      </c>
      <c r="R1488" t="s">
        <v>8345</v>
      </c>
      <c r="S1488" s="12" t="str">
        <f>TEXT((J1488/86400)+25569+(-5/24),"mm/dd/yy")</f>
        <v>01/27/15</v>
      </c>
      <c r="T1488" s="12" t="str">
        <f>TEXT((I1488/86400)+25569+(-5/24),"mm/dd/yy")</f>
        <v>02/26/15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>E1489/D1489</f>
        <v>0</v>
      </c>
      <c r="P1489" t="e">
        <f>E1489/L1489</f>
        <v>#DIV/0!</v>
      </c>
      <c r="Q1489" t="s">
        <v>8323</v>
      </c>
      <c r="R1489" t="s">
        <v>8345</v>
      </c>
      <c r="S1489" s="12" t="str">
        <f>TEXT((J1489/86400)+25569+(-5/24),"mm/dd/yy")</f>
        <v>07/03/16</v>
      </c>
      <c r="T1489" s="12" t="str">
        <f>TEXT((I1489/86400)+25569+(-5/24),"mm/dd/yy")</f>
        <v>08/02/16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>E1490/D1490</f>
        <v>2.4E-2</v>
      </c>
      <c r="P1490">
        <f>E1490/L1490</f>
        <v>60</v>
      </c>
      <c r="Q1490" t="s">
        <v>8323</v>
      </c>
      <c r="R1490" t="s">
        <v>8345</v>
      </c>
      <c r="S1490" s="12" t="str">
        <f>TEXT((J1490/86400)+25569+(-5/24),"mm/dd/yy")</f>
        <v>12/06/13</v>
      </c>
      <c r="T1490" s="12" t="str">
        <f>TEXT((I1490/86400)+25569+(-5/24),"mm/dd/yy")</f>
        <v>01/05/14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>E1491/D1491</f>
        <v>0</v>
      </c>
      <c r="P1491" t="e">
        <f>E1491/L1491</f>
        <v>#DIV/0!</v>
      </c>
      <c r="Q1491" t="s">
        <v>8323</v>
      </c>
      <c r="R1491" t="s">
        <v>8345</v>
      </c>
      <c r="S1491" s="12" t="str">
        <f>TEXT((J1491/86400)+25569+(-5/24),"mm/dd/yy")</f>
        <v>10/16/12</v>
      </c>
      <c r="T1491" s="12" t="str">
        <f>TEXT((I1491/86400)+25569+(-5/24),"mm/dd/yy")</f>
        <v>11/15/12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>E1492/D1492</f>
        <v>0.30862068965517242</v>
      </c>
      <c r="P1492">
        <f>E1492/L1492</f>
        <v>47.10526315789474</v>
      </c>
      <c r="Q1492" t="s">
        <v>8323</v>
      </c>
      <c r="R1492" t="s">
        <v>8345</v>
      </c>
      <c r="S1492" s="12" t="str">
        <f>TEXT((J1492/86400)+25569+(-5/24),"mm/dd/yy")</f>
        <v>09/03/13</v>
      </c>
      <c r="T1492" s="12" t="str">
        <f>TEXT((I1492/86400)+25569+(-5/24),"mm/dd/yy")</f>
        <v>10/02/13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>E1493/D1493</f>
        <v>8.3333333333333329E-2</v>
      </c>
      <c r="P1493">
        <f>E1493/L1493</f>
        <v>100</v>
      </c>
      <c r="Q1493" t="s">
        <v>8323</v>
      </c>
      <c r="R1493" t="s">
        <v>8345</v>
      </c>
      <c r="S1493" s="12" t="str">
        <f>TEXT((J1493/86400)+25569+(-5/24),"mm/dd/yy")</f>
        <v>12/18/14</v>
      </c>
      <c r="T1493" s="12" t="str">
        <f>TEXT((I1493/86400)+25569+(-5/24),"mm/dd/yy")</f>
        <v>02/15/15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>E1494/D1494</f>
        <v>7.4999999999999997E-3</v>
      </c>
      <c r="P1494">
        <f>E1494/L1494</f>
        <v>15</v>
      </c>
      <c r="Q1494" t="s">
        <v>8323</v>
      </c>
      <c r="R1494" t="s">
        <v>8345</v>
      </c>
      <c r="S1494" s="12" t="str">
        <f>TEXT((J1494/86400)+25569+(-5/24),"mm/dd/yy")</f>
        <v>05/19/11</v>
      </c>
      <c r="T1494" s="12" t="str">
        <f>TEXT((I1494/86400)+25569+(-5/24),"mm/dd/yy")</f>
        <v>06/18/11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>E1495/D1495</f>
        <v>0</v>
      </c>
      <c r="P1495" t="e">
        <f>E1495/L1495</f>
        <v>#DIV/0!</v>
      </c>
      <c r="Q1495" t="s">
        <v>8323</v>
      </c>
      <c r="R1495" t="s">
        <v>8345</v>
      </c>
      <c r="S1495" s="12" t="str">
        <f>TEXT((J1495/86400)+25569+(-5/24),"mm/dd/yy")</f>
        <v>05/17/13</v>
      </c>
      <c r="T1495" s="12" t="str">
        <f>TEXT((I1495/86400)+25569+(-5/24),"mm/dd/yy")</f>
        <v>06/16/13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>E1496/D1496</f>
        <v>8.8999999999999996E-2</v>
      </c>
      <c r="P1496">
        <f>E1496/L1496</f>
        <v>40.454545454545453</v>
      </c>
      <c r="Q1496" t="s">
        <v>8323</v>
      </c>
      <c r="R1496" t="s">
        <v>8345</v>
      </c>
      <c r="S1496" s="12" t="str">
        <f>TEXT((J1496/86400)+25569+(-5/24),"mm/dd/yy")</f>
        <v>03/04/15</v>
      </c>
      <c r="T1496" s="12" t="str">
        <f>TEXT((I1496/86400)+25569+(-5/24),"mm/dd/yy")</f>
        <v>04/03/15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>E1497/D1497</f>
        <v>0</v>
      </c>
      <c r="P1497" t="e">
        <f>E1497/L1497</f>
        <v>#DIV/0!</v>
      </c>
      <c r="Q1497" t="s">
        <v>8323</v>
      </c>
      <c r="R1497" t="s">
        <v>8345</v>
      </c>
      <c r="S1497" s="12" t="str">
        <f>TEXT((J1497/86400)+25569+(-5/24),"mm/dd/yy")</f>
        <v>07/28/11</v>
      </c>
      <c r="T1497" s="12" t="str">
        <f>TEXT((I1497/86400)+25569+(-5/24),"mm/dd/yy")</f>
        <v>08/27/11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>E1498/D1498</f>
        <v>0</v>
      </c>
      <c r="P1498" t="e">
        <f>E1498/L1498</f>
        <v>#DIV/0!</v>
      </c>
      <c r="Q1498" t="s">
        <v>8323</v>
      </c>
      <c r="R1498" t="s">
        <v>8345</v>
      </c>
      <c r="S1498" s="12" t="str">
        <f>TEXT((J1498/86400)+25569+(-5/24),"mm/dd/yy")</f>
        <v>07/18/14</v>
      </c>
      <c r="T1498" s="12" t="str">
        <f>TEXT((I1498/86400)+25569+(-5/24),"mm/dd/yy")</f>
        <v>09/16/14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>E1499/D1499</f>
        <v>6.666666666666667E-5</v>
      </c>
      <c r="P1499">
        <f>E1499/L1499</f>
        <v>1</v>
      </c>
      <c r="Q1499" t="s">
        <v>8323</v>
      </c>
      <c r="R1499" t="s">
        <v>8345</v>
      </c>
      <c r="S1499" s="12" t="str">
        <f>TEXT((J1499/86400)+25569+(-5/24),"mm/dd/yy")</f>
        <v>06/19/13</v>
      </c>
      <c r="T1499" s="12" t="str">
        <f>TEXT((I1499/86400)+25569+(-5/24),"mm/dd/yy")</f>
        <v>07/31/13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>E1500/D1500</f>
        <v>1.9E-2</v>
      </c>
      <c r="P1500">
        <f>E1500/L1500</f>
        <v>19</v>
      </c>
      <c r="Q1500" t="s">
        <v>8323</v>
      </c>
      <c r="R1500" t="s">
        <v>8345</v>
      </c>
      <c r="S1500" s="12" t="str">
        <f>TEXT((J1500/86400)+25569+(-5/24),"mm/dd/yy")</f>
        <v>07/20/14</v>
      </c>
      <c r="T1500" s="12" t="str">
        <f>TEXT((I1500/86400)+25569+(-5/24),"mm/dd/yy")</f>
        <v>09/03/14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>E1501/D1501</f>
        <v>2.5000000000000001E-3</v>
      </c>
      <c r="P1501">
        <f>E1501/L1501</f>
        <v>5</v>
      </c>
      <c r="Q1501" t="s">
        <v>8323</v>
      </c>
      <c r="R1501" t="s">
        <v>8345</v>
      </c>
      <c r="S1501" s="12" t="str">
        <f>TEXT((J1501/86400)+25569+(-5/24),"mm/dd/yy")</f>
        <v>06/05/16</v>
      </c>
      <c r="T1501" s="12" t="str">
        <f>TEXT((I1501/86400)+25569+(-5/24),"mm/dd/yy")</f>
        <v>08/04/16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>E1502/D1502</f>
        <v>0.25035714285714283</v>
      </c>
      <c r="P1502">
        <f>E1502/L1502</f>
        <v>46.733333333333334</v>
      </c>
      <c r="Q1502" t="s">
        <v>8323</v>
      </c>
      <c r="R1502" t="s">
        <v>8345</v>
      </c>
      <c r="S1502" s="12" t="str">
        <f>TEXT((J1502/86400)+25569+(-5/24),"mm/dd/yy")</f>
        <v>04/01/13</v>
      </c>
      <c r="T1502" s="12" t="str">
        <f>TEXT((I1502/86400)+25569+(-5/24),"mm/dd/yy")</f>
        <v>05/01/13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>E1503/D1503</f>
        <v>1.6633076923076924</v>
      </c>
      <c r="P1503">
        <f>E1503/L1503</f>
        <v>97.731073446327684</v>
      </c>
      <c r="Q1503" t="s">
        <v>8325</v>
      </c>
      <c r="R1503" t="s">
        <v>8326</v>
      </c>
      <c r="S1503" s="12" t="str">
        <f>TEXT((J1503/86400)+25569+(-5/24),"mm/dd/yy")</f>
        <v>06/08/15</v>
      </c>
      <c r="T1503" s="12" t="str">
        <f>TEXT((I1503/86400)+25569+(-5/24),"mm/dd/yy")</f>
        <v>07/08/15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>E1504/D1504</f>
        <v>1.0144545454545455</v>
      </c>
      <c r="P1504">
        <f>E1504/L1504</f>
        <v>67.835866261398181</v>
      </c>
      <c r="Q1504" t="s">
        <v>8325</v>
      </c>
      <c r="R1504" t="s">
        <v>8326</v>
      </c>
      <c r="S1504" s="12" t="str">
        <f>TEXT((J1504/86400)+25569+(-5/24),"mm/dd/yy")</f>
        <v>02/26/16</v>
      </c>
      <c r="T1504" s="12" t="str">
        <f>TEXT((I1504/86400)+25569+(-5/24),"mm/dd/yy")</f>
        <v>03/25/16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>E1505/D1505</f>
        <v>1.0789146666666667</v>
      </c>
      <c r="P1505">
        <f>E1505/L1505</f>
        <v>56.98492957746479</v>
      </c>
      <c r="Q1505" t="s">
        <v>8325</v>
      </c>
      <c r="R1505" t="s">
        <v>8326</v>
      </c>
      <c r="S1505" s="12" t="str">
        <f>TEXT((J1505/86400)+25569+(-5/24),"mm/dd/yy")</f>
        <v>08/24/16</v>
      </c>
      <c r="T1505" s="12" t="str">
        <f>TEXT((I1505/86400)+25569+(-5/24),"mm/dd/yy")</f>
        <v>10/23/16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>E1506/D1506</f>
        <v>2.7793846153846156</v>
      </c>
      <c r="P1506">
        <f>E1506/L1506</f>
        <v>67.159851301115239</v>
      </c>
      <c r="Q1506" t="s">
        <v>8325</v>
      </c>
      <c r="R1506" t="s">
        <v>8326</v>
      </c>
      <c r="S1506" s="12" t="str">
        <f>TEXT((J1506/86400)+25569+(-5/24),"mm/dd/yy")</f>
        <v>05/13/14</v>
      </c>
      <c r="T1506" s="12" t="str">
        <f>TEXT((I1506/86400)+25569+(-5/24),"mm/dd/yy")</f>
        <v>06/10/14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>E1507/D1507</f>
        <v>1.0358125</v>
      </c>
      <c r="P1507">
        <f>E1507/L1507</f>
        <v>48.037681159420288</v>
      </c>
      <c r="Q1507" t="s">
        <v>8325</v>
      </c>
      <c r="R1507" t="s">
        <v>8326</v>
      </c>
      <c r="S1507" s="12" t="str">
        <f>TEXT((J1507/86400)+25569+(-5/24),"mm/dd/yy")</f>
        <v>02/14/16</v>
      </c>
      <c r="T1507" s="12" t="str">
        <f>TEXT((I1507/86400)+25569+(-5/24),"mm/dd/yy")</f>
        <v>03/22/16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>E1508/D1508</f>
        <v>1.1140000000000001</v>
      </c>
      <c r="P1508">
        <f>E1508/L1508</f>
        <v>38.860465116279073</v>
      </c>
      <c r="Q1508" t="s">
        <v>8325</v>
      </c>
      <c r="R1508" t="s">
        <v>8326</v>
      </c>
      <c r="S1508" s="12" t="str">
        <f>TEXT((J1508/86400)+25569+(-5/24),"mm/dd/yy")</f>
        <v>06/24/14</v>
      </c>
      <c r="T1508" s="12" t="str">
        <f>TEXT((I1508/86400)+25569+(-5/24),"mm/dd/yy")</f>
        <v>07/24/14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>E1509/D1509</f>
        <v>2.15</v>
      </c>
      <c r="P1509">
        <f>E1509/L1509</f>
        <v>78.181818181818187</v>
      </c>
      <c r="Q1509" t="s">
        <v>8325</v>
      </c>
      <c r="R1509" t="s">
        <v>8326</v>
      </c>
      <c r="S1509" s="12" t="str">
        <f>TEXT((J1509/86400)+25569+(-5/24),"mm/dd/yy")</f>
        <v>03/17/10</v>
      </c>
      <c r="T1509" s="12" t="str">
        <f>TEXT((I1509/86400)+25569+(-5/24),"mm/dd/yy")</f>
        <v>05/15/10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>E1510/D1510</f>
        <v>1.1076216216216217</v>
      </c>
      <c r="P1510">
        <f>E1510/L1510</f>
        <v>97.113744075829388</v>
      </c>
      <c r="Q1510" t="s">
        <v>8325</v>
      </c>
      <c r="R1510" t="s">
        <v>8326</v>
      </c>
      <c r="S1510" s="12" t="str">
        <f>TEXT((J1510/86400)+25569+(-5/24),"mm/dd/yy")</f>
        <v>05/27/14</v>
      </c>
      <c r="T1510" s="12" t="str">
        <f>TEXT((I1510/86400)+25569+(-5/24),"mm/dd/yy")</f>
        <v>06/27/14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>E1511/D1511</f>
        <v>1.2364125714285714</v>
      </c>
      <c r="P1511">
        <f>E1511/L1511</f>
        <v>110.39397959183674</v>
      </c>
      <c r="Q1511" t="s">
        <v>8325</v>
      </c>
      <c r="R1511" t="s">
        <v>8326</v>
      </c>
      <c r="S1511" s="12" t="str">
        <f>TEXT((J1511/86400)+25569+(-5/24),"mm/dd/yy")</f>
        <v>01/16/17</v>
      </c>
      <c r="T1511" s="12" t="str">
        <f>TEXT((I1511/86400)+25569+(-5/24),"mm/dd/yy")</f>
        <v>02/14/17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>E1512/D1512</f>
        <v>1.0103500000000001</v>
      </c>
      <c r="P1512">
        <f>E1512/L1512</f>
        <v>39.91506172839506</v>
      </c>
      <c r="Q1512" t="s">
        <v>8325</v>
      </c>
      <c r="R1512" t="s">
        <v>8326</v>
      </c>
      <c r="S1512" s="12" t="str">
        <f>TEXT((J1512/86400)+25569+(-5/24),"mm/dd/yy")</f>
        <v>06/19/14</v>
      </c>
      <c r="T1512" s="12" t="str">
        <f>TEXT((I1512/86400)+25569+(-5/24),"mm/dd/yy")</f>
        <v>07/19/14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>E1513/D1513</f>
        <v>1.1179285714285714</v>
      </c>
      <c r="P1513">
        <f>E1513/L1513</f>
        <v>75.975728155339809</v>
      </c>
      <c r="Q1513" t="s">
        <v>8325</v>
      </c>
      <c r="R1513" t="s">
        <v>8326</v>
      </c>
      <c r="S1513" s="12" t="str">
        <f>TEXT((J1513/86400)+25569+(-5/24),"mm/dd/yy")</f>
        <v>10/19/15</v>
      </c>
      <c r="T1513" s="12" t="str">
        <f>TEXT((I1513/86400)+25569+(-5/24),"mm/dd/yy")</f>
        <v>11/18/15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>E1514/D1514</f>
        <v>5.5877142857142861</v>
      </c>
      <c r="P1514">
        <f>E1514/L1514</f>
        <v>58.379104477611939</v>
      </c>
      <c r="Q1514" t="s">
        <v>8325</v>
      </c>
      <c r="R1514" t="s">
        <v>8326</v>
      </c>
      <c r="S1514" s="12" t="str">
        <f>TEXT((J1514/86400)+25569+(-5/24),"mm/dd/yy")</f>
        <v>01/06/17</v>
      </c>
      <c r="T1514" s="12" t="str">
        <f>TEXT((I1514/86400)+25569+(-5/24),"mm/dd/yy")</f>
        <v>02/05/17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>E1515/D1515</f>
        <v>1.5001875</v>
      </c>
      <c r="P1515">
        <f>E1515/L1515</f>
        <v>55.82093023255814</v>
      </c>
      <c r="Q1515" t="s">
        <v>8325</v>
      </c>
      <c r="R1515" t="s">
        <v>8326</v>
      </c>
      <c r="S1515" s="12" t="str">
        <f>TEXT((J1515/86400)+25569+(-5/24),"mm/dd/yy")</f>
        <v>06/16/14</v>
      </c>
      <c r="T1515" s="12" t="str">
        <f>TEXT((I1515/86400)+25569+(-5/24),"mm/dd/yy")</f>
        <v>07/16/14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>E1516/D1516</f>
        <v>1.0647599999999999</v>
      </c>
      <c r="P1516">
        <f>E1516/L1516</f>
        <v>151.24431818181819</v>
      </c>
      <c r="Q1516" t="s">
        <v>8325</v>
      </c>
      <c r="R1516" t="s">
        <v>8326</v>
      </c>
      <c r="S1516" s="12" t="str">
        <f>TEXT((J1516/86400)+25569+(-5/24),"mm/dd/yy")</f>
        <v>08/18/15</v>
      </c>
      <c r="T1516" s="12" t="str">
        <f>TEXT((I1516/86400)+25569+(-5/24),"mm/dd/yy")</f>
        <v>09/27/15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>E1517/D1517</f>
        <v>1.57189</v>
      </c>
      <c r="P1517">
        <f>E1517/L1517</f>
        <v>849.67027027027029</v>
      </c>
      <c r="Q1517" t="s">
        <v>8325</v>
      </c>
      <c r="R1517" t="s">
        <v>8326</v>
      </c>
      <c r="S1517" s="12" t="str">
        <f>TEXT((J1517/86400)+25569+(-5/24),"mm/dd/yy")</f>
        <v>02/15/16</v>
      </c>
      <c r="T1517" s="12" t="str">
        <f>TEXT((I1517/86400)+25569+(-5/24),"mm/dd/yy")</f>
        <v>03/16/16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>E1518/D1518</f>
        <v>1.0865882352941176</v>
      </c>
      <c r="P1518">
        <f>E1518/L1518</f>
        <v>159.24137931034483</v>
      </c>
      <c r="Q1518" t="s">
        <v>8325</v>
      </c>
      <c r="R1518" t="s">
        <v>8326</v>
      </c>
      <c r="S1518" s="12" t="str">
        <f>TEXT((J1518/86400)+25569+(-5/24),"mm/dd/yy")</f>
        <v>09/06/16</v>
      </c>
      <c r="T1518" s="12" t="str">
        <f>TEXT((I1518/86400)+25569+(-5/24),"mm/dd/yy")</f>
        <v>10/06/16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>E1519/D1519</f>
        <v>1.6197999999999999</v>
      </c>
      <c r="P1519">
        <f>E1519/L1519</f>
        <v>39.507317073170732</v>
      </c>
      <c r="Q1519" t="s">
        <v>8325</v>
      </c>
      <c r="R1519" t="s">
        <v>8326</v>
      </c>
      <c r="S1519" s="12" t="str">
        <f>TEXT((J1519/86400)+25569+(-5/24),"mm/dd/yy")</f>
        <v>11/05/14</v>
      </c>
      <c r="T1519" s="12" t="str">
        <f>TEXT((I1519/86400)+25569+(-5/24),"mm/dd/yy")</f>
        <v>12/06/14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>E1520/D1520</f>
        <v>2.0536666666666665</v>
      </c>
      <c r="P1520">
        <f>E1520/L1520</f>
        <v>130.52966101694915</v>
      </c>
      <c r="Q1520" t="s">
        <v>8325</v>
      </c>
      <c r="R1520" t="s">
        <v>8326</v>
      </c>
      <c r="S1520" s="12" t="str">
        <f>TEXT((J1520/86400)+25569+(-5/24),"mm/dd/yy")</f>
        <v>05/01/14</v>
      </c>
      <c r="T1520" s="12" t="str">
        <f>TEXT((I1520/86400)+25569+(-5/24),"mm/dd/yy")</f>
        <v>05/31/14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>E1521/D1521</f>
        <v>1.033638888888889</v>
      </c>
      <c r="P1521">
        <f>E1521/L1521</f>
        <v>64.156896551724131</v>
      </c>
      <c r="Q1521" t="s">
        <v>8325</v>
      </c>
      <c r="R1521" t="s">
        <v>8326</v>
      </c>
      <c r="S1521" s="12" t="str">
        <f>TEXT((J1521/86400)+25569+(-5/24),"mm/dd/yy")</f>
        <v>05/23/14</v>
      </c>
      <c r="T1521" s="12" t="str">
        <f>TEXT((I1521/86400)+25569+(-5/24),"mm/dd/yy")</f>
        <v>06/20/14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>E1522/D1522</f>
        <v>1.0347222222222223</v>
      </c>
      <c r="P1522">
        <f>E1522/L1522</f>
        <v>111.52694610778443</v>
      </c>
      <c r="Q1522" t="s">
        <v>8325</v>
      </c>
      <c r="R1522" t="s">
        <v>8326</v>
      </c>
      <c r="S1522" s="12" t="str">
        <f>TEXT((J1522/86400)+25569+(-5/24),"mm/dd/yy")</f>
        <v>11/12/14</v>
      </c>
      <c r="T1522" s="12" t="str">
        <f>TEXT((I1522/86400)+25569+(-5/24),"mm/dd/yy")</f>
        <v>12/18/14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>E1523/D1523</f>
        <v>1.0681333333333334</v>
      </c>
      <c r="P1523">
        <f>E1523/L1523</f>
        <v>170.44680851063831</v>
      </c>
      <c r="Q1523" t="s">
        <v>8325</v>
      </c>
      <c r="R1523" t="s">
        <v>8326</v>
      </c>
      <c r="S1523" s="12" t="str">
        <f>TEXT((J1523/86400)+25569+(-5/24),"mm/dd/yy")</f>
        <v>05/02/16</v>
      </c>
      <c r="T1523" s="12" t="str">
        <f>TEXT((I1523/86400)+25569+(-5/24),"mm/dd/yy")</f>
        <v>06/06/16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>E1524/D1524</f>
        <v>1.3896574712643677</v>
      </c>
      <c r="P1524">
        <f>E1524/L1524</f>
        <v>133.7391592920354</v>
      </c>
      <c r="Q1524" t="s">
        <v>8325</v>
      </c>
      <c r="R1524" t="s">
        <v>8326</v>
      </c>
      <c r="S1524" s="12" t="str">
        <f>TEXT((J1524/86400)+25569+(-5/24),"mm/dd/yy")</f>
        <v>09/17/14</v>
      </c>
      <c r="T1524" s="12" t="str">
        <f>TEXT((I1524/86400)+25569+(-5/24),"mm/dd/yy")</f>
        <v>10/17/14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>E1525/D1525</f>
        <v>1.2484324324324325</v>
      </c>
      <c r="P1525">
        <f>E1525/L1525</f>
        <v>95.834024896265561</v>
      </c>
      <c r="Q1525" t="s">
        <v>8325</v>
      </c>
      <c r="R1525" t="s">
        <v>8326</v>
      </c>
      <c r="S1525" s="12" t="str">
        <f>TEXT((J1525/86400)+25569+(-5/24),"mm/dd/yy")</f>
        <v>11/21/14</v>
      </c>
      <c r="T1525" s="12" t="str">
        <f>TEXT((I1525/86400)+25569+(-5/24),"mm/dd/yy")</f>
        <v>12/22/14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>E1526/D1526</f>
        <v>2.0699999999999998</v>
      </c>
      <c r="P1526">
        <f>E1526/L1526</f>
        <v>221.78571428571428</v>
      </c>
      <c r="Q1526" t="s">
        <v>8325</v>
      </c>
      <c r="R1526" t="s">
        <v>8326</v>
      </c>
      <c r="S1526" s="12" t="str">
        <f>TEXT((J1526/86400)+25569+(-5/24),"mm/dd/yy")</f>
        <v>01/21/17</v>
      </c>
      <c r="T1526" s="12" t="str">
        <f>TEXT((I1526/86400)+25569+(-5/24),"mm/dd/yy")</f>
        <v>02/20/17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>E1527/D1527</f>
        <v>1.7400576923076922</v>
      </c>
      <c r="P1527">
        <f>E1527/L1527</f>
        <v>32.315357142857138</v>
      </c>
      <c r="Q1527" t="s">
        <v>8325</v>
      </c>
      <c r="R1527" t="s">
        <v>8326</v>
      </c>
      <c r="S1527" s="12" t="str">
        <f>TEXT((J1527/86400)+25569+(-5/24),"mm/dd/yy")</f>
        <v>07/19/16</v>
      </c>
      <c r="T1527" s="12" t="str">
        <f>TEXT((I1527/86400)+25569+(-5/24),"mm/dd/yy")</f>
        <v>08/18/16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>E1528/D1528</f>
        <v>1.2032608695652174</v>
      </c>
      <c r="P1528">
        <f>E1528/L1528</f>
        <v>98.839285714285708</v>
      </c>
      <c r="Q1528" t="s">
        <v>8325</v>
      </c>
      <c r="R1528" t="s">
        <v>8326</v>
      </c>
      <c r="S1528" s="12" t="str">
        <f>TEXT((J1528/86400)+25569+(-5/24),"mm/dd/yy")</f>
        <v>12/01/15</v>
      </c>
      <c r="T1528" s="12" t="str">
        <f>TEXT((I1528/86400)+25569+(-5/24),"mm/dd/yy")</f>
        <v>01/19/16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>E1529/D1529</f>
        <v>1.1044428571428573</v>
      </c>
      <c r="P1529">
        <f>E1529/L1529</f>
        <v>55.222142857142863</v>
      </c>
      <c r="Q1529" t="s">
        <v>8325</v>
      </c>
      <c r="R1529" t="s">
        <v>8326</v>
      </c>
      <c r="S1529" s="12" t="str">
        <f>TEXT((J1529/86400)+25569+(-5/24),"mm/dd/yy")</f>
        <v>02/14/17</v>
      </c>
      <c r="T1529" s="12" t="str">
        <f>TEXT((I1529/86400)+25569+(-5/24),"mm/dd/yy")</f>
        <v>03/14/17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>E1530/D1530</f>
        <v>2.8156666666666665</v>
      </c>
      <c r="P1530">
        <f>E1530/L1530</f>
        <v>52.793750000000003</v>
      </c>
      <c r="Q1530" t="s">
        <v>8325</v>
      </c>
      <c r="R1530" t="s">
        <v>8326</v>
      </c>
      <c r="S1530" s="12" t="str">
        <f>TEXT((J1530/86400)+25569+(-5/24),"mm/dd/yy")</f>
        <v>01/01/17</v>
      </c>
      <c r="T1530" s="12" t="str">
        <f>TEXT((I1530/86400)+25569+(-5/24),"mm/dd/yy")</f>
        <v>01/31/17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>E1531/D1531</f>
        <v>1.0067894736842105</v>
      </c>
      <c r="P1531">
        <f>E1531/L1531</f>
        <v>135.66666666666666</v>
      </c>
      <c r="Q1531" t="s">
        <v>8325</v>
      </c>
      <c r="R1531" t="s">
        <v>8326</v>
      </c>
      <c r="S1531" s="12" t="str">
        <f>TEXT((J1531/86400)+25569+(-5/24),"mm/dd/yy")</f>
        <v>02/17/15</v>
      </c>
      <c r="T1531" s="12" t="str">
        <f>TEXT((I1531/86400)+25569+(-5/24),"mm/dd/yy")</f>
        <v>03/19/15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>E1532/D1532</f>
        <v>1.3482571428571428</v>
      </c>
      <c r="P1532">
        <f>E1532/L1532</f>
        <v>53.991990846681922</v>
      </c>
      <c r="Q1532" t="s">
        <v>8325</v>
      </c>
      <c r="R1532" t="s">
        <v>8326</v>
      </c>
      <c r="S1532" s="12" t="str">
        <f>TEXT((J1532/86400)+25569+(-5/24),"mm/dd/yy")</f>
        <v>09/28/15</v>
      </c>
      <c r="T1532" s="12" t="str">
        <f>TEXT((I1532/86400)+25569+(-5/24),"mm/dd/yy")</f>
        <v>10/23/15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>E1533/D1533</f>
        <v>1.7595744680851064</v>
      </c>
      <c r="P1533">
        <f>E1533/L1533</f>
        <v>56.643835616438359</v>
      </c>
      <c r="Q1533" t="s">
        <v>8325</v>
      </c>
      <c r="R1533" t="s">
        <v>8326</v>
      </c>
      <c r="S1533" s="12" t="str">
        <f>TEXT((J1533/86400)+25569+(-5/24),"mm/dd/yy")</f>
        <v>10/29/14</v>
      </c>
      <c r="T1533" s="12" t="str">
        <f>TEXT((I1533/86400)+25569+(-5/24),"mm/dd/yy")</f>
        <v>11/30/14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>E1534/D1534</f>
        <v>4.8402000000000003</v>
      </c>
      <c r="P1534">
        <f>E1534/L1534</f>
        <v>82.316326530612244</v>
      </c>
      <c r="Q1534" t="s">
        <v>8325</v>
      </c>
      <c r="R1534" t="s">
        <v>8326</v>
      </c>
      <c r="S1534" s="12" t="str">
        <f>TEXT((J1534/86400)+25569+(-5/24),"mm/dd/yy")</f>
        <v>01/22/16</v>
      </c>
      <c r="T1534" s="12" t="str">
        <f>TEXT((I1534/86400)+25569+(-5/24),"mm/dd/yy")</f>
        <v>02/15/16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>E1535/D1535</f>
        <v>1.4514</v>
      </c>
      <c r="P1535">
        <f>E1535/L1535</f>
        <v>88.26081081081081</v>
      </c>
      <c r="Q1535" t="s">
        <v>8325</v>
      </c>
      <c r="R1535" t="s">
        <v>8326</v>
      </c>
      <c r="S1535" s="12" t="str">
        <f>TEXT((J1535/86400)+25569+(-5/24),"mm/dd/yy")</f>
        <v>03/13/16</v>
      </c>
      <c r="T1535" s="12" t="str">
        <f>TEXT((I1535/86400)+25569+(-5/24),"mm/dd/yy")</f>
        <v>05/01/16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>E1536/D1536</f>
        <v>4.1773333333333333</v>
      </c>
      <c r="P1536">
        <f>E1536/L1536</f>
        <v>84.905149051490511</v>
      </c>
      <c r="Q1536" t="s">
        <v>8325</v>
      </c>
      <c r="R1536" t="s">
        <v>8326</v>
      </c>
      <c r="S1536" s="12" t="str">
        <f>TEXT((J1536/86400)+25569+(-5/24),"mm/dd/yy")</f>
        <v>08/05/15</v>
      </c>
      <c r="T1536" s="12" t="str">
        <f>TEXT((I1536/86400)+25569+(-5/24),"mm/dd/yy")</f>
        <v>09/04/15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>E1537/D1537</f>
        <v>1.3242499999999999</v>
      </c>
      <c r="P1537">
        <f>E1537/L1537</f>
        <v>48.154545454545456</v>
      </c>
      <c r="Q1537" t="s">
        <v>8325</v>
      </c>
      <c r="R1537" t="s">
        <v>8326</v>
      </c>
      <c r="S1537" s="12" t="str">
        <f>TEXT((J1537/86400)+25569+(-5/24),"mm/dd/yy")</f>
        <v>04/24/16</v>
      </c>
      <c r="T1537" s="12" t="str">
        <f>TEXT((I1537/86400)+25569+(-5/24),"mm/dd/yy")</f>
        <v>05/23/16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>E1538/D1538</f>
        <v>2.5030841666666666</v>
      </c>
      <c r="P1538">
        <f>E1538/L1538</f>
        <v>66.015406593406595</v>
      </c>
      <c r="Q1538" t="s">
        <v>8325</v>
      </c>
      <c r="R1538" t="s">
        <v>8326</v>
      </c>
      <c r="S1538" s="12" t="str">
        <f>TEXT((J1538/86400)+25569+(-5/24),"mm/dd/yy")</f>
        <v>07/28/15</v>
      </c>
      <c r="T1538" s="12" t="str">
        <f>TEXT((I1538/86400)+25569+(-5/24),"mm/dd/yy")</f>
        <v>08/27/15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>E1539/D1539</f>
        <v>1.7989999999999999</v>
      </c>
      <c r="P1539">
        <f>E1539/L1539</f>
        <v>96.375</v>
      </c>
      <c r="Q1539" t="s">
        <v>8325</v>
      </c>
      <c r="R1539" t="s">
        <v>8326</v>
      </c>
      <c r="S1539" s="12" t="str">
        <f>TEXT((J1539/86400)+25569+(-5/24),"mm/dd/yy")</f>
        <v>07/01/16</v>
      </c>
      <c r="T1539" s="12" t="str">
        <f>TEXT((I1539/86400)+25569+(-5/24),"mm/dd/yy")</f>
        <v>08/06/16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>E1540/D1540</f>
        <v>1.0262857142857142</v>
      </c>
      <c r="P1540">
        <f>E1540/L1540</f>
        <v>156.17391304347825</v>
      </c>
      <c r="Q1540" t="s">
        <v>8325</v>
      </c>
      <c r="R1540" t="s">
        <v>8326</v>
      </c>
      <c r="S1540" s="12" t="str">
        <f>TEXT((J1540/86400)+25569+(-5/24),"mm/dd/yy")</f>
        <v>12/08/14</v>
      </c>
      <c r="T1540" s="12" t="str">
        <f>TEXT((I1540/86400)+25569+(-5/24),"mm/dd/yy")</f>
        <v>01/22/15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>E1541/D1541</f>
        <v>1.359861</v>
      </c>
      <c r="P1541">
        <f>E1541/L1541</f>
        <v>95.764859154929582</v>
      </c>
      <c r="Q1541" t="s">
        <v>8325</v>
      </c>
      <c r="R1541" t="s">
        <v>8326</v>
      </c>
      <c r="S1541" s="12" t="str">
        <f>TEXT((J1541/86400)+25569+(-5/24),"mm/dd/yy")</f>
        <v>12/01/16</v>
      </c>
      <c r="T1541" s="12" t="str">
        <f>TEXT((I1541/86400)+25569+(-5/24),"mm/dd/yy")</f>
        <v>01/03/17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>E1542/D1542</f>
        <v>1.1786666666666668</v>
      </c>
      <c r="P1542">
        <f>E1542/L1542</f>
        <v>180.40816326530611</v>
      </c>
      <c r="Q1542" t="s">
        <v>8325</v>
      </c>
      <c r="R1542" t="s">
        <v>8326</v>
      </c>
      <c r="S1542" s="12" t="str">
        <f>TEXT((J1542/86400)+25569+(-5/24),"mm/dd/yy")</f>
        <v>10/26/14</v>
      </c>
      <c r="T1542" s="12" t="str">
        <f>TEXT((I1542/86400)+25569+(-5/24),"mm/dd/yy")</f>
        <v>11/25/14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>E1543/D1543</f>
        <v>3.3333333333333332E-4</v>
      </c>
      <c r="P1543">
        <f>E1543/L1543</f>
        <v>3</v>
      </c>
      <c r="Q1543" t="s">
        <v>8325</v>
      </c>
      <c r="R1543" t="s">
        <v>8353</v>
      </c>
      <c r="S1543" s="12" t="str">
        <f>TEXT((J1543/86400)+25569+(-5/24),"mm/dd/yy")</f>
        <v>12/01/14</v>
      </c>
      <c r="T1543" s="12" t="str">
        <f>TEXT((I1543/86400)+25569+(-5/24),"mm/dd/yy")</f>
        <v>12/31/14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>E1544/D1544</f>
        <v>0.04</v>
      </c>
      <c r="P1544">
        <f>E1544/L1544</f>
        <v>20</v>
      </c>
      <c r="Q1544" t="s">
        <v>8325</v>
      </c>
      <c r="R1544" t="s">
        <v>8353</v>
      </c>
      <c r="S1544" s="12" t="str">
        <f>TEXT((J1544/86400)+25569+(-5/24),"mm/dd/yy")</f>
        <v>06/15/15</v>
      </c>
      <c r="T1544" s="12" t="str">
        <f>TEXT((I1544/86400)+25569+(-5/24),"mm/dd/yy")</f>
        <v>06/30/15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>E1545/D1545</f>
        <v>4.4444444444444444E-3</v>
      </c>
      <c r="P1545">
        <f>E1545/L1545</f>
        <v>10</v>
      </c>
      <c r="Q1545" t="s">
        <v>8325</v>
      </c>
      <c r="R1545" t="s">
        <v>8353</v>
      </c>
      <c r="S1545" s="12" t="str">
        <f>TEXT((J1545/86400)+25569+(-5/24),"mm/dd/yy")</f>
        <v>10/23/14</v>
      </c>
      <c r="T1545" s="12" t="str">
        <f>TEXT((I1545/86400)+25569+(-5/24),"mm/dd/yy")</f>
        <v>11/22/14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>E1546/D1546</f>
        <v>0</v>
      </c>
      <c r="P1546" t="e">
        <f>E1546/L1546</f>
        <v>#DIV/0!</v>
      </c>
      <c r="Q1546" t="s">
        <v>8325</v>
      </c>
      <c r="R1546" t="s">
        <v>8353</v>
      </c>
      <c r="S1546" s="12" t="str">
        <f>TEXT((J1546/86400)+25569+(-5/24),"mm/dd/yy")</f>
        <v>02/17/15</v>
      </c>
      <c r="T1546" s="12" t="str">
        <f>TEXT((I1546/86400)+25569+(-5/24),"mm/dd/yy")</f>
        <v>03/31/15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>E1547/D1547</f>
        <v>3.3333333333333332E-4</v>
      </c>
      <c r="P1547">
        <f>E1547/L1547</f>
        <v>1</v>
      </c>
      <c r="Q1547" t="s">
        <v>8325</v>
      </c>
      <c r="R1547" t="s">
        <v>8353</v>
      </c>
      <c r="S1547" s="12" t="str">
        <f>TEXT((J1547/86400)+25569+(-5/24),"mm/dd/yy")</f>
        <v>01/27/15</v>
      </c>
      <c r="T1547" s="12" t="str">
        <f>TEXT((I1547/86400)+25569+(-5/24),"mm/dd/yy")</f>
        <v>03/02/15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>E1548/D1548</f>
        <v>0.28899999999999998</v>
      </c>
      <c r="P1548">
        <f>E1548/L1548</f>
        <v>26.272727272727273</v>
      </c>
      <c r="Q1548" t="s">
        <v>8325</v>
      </c>
      <c r="R1548" t="s">
        <v>8353</v>
      </c>
      <c r="S1548" s="12" t="str">
        <f>TEXT((J1548/86400)+25569+(-5/24),"mm/dd/yy")</f>
        <v>07/19/14</v>
      </c>
      <c r="T1548" s="12" t="str">
        <f>TEXT((I1548/86400)+25569+(-5/24),"mm/dd/yy")</f>
        <v>09/17/14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>E1549/D1549</f>
        <v>0</v>
      </c>
      <c r="P1549" t="e">
        <f>E1549/L1549</f>
        <v>#DIV/0!</v>
      </c>
      <c r="Q1549" t="s">
        <v>8325</v>
      </c>
      <c r="R1549" t="s">
        <v>8353</v>
      </c>
      <c r="S1549" s="12" t="str">
        <f>TEXT((J1549/86400)+25569+(-5/24),"mm/dd/yy")</f>
        <v>02/16/17</v>
      </c>
      <c r="T1549" s="12" t="str">
        <f>TEXT((I1549/86400)+25569+(-5/24),"mm/dd/yy")</f>
        <v>02/23/17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>E1550/D1550</f>
        <v>8.5714285714285715E-2</v>
      </c>
      <c r="P1550">
        <f>E1550/L1550</f>
        <v>60</v>
      </c>
      <c r="Q1550" t="s">
        <v>8325</v>
      </c>
      <c r="R1550" t="s">
        <v>8353</v>
      </c>
      <c r="S1550" s="12" t="str">
        <f>TEXT((J1550/86400)+25569+(-5/24),"mm/dd/yy")</f>
        <v>10/09/15</v>
      </c>
      <c r="T1550" s="12" t="str">
        <f>TEXT((I1550/86400)+25569+(-5/24),"mm/dd/yy")</f>
        <v>11/08/15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>E1551/D1551</f>
        <v>0.34</v>
      </c>
      <c r="P1551">
        <f>E1551/L1551</f>
        <v>28.333333333333332</v>
      </c>
      <c r="Q1551" t="s">
        <v>8325</v>
      </c>
      <c r="R1551" t="s">
        <v>8353</v>
      </c>
      <c r="S1551" s="12" t="str">
        <f>TEXT((J1551/86400)+25569+(-5/24),"mm/dd/yy")</f>
        <v>10/03/15</v>
      </c>
      <c r="T1551" s="12" t="str">
        <f>TEXT((I1551/86400)+25569+(-5/24),"mm/dd/yy")</f>
        <v>11/02/15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>E1552/D1552</f>
        <v>0.13466666666666666</v>
      </c>
      <c r="P1552">
        <f>E1552/L1552</f>
        <v>14.428571428571429</v>
      </c>
      <c r="Q1552" t="s">
        <v>8325</v>
      </c>
      <c r="R1552" t="s">
        <v>8353</v>
      </c>
      <c r="S1552" s="12" t="str">
        <f>TEXT((J1552/86400)+25569+(-5/24),"mm/dd/yy")</f>
        <v>04/12/16</v>
      </c>
      <c r="T1552" s="12" t="str">
        <f>TEXT((I1552/86400)+25569+(-5/24),"mm/dd/yy")</f>
        <v>05/12/16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>E1553/D1553</f>
        <v>0</v>
      </c>
      <c r="P1553" t="e">
        <f>E1553/L1553</f>
        <v>#DIV/0!</v>
      </c>
      <c r="Q1553" t="s">
        <v>8325</v>
      </c>
      <c r="R1553" t="s">
        <v>8353</v>
      </c>
      <c r="S1553" s="12" t="str">
        <f>TEXT((J1553/86400)+25569+(-5/24),"mm/dd/yy")</f>
        <v>04/27/15</v>
      </c>
      <c r="T1553" s="12" t="str">
        <f>TEXT((I1553/86400)+25569+(-5/24),"mm/dd/yy")</f>
        <v>05/27/15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>E1554/D1554</f>
        <v>0.49186046511627907</v>
      </c>
      <c r="P1554">
        <f>E1554/L1554</f>
        <v>132.1875</v>
      </c>
      <c r="Q1554" t="s">
        <v>8325</v>
      </c>
      <c r="R1554" t="s">
        <v>8353</v>
      </c>
      <c r="S1554" s="12" t="str">
        <f>TEXT((J1554/86400)+25569+(-5/24),"mm/dd/yy")</f>
        <v>09/10/14</v>
      </c>
      <c r="T1554" s="12" t="str">
        <f>TEXT((I1554/86400)+25569+(-5/24),"mm/dd/yy")</f>
        <v>09/30/14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>E1555/D1555</f>
        <v>0</v>
      </c>
      <c r="P1555" t="e">
        <f>E1555/L1555</f>
        <v>#DIV/0!</v>
      </c>
      <c r="Q1555" t="s">
        <v>8325</v>
      </c>
      <c r="R1555" t="s">
        <v>8353</v>
      </c>
      <c r="S1555" s="12" t="str">
        <f>TEXT((J1555/86400)+25569+(-5/24),"mm/dd/yy")</f>
        <v>08/03/15</v>
      </c>
      <c r="T1555" s="12" t="str">
        <f>TEXT((I1555/86400)+25569+(-5/24),"mm/dd/yy")</f>
        <v>09/02/15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>E1556/D1556</f>
        <v>0</v>
      </c>
      <c r="P1556" t="e">
        <f>E1556/L1556</f>
        <v>#DIV/0!</v>
      </c>
      <c r="Q1556" t="s">
        <v>8325</v>
      </c>
      <c r="R1556" t="s">
        <v>8353</v>
      </c>
      <c r="S1556" s="12" t="str">
        <f>TEXT((J1556/86400)+25569+(-5/24),"mm/dd/yy")</f>
        <v>07/03/15</v>
      </c>
      <c r="T1556" s="12" t="str">
        <f>TEXT((I1556/86400)+25569+(-5/24),"mm/dd/yy")</f>
        <v>08/02/15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>E1557/D1557</f>
        <v>0</v>
      </c>
      <c r="P1557" t="e">
        <f>E1557/L1557</f>
        <v>#DIV/0!</v>
      </c>
      <c r="Q1557" t="s">
        <v>8325</v>
      </c>
      <c r="R1557" t="s">
        <v>8353</v>
      </c>
      <c r="S1557" s="12" t="str">
        <f>TEXT((J1557/86400)+25569+(-5/24),"mm/dd/yy")</f>
        <v>08/25/15</v>
      </c>
      <c r="T1557" s="12" t="str">
        <f>TEXT((I1557/86400)+25569+(-5/24),"mm/dd/yy")</f>
        <v>09/17/15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>E1558/D1558</f>
        <v>0.45133333333333331</v>
      </c>
      <c r="P1558">
        <f>E1558/L1558</f>
        <v>56.416666666666664</v>
      </c>
      <c r="Q1558" t="s">
        <v>8325</v>
      </c>
      <c r="R1558" t="s">
        <v>8353</v>
      </c>
      <c r="S1558" s="12" t="str">
        <f>TEXT((J1558/86400)+25569+(-5/24),"mm/dd/yy")</f>
        <v>06/03/16</v>
      </c>
      <c r="T1558" s="12" t="str">
        <f>TEXT((I1558/86400)+25569+(-5/24),"mm/dd/yy")</f>
        <v>07/03/16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>E1559/D1559</f>
        <v>0.04</v>
      </c>
      <c r="P1559">
        <f>E1559/L1559</f>
        <v>100</v>
      </c>
      <c r="Q1559" t="s">
        <v>8325</v>
      </c>
      <c r="R1559" t="s">
        <v>8353</v>
      </c>
      <c r="S1559" s="12" t="str">
        <f>TEXT((J1559/86400)+25569+(-5/24),"mm/dd/yy")</f>
        <v>08/20/14</v>
      </c>
      <c r="T1559" s="12" t="str">
        <f>TEXT((I1559/86400)+25569+(-5/24),"mm/dd/yy")</f>
        <v>09/20/14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>E1560/D1560</f>
        <v>4.6666666666666669E-2</v>
      </c>
      <c r="P1560">
        <f>E1560/L1560</f>
        <v>11.666666666666666</v>
      </c>
      <c r="Q1560" t="s">
        <v>8325</v>
      </c>
      <c r="R1560" t="s">
        <v>8353</v>
      </c>
      <c r="S1560" s="12" t="str">
        <f>TEXT((J1560/86400)+25569+(-5/24),"mm/dd/yy")</f>
        <v>06/30/15</v>
      </c>
      <c r="T1560" s="12" t="str">
        <f>TEXT((I1560/86400)+25569+(-5/24),"mm/dd/yy")</f>
        <v>08/28/15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>E1561/D1561</f>
        <v>3.3333333333333335E-3</v>
      </c>
      <c r="P1561">
        <f>E1561/L1561</f>
        <v>50</v>
      </c>
      <c r="Q1561" t="s">
        <v>8325</v>
      </c>
      <c r="R1561" t="s">
        <v>8353</v>
      </c>
      <c r="S1561" s="12" t="str">
        <f>TEXT((J1561/86400)+25569+(-5/24),"mm/dd/yy")</f>
        <v>04/13/15</v>
      </c>
      <c r="T1561" s="12" t="str">
        <f>TEXT((I1561/86400)+25569+(-5/24),"mm/dd/yy")</f>
        <v>04/28/15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>E1562/D1562</f>
        <v>3.7600000000000001E-2</v>
      </c>
      <c r="P1562">
        <f>E1562/L1562</f>
        <v>23.5</v>
      </c>
      <c r="Q1562" t="s">
        <v>8325</v>
      </c>
      <c r="R1562" t="s">
        <v>8353</v>
      </c>
      <c r="S1562" s="12" t="str">
        <f>TEXT((J1562/86400)+25569+(-5/24),"mm/dd/yy")</f>
        <v>10/23/14</v>
      </c>
      <c r="T1562" s="12" t="str">
        <f>TEXT((I1562/86400)+25569+(-5/24),"mm/dd/yy")</f>
        <v>11/12/14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>E1563/D1563</f>
        <v>6.7000000000000002E-3</v>
      </c>
      <c r="P1563">
        <f>E1563/L1563</f>
        <v>67</v>
      </c>
      <c r="Q1563" t="s">
        <v>8323</v>
      </c>
      <c r="R1563" t="s">
        <v>8355</v>
      </c>
      <c r="S1563" s="12" t="str">
        <f>TEXT((J1563/86400)+25569+(-5/24),"mm/dd/yy")</f>
        <v>10/07/13</v>
      </c>
      <c r="T1563" s="12" t="str">
        <f>TEXT((I1563/86400)+25569+(-5/24),"mm/dd/yy")</f>
        <v>11/06/13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>E1564/D1564</f>
        <v>0</v>
      </c>
      <c r="P1564" t="e">
        <f>E1564/L1564</f>
        <v>#DIV/0!</v>
      </c>
      <c r="Q1564" t="s">
        <v>8323</v>
      </c>
      <c r="R1564" t="s">
        <v>8355</v>
      </c>
      <c r="S1564" s="12" t="str">
        <f>TEXT((J1564/86400)+25569+(-5/24),"mm/dd/yy")</f>
        <v>09/23/09</v>
      </c>
      <c r="T1564" s="12" t="str">
        <f>TEXT((I1564/86400)+25569+(-5/24),"mm/dd/yy")</f>
        <v>12/01/09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>E1565/D1565</f>
        <v>1.4166666666666666E-2</v>
      </c>
      <c r="P1565">
        <f>E1565/L1565</f>
        <v>42.5</v>
      </c>
      <c r="Q1565" t="s">
        <v>8323</v>
      </c>
      <c r="R1565" t="s">
        <v>8355</v>
      </c>
      <c r="S1565" s="12" t="str">
        <f>TEXT((J1565/86400)+25569+(-5/24),"mm/dd/yy")</f>
        <v>01/13/14</v>
      </c>
      <c r="T1565" s="12" t="str">
        <f>TEXT((I1565/86400)+25569+(-5/24),"mm/dd/yy")</f>
        <v>03/14/14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>E1566/D1566</f>
        <v>1E-3</v>
      </c>
      <c r="P1566">
        <f>E1566/L1566</f>
        <v>10</v>
      </c>
      <c r="Q1566" t="s">
        <v>8323</v>
      </c>
      <c r="R1566" t="s">
        <v>8355</v>
      </c>
      <c r="S1566" s="12" t="str">
        <f>TEXT((J1566/86400)+25569+(-5/24),"mm/dd/yy")</f>
        <v>04/27/15</v>
      </c>
      <c r="T1566" s="12" t="str">
        <f>TEXT((I1566/86400)+25569+(-5/24),"mm/dd/yy")</f>
        <v>05/28/15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>E1567/D1567</f>
        <v>2.5000000000000001E-2</v>
      </c>
      <c r="P1567">
        <f>E1567/L1567</f>
        <v>100</v>
      </c>
      <c r="Q1567" t="s">
        <v>8323</v>
      </c>
      <c r="R1567" t="s">
        <v>8355</v>
      </c>
      <c r="S1567" s="12" t="str">
        <f>TEXT((J1567/86400)+25569+(-5/24),"mm/dd/yy")</f>
        <v>05/09/11</v>
      </c>
      <c r="T1567" s="12" t="str">
        <f>TEXT((I1567/86400)+25569+(-5/24),"mm/dd/yy")</f>
        <v>06/08/11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>E1568/D1568</f>
        <v>0.21249999999999999</v>
      </c>
      <c r="P1568">
        <f>E1568/L1568</f>
        <v>108.05084745762711</v>
      </c>
      <c r="Q1568" t="s">
        <v>8323</v>
      </c>
      <c r="R1568" t="s">
        <v>8355</v>
      </c>
      <c r="S1568" s="12" t="str">
        <f>TEXT((J1568/86400)+25569+(-5/24),"mm/dd/yy")</f>
        <v>06/28/16</v>
      </c>
      <c r="T1568" s="12" t="str">
        <f>TEXT((I1568/86400)+25569+(-5/24),"mm/dd/yy")</f>
        <v>07/27/16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>E1569/D1569</f>
        <v>4.1176470588235294E-2</v>
      </c>
      <c r="P1569">
        <f>E1569/L1569</f>
        <v>26.923076923076923</v>
      </c>
      <c r="Q1569" t="s">
        <v>8323</v>
      </c>
      <c r="R1569" t="s">
        <v>8355</v>
      </c>
      <c r="S1569" s="12" t="str">
        <f>TEXT((J1569/86400)+25569+(-5/24),"mm/dd/yy")</f>
        <v>02/01/14</v>
      </c>
      <c r="T1569" s="12" t="str">
        <f>TEXT((I1569/86400)+25569+(-5/24),"mm/dd/yy")</f>
        <v>02/16/14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>E1570/D1570</f>
        <v>0.13639999999999999</v>
      </c>
      <c r="P1570">
        <f>E1570/L1570</f>
        <v>155</v>
      </c>
      <c r="Q1570" t="s">
        <v>8323</v>
      </c>
      <c r="R1570" t="s">
        <v>8355</v>
      </c>
      <c r="S1570" s="12" t="str">
        <f>TEXT((J1570/86400)+25569+(-5/24),"mm/dd/yy")</f>
        <v>11/18/14</v>
      </c>
      <c r="T1570" s="12" t="str">
        <f>TEXT((I1570/86400)+25569+(-5/24),"mm/dd/yy")</f>
        <v>12/23/14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>E1571/D1571</f>
        <v>0</v>
      </c>
      <c r="P1571" t="e">
        <f>E1571/L1571</f>
        <v>#DIV/0!</v>
      </c>
      <c r="Q1571" t="s">
        <v>8323</v>
      </c>
      <c r="R1571" t="s">
        <v>8355</v>
      </c>
      <c r="S1571" s="12" t="str">
        <f>TEXT((J1571/86400)+25569+(-5/24),"mm/dd/yy")</f>
        <v>04/25/13</v>
      </c>
      <c r="T1571" s="12" t="str">
        <f>TEXT((I1571/86400)+25569+(-5/24),"mm/dd/yy")</f>
        <v>05/25/13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>E1572/D1572</f>
        <v>0.41399999999999998</v>
      </c>
      <c r="P1572">
        <f>E1572/L1572</f>
        <v>47.769230769230766</v>
      </c>
      <c r="Q1572" t="s">
        <v>8323</v>
      </c>
      <c r="R1572" t="s">
        <v>8355</v>
      </c>
      <c r="S1572" s="12" t="str">
        <f>TEXT((J1572/86400)+25569+(-5/24),"mm/dd/yy")</f>
        <v>03/09/16</v>
      </c>
      <c r="T1572" s="12" t="str">
        <f>TEXT((I1572/86400)+25569+(-5/24),"mm/dd/yy")</f>
        <v>04/08/16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>E1573/D1573</f>
        <v>6.6115702479338841E-3</v>
      </c>
      <c r="P1573">
        <f>E1573/L1573</f>
        <v>20</v>
      </c>
      <c r="Q1573" t="s">
        <v>8323</v>
      </c>
      <c r="R1573" t="s">
        <v>8355</v>
      </c>
      <c r="S1573" s="12" t="str">
        <f>TEXT((J1573/86400)+25569+(-5/24),"mm/dd/yy")</f>
        <v>05/20/15</v>
      </c>
      <c r="T1573" s="12" t="str">
        <f>TEXT((I1573/86400)+25569+(-5/24),"mm/dd/yy")</f>
        <v>06/19/15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>E1574/D1574</f>
        <v>0.05</v>
      </c>
      <c r="P1574">
        <f>E1574/L1574</f>
        <v>41.666666666666664</v>
      </c>
      <c r="Q1574" t="s">
        <v>8323</v>
      </c>
      <c r="R1574" t="s">
        <v>8355</v>
      </c>
      <c r="S1574" s="12" t="str">
        <f>TEXT((J1574/86400)+25569+(-5/24),"mm/dd/yy")</f>
        <v>02/03/16</v>
      </c>
      <c r="T1574" s="12" t="str">
        <f>TEXT((I1574/86400)+25569+(-5/24),"mm/dd/yy")</f>
        <v>02/28/16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>E1575/D1575</f>
        <v>2.4777777777777777E-2</v>
      </c>
      <c r="P1575">
        <f>E1575/L1575</f>
        <v>74.333333333333329</v>
      </c>
      <c r="Q1575" t="s">
        <v>8323</v>
      </c>
      <c r="R1575" t="s">
        <v>8355</v>
      </c>
      <c r="S1575" s="12" t="str">
        <f>TEXT((J1575/86400)+25569+(-5/24),"mm/dd/yy")</f>
        <v>02/19/17</v>
      </c>
      <c r="T1575" s="12" t="str">
        <f>TEXT((I1575/86400)+25569+(-5/24),"mm/dd/yy")</f>
        <v>03/31/17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>E1576/D1576</f>
        <v>5.0599999999999999E-2</v>
      </c>
      <c r="P1576">
        <f>E1576/L1576</f>
        <v>84.333333333333329</v>
      </c>
      <c r="Q1576" t="s">
        <v>8323</v>
      </c>
      <c r="R1576" t="s">
        <v>8355</v>
      </c>
      <c r="S1576" s="12" t="str">
        <f>TEXT((J1576/86400)+25569+(-5/24),"mm/dd/yy")</f>
        <v>01/13/15</v>
      </c>
      <c r="T1576" s="12" t="str">
        <f>TEXT((I1576/86400)+25569+(-5/24),"mm/dd/yy")</f>
        <v>02/17/15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>E1577/D1577</f>
        <v>0.2291</v>
      </c>
      <c r="P1577">
        <f>E1577/L1577</f>
        <v>65.457142857142856</v>
      </c>
      <c r="Q1577" t="s">
        <v>8323</v>
      </c>
      <c r="R1577" t="s">
        <v>8355</v>
      </c>
      <c r="S1577" s="12" t="str">
        <f>TEXT((J1577/86400)+25569+(-5/24),"mm/dd/yy")</f>
        <v>06/09/14</v>
      </c>
      <c r="T1577" s="12" t="str">
        <f>TEXT((I1577/86400)+25569+(-5/24),"mm/dd/yy")</f>
        <v>07/09/14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>E1578/D1578</f>
        <v>0.13</v>
      </c>
      <c r="P1578">
        <f>E1578/L1578</f>
        <v>65</v>
      </c>
      <c r="Q1578" t="s">
        <v>8323</v>
      </c>
      <c r="R1578" t="s">
        <v>8355</v>
      </c>
      <c r="S1578" s="12" t="str">
        <f>TEXT((J1578/86400)+25569+(-5/24),"mm/dd/yy")</f>
        <v>05/16/15</v>
      </c>
      <c r="T1578" s="12" t="str">
        <f>TEXT((I1578/86400)+25569+(-5/24),"mm/dd/yy")</f>
        <v>06/30/15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>E1579/D1579</f>
        <v>5.4999999999999997E-3</v>
      </c>
      <c r="P1579">
        <f>E1579/L1579</f>
        <v>27.5</v>
      </c>
      <c r="Q1579" t="s">
        <v>8323</v>
      </c>
      <c r="R1579" t="s">
        <v>8355</v>
      </c>
      <c r="S1579" s="12" t="str">
        <f>TEXT((J1579/86400)+25569+(-5/24),"mm/dd/yy")</f>
        <v>05/25/12</v>
      </c>
      <c r="T1579" s="12" t="str">
        <f>TEXT((I1579/86400)+25569+(-5/24),"mm/dd/yy")</f>
        <v>07/24/12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>E1580/D1580</f>
        <v>0.10806536636794939</v>
      </c>
      <c r="P1580">
        <f>E1580/L1580</f>
        <v>51.25</v>
      </c>
      <c r="Q1580" t="s">
        <v>8323</v>
      </c>
      <c r="R1580" t="s">
        <v>8355</v>
      </c>
      <c r="S1580" s="12" t="str">
        <f>TEXT((J1580/86400)+25569+(-5/24),"mm/dd/yy")</f>
        <v>08/08/10</v>
      </c>
      <c r="T1580" s="12" t="str">
        <f>TEXT((I1580/86400)+25569+(-5/24),"mm/dd/yy")</f>
        <v>09/01/10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>E1581/D1581</f>
        <v>8.4008400840084006E-3</v>
      </c>
      <c r="P1581">
        <f>E1581/L1581</f>
        <v>14</v>
      </c>
      <c r="Q1581" t="s">
        <v>8323</v>
      </c>
      <c r="R1581" t="s">
        <v>8355</v>
      </c>
      <c r="S1581" s="12" t="str">
        <f>TEXT((J1581/86400)+25569+(-5/24),"mm/dd/yy")</f>
        <v>07/26/13</v>
      </c>
      <c r="T1581" s="12" t="str">
        <f>TEXT((I1581/86400)+25569+(-5/24),"mm/dd/yy")</f>
        <v>08/28/13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>E1582/D1582</f>
        <v>0</v>
      </c>
      <c r="P1582" t="e">
        <f>E1582/L1582</f>
        <v>#DIV/0!</v>
      </c>
      <c r="Q1582" t="s">
        <v>8323</v>
      </c>
      <c r="R1582" t="s">
        <v>8355</v>
      </c>
      <c r="S1582" s="12" t="str">
        <f>TEXT((J1582/86400)+25569+(-5/24),"mm/dd/yy")</f>
        <v>03/21/12</v>
      </c>
      <c r="T1582" s="12" t="str">
        <f>TEXT((I1582/86400)+25569+(-5/24),"mm/dd/yy")</f>
        <v>05/20/12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>E1583/D1583</f>
        <v>5.0000000000000001E-3</v>
      </c>
      <c r="P1583">
        <f>E1583/L1583</f>
        <v>5</v>
      </c>
      <c r="Q1583" t="s">
        <v>8325</v>
      </c>
      <c r="R1583" t="s">
        <v>8343</v>
      </c>
      <c r="S1583" s="12" t="str">
        <f>TEXT((J1583/86400)+25569+(-5/24),"mm/dd/yy")</f>
        <v>11/17/15</v>
      </c>
      <c r="T1583" s="12" t="str">
        <f>TEXT((I1583/86400)+25569+(-5/24),"mm/dd/yy")</f>
        <v>12/19/15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>E1584/D1584</f>
        <v>9.2999999999999999E-2</v>
      </c>
      <c r="P1584">
        <f>E1584/L1584</f>
        <v>31</v>
      </c>
      <c r="Q1584" t="s">
        <v>8325</v>
      </c>
      <c r="R1584" t="s">
        <v>8343</v>
      </c>
      <c r="S1584" s="12" t="str">
        <f>TEXT((J1584/86400)+25569+(-5/24),"mm/dd/yy")</f>
        <v>08/30/15</v>
      </c>
      <c r="T1584" s="12" t="str">
        <f>TEXT((I1584/86400)+25569+(-5/24),"mm/dd/yy")</f>
        <v>10/26/15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>E1585/D1585</f>
        <v>7.5000000000000002E-4</v>
      </c>
      <c r="P1585">
        <f>E1585/L1585</f>
        <v>15</v>
      </c>
      <c r="Q1585" t="s">
        <v>8325</v>
      </c>
      <c r="R1585" t="s">
        <v>8343</v>
      </c>
      <c r="S1585" s="12" t="str">
        <f>TEXT((J1585/86400)+25569+(-5/24),"mm/dd/yy")</f>
        <v>08/26/14</v>
      </c>
      <c r="T1585" s="12" t="str">
        <f>TEXT((I1585/86400)+25569+(-5/24),"mm/dd/yy")</f>
        <v>09/25/14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>E1586/D1586</f>
        <v>0</v>
      </c>
      <c r="P1586" t="e">
        <f>E1586/L1586</f>
        <v>#DIV/0!</v>
      </c>
      <c r="Q1586" t="s">
        <v>8325</v>
      </c>
      <c r="R1586" t="s">
        <v>8343</v>
      </c>
      <c r="S1586" s="12" t="str">
        <f>TEXT((J1586/86400)+25569+(-5/24),"mm/dd/yy")</f>
        <v>05/20/14</v>
      </c>
      <c r="T1586" s="12" t="str">
        <f>TEXT((I1586/86400)+25569+(-5/24),"mm/dd/yy")</f>
        <v>05/30/14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>E1587/D1587</f>
        <v>0.79</v>
      </c>
      <c r="P1587">
        <f>E1587/L1587</f>
        <v>131.66666666666666</v>
      </c>
      <c r="Q1587" t="s">
        <v>8325</v>
      </c>
      <c r="R1587" t="s">
        <v>8343</v>
      </c>
      <c r="S1587" s="12" t="str">
        <f>TEXT((J1587/86400)+25569+(-5/24),"mm/dd/yy")</f>
        <v>12/03/16</v>
      </c>
      <c r="T1587" s="12" t="str">
        <f>TEXT((I1587/86400)+25569+(-5/24),"mm/dd/yy")</f>
        <v>12/25/16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>E1588/D1588</f>
        <v>0</v>
      </c>
      <c r="P1588" t="e">
        <f>E1588/L1588</f>
        <v>#DIV/0!</v>
      </c>
      <c r="Q1588" t="s">
        <v>8325</v>
      </c>
      <c r="R1588" t="s">
        <v>8343</v>
      </c>
      <c r="S1588" s="12" t="str">
        <f>TEXT((J1588/86400)+25569+(-5/24),"mm/dd/yy")</f>
        <v>03/05/15</v>
      </c>
      <c r="T1588" s="12" t="str">
        <f>TEXT((I1588/86400)+25569+(-5/24),"mm/dd/yy")</f>
        <v>04/04/15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>E1589/D1589</f>
        <v>1.3333333333333334E-4</v>
      </c>
      <c r="P1589">
        <f>E1589/L1589</f>
        <v>1</v>
      </c>
      <c r="Q1589" t="s">
        <v>8325</v>
      </c>
      <c r="R1589" t="s">
        <v>8343</v>
      </c>
      <c r="S1589" s="12" t="str">
        <f>TEXT((J1589/86400)+25569+(-5/24),"mm/dd/yy")</f>
        <v>11/13/14</v>
      </c>
      <c r="T1589" s="12" t="str">
        <f>TEXT((I1589/86400)+25569+(-5/24),"mm/dd/yy")</f>
        <v>12/13/14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>E1590/D1590</f>
        <v>0</v>
      </c>
      <c r="P1590" t="e">
        <f>E1590/L1590</f>
        <v>#DIV/0!</v>
      </c>
      <c r="Q1590" t="s">
        <v>8325</v>
      </c>
      <c r="R1590" t="s">
        <v>8343</v>
      </c>
      <c r="S1590" s="12" t="str">
        <f>TEXT((J1590/86400)+25569+(-5/24),"mm/dd/yy")</f>
        <v>01/01/15</v>
      </c>
      <c r="T1590" s="12" t="str">
        <f>TEXT((I1590/86400)+25569+(-5/24),"mm/dd/yy")</f>
        <v>01/31/15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>E1591/D1591</f>
        <v>0</v>
      </c>
      <c r="P1591" t="e">
        <f>E1591/L1591</f>
        <v>#DIV/0!</v>
      </c>
      <c r="Q1591" t="s">
        <v>8325</v>
      </c>
      <c r="R1591" t="s">
        <v>8343</v>
      </c>
      <c r="S1591" s="12" t="str">
        <f>TEXT((J1591/86400)+25569+(-5/24),"mm/dd/yy")</f>
        <v>09/09/15</v>
      </c>
      <c r="T1591" s="12" t="str">
        <f>TEXT((I1591/86400)+25569+(-5/24),"mm/dd/yy")</f>
        <v>10/09/15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>E1592/D1592</f>
        <v>1.7000000000000001E-2</v>
      </c>
      <c r="P1592">
        <f>E1592/L1592</f>
        <v>510</v>
      </c>
      <c r="Q1592" t="s">
        <v>8325</v>
      </c>
      <c r="R1592" t="s">
        <v>8343</v>
      </c>
      <c r="S1592" s="12" t="str">
        <f>TEXT((J1592/86400)+25569+(-5/24),"mm/dd/yy")</f>
        <v>08/24/15</v>
      </c>
      <c r="T1592" s="12" t="str">
        <f>TEXT((I1592/86400)+25569+(-5/24),"mm/dd/yy")</f>
        <v>09/23/15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>E1593/D1593</f>
        <v>0.29228571428571426</v>
      </c>
      <c r="P1593">
        <f>E1593/L1593</f>
        <v>44.478260869565219</v>
      </c>
      <c r="Q1593" t="s">
        <v>8325</v>
      </c>
      <c r="R1593" t="s">
        <v>8343</v>
      </c>
      <c r="S1593" s="12" t="str">
        <f>TEXT((J1593/86400)+25569+(-5/24),"mm/dd/yy")</f>
        <v>03/04/16</v>
      </c>
      <c r="T1593" s="12" t="str">
        <f>TEXT((I1593/86400)+25569+(-5/24),"mm/dd/yy")</f>
        <v>04/03/16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>E1594/D1594</f>
        <v>0</v>
      </c>
      <c r="P1594" t="e">
        <f>E1594/L1594</f>
        <v>#DIV/0!</v>
      </c>
      <c r="Q1594" t="s">
        <v>8325</v>
      </c>
      <c r="R1594" t="s">
        <v>8343</v>
      </c>
      <c r="S1594" s="12" t="str">
        <f>TEXT((J1594/86400)+25569+(-5/24),"mm/dd/yy")</f>
        <v>02/10/15</v>
      </c>
      <c r="T1594" s="12" t="str">
        <f>TEXT((I1594/86400)+25569+(-5/24),"mm/dd/yy")</f>
        <v>03/27/15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>E1595/D1595</f>
        <v>1.3636363636363637E-4</v>
      </c>
      <c r="P1595">
        <f>E1595/L1595</f>
        <v>1</v>
      </c>
      <c r="Q1595" t="s">
        <v>8325</v>
      </c>
      <c r="R1595" t="s">
        <v>8343</v>
      </c>
      <c r="S1595" s="12" t="str">
        <f>TEXT((J1595/86400)+25569+(-5/24),"mm/dd/yy")</f>
        <v>01/29/15</v>
      </c>
      <c r="T1595" s="12" t="str">
        <f>TEXT((I1595/86400)+25569+(-5/24),"mm/dd/yy")</f>
        <v>02/28/15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>E1596/D1596</f>
        <v>0.20499999999999999</v>
      </c>
      <c r="P1596">
        <f>E1596/L1596</f>
        <v>20.5</v>
      </c>
      <c r="Q1596" t="s">
        <v>8325</v>
      </c>
      <c r="R1596" t="s">
        <v>8343</v>
      </c>
      <c r="S1596" s="12" t="str">
        <f>TEXT((J1596/86400)+25569+(-5/24),"mm/dd/yy")</f>
        <v>03/16/16</v>
      </c>
      <c r="T1596" s="12" t="str">
        <f>TEXT((I1596/86400)+25569+(-5/24),"mm/dd/yy")</f>
        <v>05/15/16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>E1597/D1597</f>
        <v>2.8E-3</v>
      </c>
      <c r="P1597">
        <f>E1597/L1597</f>
        <v>40</v>
      </c>
      <c r="Q1597" t="s">
        <v>8325</v>
      </c>
      <c r="R1597" t="s">
        <v>8343</v>
      </c>
      <c r="S1597" s="12" t="str">
        <f>TEXT((J1597/86400)+25569+(-5/24),"mm/dd/yy")</f>
        <v>05/20/14</v>
      </c>
      <c r="T1597" s="12" t="str">
        <f>TEXT((I1597/86400)+25569+(-5/24),"mm/dd/yy")</f>
        <v>06/18/14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>E1598/D1598</f>
        <v>2.3076923076923078E-2</v>
      </c>
      <c r="P1598">
        <f>E1598/L1598</f>
        <v>25</v>
      </c>
      <c r="Q1598" t="s">
        <v>8325</v>
      </c>
      <c r="R1598" t="s">
        <v>8343</v>
      </c>
      <c r="S1598" s="12" t="str">
        <f>TEXT((J1598/86400)+25569+(-5/24),"mm/dd/yy")</f>
        <v>10/29/14</v>
      </c>
      <c r="T1598" s="12" t="str">
        <f>TEXT((I1598/86400)+25569+(-5/24),"mm/dd/yy")</f>
        <v>12/13/14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>E1599/D1599</f>
        <v>0</v>
      </c>
      <c r="P1599" t="e">
        <f>E1599/L1599</f>
        <v>#DIV/0!</v>
      </c>
      <c r="Q1599" t="s">
        <v>8325</v>
      </c>
      <c r="R1599" t="s">
        <v>8343</v>
      </c>
      <c r="S1599" s="12" t="str">
        <f>TEXT((J1599/86400)+25569+(-5/24),"mm/dd/yy")</f>
        <v>08/21/16</v>
      </c>
      <c r="T1599" s="12" t="str">
        <f>TEXT((I1599/86400)+25569+(-5/24),"mm/dd/yy")</f>
        <v>09/20/16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>E1600/D1600</f>
        <v>1.25E-3</v>
      </c>
      <c r="P1600">
        <f>E1600/L1600</f>
        <v>1</v>
      </c>
      <c r="Q1600" t="s">
        <v>8325</v>
      </c>
      <c r="R1600" t="s">
        <v>8343</v>
      </c>
      <c r="S1600" s="12" t="str">
        <f>TEXT((J1600/86400)+25569+(-5/24),"mm/dd/yy")</f>
        <v>05/27/15</v>
      </c>
      <c r="T1600" s="12" t="str">
        <f>TEXT((I1600/86400)+25569+(-5/24),"mm/dd/yy")</f>
        <v>07/26/15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>E1601/D1601</f>
        <v>0</v>
      </c>
      <c r="P1601" t="e">
        <f>E1601/L1601</f>
        <v>#DIV/0!</v>
      </c>
      <c r="Q1601" t="s">
        <v>8325</v>
      </c>
      <c r="R1601" t="s">
        <v>8343</v>
      </c>
      <c r="S1601" s="12" t="str">
        <f>TEXT((J1601/86400)+25569+(-5/24),"mm/dd/yy")</f>
        <v>03/09/16</v>
      </c>
      <c r="T1601" s="12" t="str">
        <f>TEXT((I1601/86400)+25569+(-5/24),"mm/dd/yy")</f>
        <v>04/08/16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>E1602/D1602</f>
        <v>7.3400000000000007E-2</v>
      </c>
      <c r="P1602">
        <f>E1602/L1602</f>
        <v>40.777777777777779</v>
      </c>
      <c r="Q1602" t="s">
        <v>8325</v>
      </c>
      <c r="R1602" t="s">
        <v>8343</v>
      </c>
      <c r="S1602" s="12" t="str">
        <f>TEXT((J1602/86400)+25569+(-5/24),"mm/dd/yy")</f>
        <v>05/31/14</v>
      </c>
      <c r="T1602" s="12" t="str">
        <f>TEXT((I1602/86400)+25569+(-5/24),"mm/dd/yy")</f>
        <v>07/15/14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>E1603/D1603</f>
        <v>1.082492</v>
      </c>
      <c r="P1603">
        <f>E1603/L1603</f>
        <v>48.325535714285714</v>
      </c>
      <c r="Q1603" t="s">
        <v>8314</v>
      </c>
      <c r="R1603" t="s">
        <v>8315</v>
      </c>
      <c r="S1603" s="12" t="str">
        <f>TEXT((J1603/86400)+25569+(-5/24),"mm/dd/yy")</f>
        <v>04/04/11</v>
      </c>
      <c r="T1603" s="12" t="str">
        <f>TEXT((I1603/86400)+25569+(-5/24),"mm/dd/yy")</f>
        <v>05/04/11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>E1604/D1604</f>
        <v>1.0016666666666667</v>
      </c>
      <c r="P1604">
        <f>E1604/L1604</f>
        <v>46.953125</v>
      </c>
      <c r="Q1604" t="s">
        <v>8314</v>
      </c>
      <c r="R1604" t="s">
        <v>8315</v>
      </c>
      <c r="S1604" s="12" t="str">
        <f>TEXT((J1604/86400)+25569+(-5/24),"mm/dd/yy")</f>
        <v>09/02/11</v>
      </c>
      <c r="T1604" s="12" t="str">
        <f>TEXT((I1604/86400)+25569+(-5/24),"mm/dd/yy")</f>
        <v>10/14/11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>E1605/D1605</f>
        <v>1.0003299999999999</v>
      </c>
      <c r="P1605">
        <f>E1605/L1605</f>
        <v>66.688666666666663</v>
      </c>
      <c r="Q1605" t="s">
        <v>8314</v>
      </c>
      <c r="R1605" t="s">
        <v>8315</v>
      </c>
      <c r="S1605" s="12" t="str">
        <f>TEXT((J1605/86400)+25569+(-5/24),"mm/dd/yy")</f>
        <v>11/28/11</v>
      </c>
      <c r="T1605" s="12" t="str">
        <f>TEXT((I1605/86400)+25569+(-5/24),"mm/dd/yy")</f>
        <v>01/27/12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>E1606/D1606</f>
        <v>1.2210714285714286</v>
      </c>
      <c r="P1606">
        <f>E1606/L1606</f>
        <v>48.842857142857142</v>
      </c>
      <c r="Q1606" t="s">
        <v>8314</v>
      </c>
      <c r="R1606" t="s">
        <v>8315</v>
      </c>
      <c r="S1606" s="12" t="str">
        <f>TEXT((J1606/86400)+25569+(-5/24),"mm/dd/yy")</f>
        <v>02/06/12</v>
      </c>
      <c r="T1606" s="12" t="str">
        <f>TEXT((I1606/86400)+25569+(-5/24),"mm/dd/yy")</f>
        <v>03/17/12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>E1607/D1607</f>
        <v>1.0069333333333335</v>
      </c>
      <c r="P1607">
        <f>E1607/L1607</f>
        <v>137.30909090909091</v>
      </c>
      <c r="Q1607" t="s">
        <v>8314</v>
      </c>
      <c r="R1607" t="s">
        <v>8315</v>
      </c>
      <c r="S1607" s="12" t="str">
        <f>TEXT((J1607/86400)+25569+(-5/24),"mm/dd/yy")</f>
        <v>07/22/11</v>
      </c>
      <c r="T1607" s="12" t="str">
        <f>TEXT((I1607/86400)+25569+(-5/24),"mm/dd/yy")</f>
        <v>08/01/11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>E1608/D1608</f>
        <v>1.01004125</v>
      </c>
      <c r="P1608">
        <f>E1608/L1608</f>
        <v>87.829673913043479</v>
      </c>
      <c r="Q1608" t="s">
        <v>8314</v>
      </c>
      <c r="R1608" t="s">
        <v>8315</v>
      </c>
      <c r="S1608" s="12" t="str">
        <f>TEXT((J1608/86400)+25569+(-5/24),"mm/dd/yy")</f>
        <v>12/23/10</v>
      </c>
      <c r="T1608" s="12" t="str">
        <f>TEXT((I1608/86400)+25569+(-5/24),"mm/dd/yy")</f>
        <v>03/23/11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>E1609/D1609</f>
        <v>1.4511000000000001</v>
      </c>
      <c r="P1609">
        <f>E1609/L1609</f>
        <v>70.785365853658533</v>
      </c>
      <c r="Q1609" t="s">
        <v>8314</v>
      </c>
      <c r="R1609" t="s">
        <v>8315</v>
      </c>
      <c r="S1609" s="12" t="str">
        <f>TEXT((J1609/86400)+25569+(-5/24),"mm/dd/yy")</f>
        <v>05/24/12</v>
      </c>
      <c r="T1609" s="12" t="str">
        <f>TEXT((I1609/86400)+25569+(-5/24),"mm/dd/yy")</f>
        <v>06/14/12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>E1610/D1610</f>
        <v>1.0125</v>
      </c>
      <c r="P1610">
        <f>E1610/L1610</f>
        <v>52.826086956521742</v>
      </c>
      <c r="Q1610" t="s">
        <v>8314</v>
      </c>
      <c r="R1610" t="s">
        <v>8315</v>
      </c>
      <c r="S1610" s="12" t="str">
        <f>TEXT((J1610/86400)+25569+(-5/24),"mm/dd/yy")</f>
        <v>11/29/13</v>
      </c>
      <c r="T1610" s="12" t="str">
        <f>TEXT((I1610/86400)+25569+(-5/24),"mm/dd/yy")</f>
        <v>01/01/14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>E1611/D1611</f>
        <v>1.1833333333333333</v>
      </c>
      <c r="P1611">
        <f>E1611/L1611</f>
        <v>443.75</v>
      </c>
      <c r="Q1611" t="s">
        <v>8314</v>
      </c>
      <c r="R1611" t="s">
        <v>8315</v>
      </c>
      <c r="S1611" s="12" t="str">
        <f>TEXT((J1611/86400)+25569+(-5/24),"mm/dd/yy")</f>
        <v>09/09/11</v>
      </c>
      <c r="T1611" s="12" t="str">
        <f>TEXT((I1611/86400)+25569+(-5/24),"mm/dd/yy")</f>
        <v>11/02/11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>E1612/D1612</f>
        <v>2.7185000000000001</v>
      </c>
      <c r="P1612">
        <f>E1612/L1612</f>
        <v>48.544642857142854</v>
      </c>
      <c r="Q1612" t="s">
        <v>8314</v>
      </c>
      <c r="R1612" t="s">
        <v>8315</v>
      </c>
      <c r="S1612" s="12" t="str">
        <f>TEXT((J1612/86400)+25569+(-5/24),"mm/dd/yy")</f>
        <v>11/15/12</v>
      </c>
      <c r="T1612" s="12" t="str">
        <f>TEXT((I1612/86400)+25569+(-5/24),"mm/dd/yy")</f>
        <v>12/15/12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>E1613/D1613</f>
        <v>1.25125</v>
      </c>
      <c r="P1613">
        <f>E1613/L1613</f>
        <v>37.074074074074076</v>
      </c>
      <c r="Q1613" t="s">
        <v>8314</v>
      </c>
      <c r="R1613" t="s">
        <v>8315</v>
      </c>
      <c r="S1613" s="12" t="str">
        <f>TEXT((J1613/86400)+25569+(-5/24),"mm/dd/yy")</f>
        <v>05/14/13</v>
      </c>
      <c r="T1613" s="12" t="str">
        <f>TEXT((I1613/86400)+25569+(-5/24),"mm/dd/yy")</f>
        <v>06/04/13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>E1614/D1614</f>
        <v>1.1000000000000001</v>
      </c>
      <c r="P1614">
        <f>E1614/L1614</f>
        <v>50</v>
      </c>
      <c r="Q1614" t="s">
        <v>8314</v>
      </c>
      <c r="R1614" t="s">
        <v>8315</v>
      </c>
      <c r="S1614" s="12" t="str">
        <f>TEXT((J1614/86400)+25569+(-5/24),"mm/dd/yy")</f>
        <v>12/03/12</v>
      </c>
      <c r="T1614" s="12" t="str">
        <f>TEXT((I1614/86400)+25569+(-5/24),"mm/dd/yy")</f>
        <v>01/02/13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>E1615/D1615</f>
        <v>1.0149999999999999</v>
      </c>
      <c r="P1615">
        <f>E1615/L1615</f>
        <v>39.03846153846154</v>
      </c>
      <c r="Q1615" t="s">
        <v>8314</v>
      </c>
      <c r="R1615" t="s">
        <v>8315</v>
      </c>
      <c r="S1615" s="12" t="str">
        <f>TEXT((J1615/86400)+25569+(-5/24),"mm/dd/yy")</f>
        <v>06/21/12</v>
      </c>
      <c r="T1615" s="12" t="str">
        <f>TEXT((I1615/86400)+25569+(-5/24),"mm/dd/yy")</f>
        <v>07/21/12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>E1616/D1616</f>
        <v>1.0269999999999999</v>
      </c>
      <c r="P1616">
        <f>E1616/L1616</f>
        <v>66.688311688311686</v>
      </c>
      <c r="Q1616" t="s">
        <v>8314</v>
      </c>
      <c r="R1616" t="s">
        <v>8315</v>
      </c>
      <c r="S1616" s="12" t="str">
        <f>TEXT((J1616/86400)+25569+(-5/24),"mm/dd/yy")</f>
        <v>06/04/14</v>
      </c>
      <c r="T1616" s="12" t="str">
        <f>TEXT((I1616/86400)+25569+(-5/24),"mm/dd/yy")</f>
        <v>08/03/14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>E1617/D1617</f>
        <v>1.1412500000000001</v>
      </c>
      <c r="P1617">
        <f>E1617/L1617</f>
        <v>67.132352941176464</v>
      </c>
      <c r="Q1617" t="s">
        <v>8314</v>
      </c>
      <c r="R1617" t="s">
        <v>8315</v>
      </c>
      <c r="S1617" s="12" t="str">
        <f>TEXT((J1617/86400)+25569+(-5/24),"mm/dd/yy")</f>
        <v>10/28/11</v>
      </c>
      <c r="T1617" s="12" t="str">
        <f>TEXT((I1617/86400)+25569+(-5/24),"mm/dd/yy")</f>
        <v>12/12/11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>E1618/D1618</f>
        <v>1.042</v>
      </c>
      <c r="P1618">
        <f>E1618/L1618</f>
        <v>66.369426751592357</v>
      </c>
      <c r="Q1618" t="s">
        <v>8314</v>
      </c>
      <c r="R1618" t="s">
        <v>8315</v>
      </c>
      <c r="S1618" s="12" t="str">
        <f>TEXT((J1618/86400)+25569+(-5/24),"mm/dd/yy")</f>
        <v>10/12/12</v>
      </c>
      <c r="T1618" s="12" t="str">
        <f>TEXT((I1618/86400)+25569+(-5/24),"mm/dd/yy")</f>
        <v>11/22/12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>E1619/D1619</f>
        <v>1.4585714285714286</v>
      </c>
      <c r="P1619">
        <f>E1619/L1619</f>
        <v>64.620253164556956</v>
      </c>
      <c r="Q1619" t="s">
        <v>8314</v>
      </c>
      <c r="R1619" t="s">
        <v>8315</v>
      </c>
      <c r="S1619" s="12" t="str">
        <f>TEXT((J1619/86400)+25569+(-5/24),"mm/dd/yy")</f>
        <v>09/29/13</v>
      </c>
      <c r="T1619" s="12" t="str">
        <f>TEXT((I1619/86400)+25569+(-5/24),"mm/dd/yy")</f>
        <v>11/01/13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>E1620/D1620</f>
        <v>1.0506666666666666</v>
      </c>
      <c r="P1620">
        <f>E1620/L1620</f>
        <v>58.370370370370374</v>
      </c>
      <c r="Q1620" t="s">
        <v>8314</v>
      </c>
      <c r="R1620" t="s">
        <v>8315</v>
      </c>
      <c r="S1620" s="12" t="str">
        <f>TEXT((J1620/86400)+25569+(-5/24),"mm/dd/yy")</f>
        <v>01/27/13</v>
      </c>
      <c r="T1620" s="12" t="str">
        <f>TEXT((I1620/86400)+25569+(-5/24),"mm/dd/yy")</f>
        <v>03/08/13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>E1621/D1621</f>
        <v>1.3333333333333333</v>
      </c>
      <c r="P1621">
        <f>E1621/L1621</f>
        <v>86.956521739130437</v>
      </c>
      <c r="Q1621" t="s">
        <v>8314</v>
      </c>
      <c r="R1621" t="s">
        <v>8315</v>
      </c>
      <c r="S1621" s="12" t="str">
        <f>TEXT((J1621/86400)+25569+(-5/24),"mm/dd/yy")</f>
        <v>08/24/14</v>
      </c>
      <c r="T1621" s="12" t="str">
        <f>TEXT((I1621/86400)+25569+(-5/24),"mm/dd/yy")</f>
        <v>09/14/14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>E1622/D1622</f>
        <v>1.1299999999999999</v>
      </c>
      <c r="P1622">
        <f>E1622/L1622</f>
        <v>66.470588235294116</v>
      </c>
      <c r="Q1622" t="s">
        <v>8314</v>
      </c>
      <c r="R1622" t="s">
        <v>8315</v>
      </c>
      <c r="S1622" s="12" t="str">
        <f>TEXT((J1622/86400)+25569+(-5/24),"mm/dd/yy")</f>
        <v>02/16/13</v>
      </c>
      <c r="T1622" s="12" t="str">
        <f>TEXT((I1622/86400)+25569+(-5/24),"mm/dd/yy")</f>
        <v>02/23/13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>E1623/D1623</f>
        <v>1.212</v>
      </c>
      <c r="P1623">
        <f>E1623/L1623</f>
        <v>163.78378378378378</v>
      </c>
      <c r="Q1623" t="s">
        <v>8314</v>
      </c>
      <c r="R1623" t="s">
        <v>8315</v>
      </c>
      <c r="S1623" s="12" t="str">
        <f>TEXT((J1623/86400)+25569+(-5/24),"mm/dd/yy")</f>
        <v>04/04/12</v>
      </c>
      <c r="T1623" s="12" t="str">
        <f>TEXT((I1623/86400)+25569+(-5/24),"mm/dd/yy")</f>
        <v>05/27/12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>E1624/D1624</f>
        <v>1.0172463768115942</v>
      </c>
      <c r="P1624">
        <f>E1624/L1624</f>
        <v>107.98461538461538</v>
      </c>
      <c r="Q1624" t="s">
        <v>8314</v>
      </c>
      <c r="R1624" t="s">
        <v>8315</v>
      </c>
      <c r="S1624" s="12" t="str">
        <f>TEXT((J1624/86400)+25569+(-5/24),"mm/dd/yy")</f>
        <v>11/07/14</v>
      </c>
      <c r="T1624" s="12" t="str">
        <f>TEXT((I1624/86400)+25569+(-5/24),"mm/dd/yy")</f>
        <v>12/17/14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>E1625/D1625</f>
        <v>1.0106666666666666</v>
      </c>
      <c r="P1625">
        <f>E1625/L1625</f>
        <v>42.111111111111114</v>
      </c>
      <c r="Q1625" t="s">
        <v>8314</v>
      </c>
      <c r="R1625" t="s">
        <v>8315</v>
      </c>
      <c r="S1625" s="12" t="str">
        <f>TEXT((J1625/86400)+25569+(-5/24),"mm/dd/yy")</f>
        <v>06/28/13</v>
      </c>
      <c r="T1625" s="12" t="str">
        <f>TEXT((I1625/86400)+25569+(-5/24),"mm/dd/yy")</f>
        <v>08/27/13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>E1626/D1626</f>
        <v>1.18</v>
      </c>
      <c r="P1626">
        <f>E1626/L1626</f>
        <v>47.2</v>
      </c>
      <c r="Q1626" t="s">
        <v>8314</v>
      </c>
      <c r="R1626" t="s">
        <v>8315</v>
      </c>
      <c r="S1626" s="12" t="str">
        <f>TEXT((J1626/86400)+25569+(-5/24),"mm/dd/yy")</f>
        <v>11/30/12</v>
      </c>
      <c r="T1626" s="12" t="str">
        <f>TEXT((I1626/86400)+25569+(-5/24),"mm/dd/yy")</f>
        <v>01/09/13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>E1627/D1627</f>
        <v>1.5533333333333332</v>
      </c>
      <c r="P1627">
        <f>E1627/L1627</f>
        <v>112.01923076923077</v>
      </c>
      <c r="Q1627" t="s">
        <v>8314</v>
      </c>
      <c r="R1627" t="s">
        <v>8315</v>
      </c>
      <c r="S1627" s="12" t="str">
        <f>TEXT((J1627/86400)+25569+(-5/24),"mm/dd/yy")</f>
        <v>08/14/12</v>
      </c>
      <c r="T1627" s="12" t="str">
        <f>TEXT((I1627/86400)+25569+(-5/24),"mm/dd/yy")</f>
        <v>09/11/12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>E1628/D1628</f>
        <v>1.0118750000000001</v>
      </c>
      <c r="P1628">
        <f>E1628/L1628</f>
        <v>74.953703703703709</v>
      </c>
      <c r="Q1628" t="s">
        <v>8314</v>
      </c>
      <c r="R1628" t="s">
        <v>8315</v>
      </c>
      <c r="S1628" s="12" t="str">
        <f>TEXT((J1628/86400)+25569+(-5/24),"mm/dd/yy")</f>
        <v>11/01/13</v>
      </c>
      <c r="T1628" s="12" t="str">
        <f>TEXT((I1628/86400)+25569+(-5/24),"mm/dd/yy")</f>
        <v>12/01/13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>E1629/D1629</f>
        <v>1.17</v>
      </c>
      <c r="P1629">
        <f>E1629/L1629</f>
        <v>61.578947368421055</v>
      </c>
      <c r="Q1629" t="s">
        <v>8314</v>
      </c>
      <c r="R1629" t="s">
        <v>8315</v>
      </c>
      <c r="S1629" s="12" t="str">
        <f>TEXT((J1629/86400)+25569+(-5/24),"mm/dd/yy")</f>
        <v>10/23/12</v>
      </c>
      <c r="T1629" s="12" t="str">
        <f>TEXT((I1629/86400)+25569+(-5/24),"mm/dd/yy")</f>
        <v>11/25/12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>E1630/D1630</f>
        <v>1.00925</v>
      </c>
      <c r="P1630">
        <f>E1630/L1630</f>
        <v>45.875</v>
      </c>
      <c r="Q1630" t="s">
        <v>8314</v>
      </c>
      <c r="R1630" t="s">
        <v>8315</v>
      </c>
      <c r="S1630" s="12" t="str">
        <f>TEXT((J1630/86400)+25569+(-5/24),"mm/dd/yy")</f>
        <v>05/15/14</v>
      </c>
      <c r="T1630" s="12" t="str">
        <f>TEXT((I1630/86400)+25569+(-5/24),"mm/dd/yy")</f>
        <v>06/17/14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>E1631/D1631</f>
        <v>1.0366666666666666</v>
      </c>
      <c r="P1631">
        <f>E1631/L1631</f>
        <v>75.853658536585371</v>
      </c>
      <c r="Q1631" t="s">
        <v>8314</v>
      </c>
      <c r="R1631" t="s">
        <v>8315</v>
      </c>
      <c r="S1631" s="12" t="str">
        <f>TEXT((J1631/86400)+25569+(-5/24),"mm/dd/yy")</f>
        <v>01/06/14</v>
      </c>
      <c r="T1631" s="12" t="str">
        <f>TEXT((I1631/86400)+25569+(-5/24),"mm/dd/yy")</f>
        <v>02/20/14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>E1632/D1632</f>
        <v>2.6524999999999999</v>
      </c>
      <c r="P1632">
        <f>E1632/L1632</f>
        <v>84.206349206349202</v>
      </c>
      <c r="Q1632" t="s">
        <v>8314</v>
      </c>
      <c r="R1632" t="s">
        <v>8315</v>
      </c>
      <c r="S1632" s="12" t="str">
        <f>TEXT((J1632/86400)+25569+(-5/24),"mm/dd/yy")</f>
        <v>01/31/12</v>
      </c>
      <c r="T1632" s="12" t="str">
        <f>TEXT((I1632/86400)+25569+(-5/24),"mm/dd/yy")</f>
        <v>03/02/12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>E1633/D1633</f>
        <v>1.5590999999999999</v>
      </c>
      <c r="P1633">
        <f>E1633/L1633</f>
        <v>117.22556390977444</v>
      </c>
      <c r="Q1633" t="s">
        <v>8314</v>
      </c>
      <c r="R1633" t="s">
        <v>8315</v>
      </c>
      <c r="S1633" s="12" t="str">
        <f>TEXT((J1633/86400)+25569+(-5/24),"mm/dd/yy")</f>
        <v>09/12/12</v>
      </c>
      <c r="T1633" s="12" t="str">
        <f>TEXT((I1633/86400)+25569+(-5/24),"mm/dd/yy")</f>
        <v>10/12/12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>E1634/D1634</f>
        <v>1.0162500000000001</v>
      </c>
      <c r="P1634">
        <f>E1634/L1634</f>
        <v>86.489361702127653</v>
      </c>
      <c r="Q1634" t="s">
        <v>8314</v>
      </c>
      <c r="R1634" t="s">
        <v>8315</v>
      </c>
      <c r="S1634" s="12" t="str">
        <f>TEXT((J1634/86400)+25569+(-5/24),"mm/dd/yy")</f>
        <v>07/26/11</v>
      </c>
      <c r="T1634" s="12" t="str">
        <f>TEXT((I1634/86400)+25569+(-5/24),"mm/dd/yy")</f>
        <v>09/24/11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>E1635/D1635</f>
        <v>1</v>
      </c>
      <c r="P1635">
        <f>E1635/L1635</f>
        <v>172.41379310344828</v>
      </c>
      <c r="Q1635" t="s">
        <v>8314</v>
      </c>
      <c r="R1635" t="s">
        <v>8315</v>
      </c>
      <c r="S1635" s="12" t="str">
        <f>TEXT((J1635/86400)+25569+(-5/24),"mm/dd/yy")</f>
        <v>12/19/11</v>
      </c>
      <c r="T1635" s="12" t="str">
        <f>TEXT((I1635/86400)+25569+(-5/24),"mm/dd/yy")</f>
        <v>01/16/12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>E1636/D1636</f>
        <v>1.0049999999999999</v>
      </c>
      <c r="P1636">
        <f>E1636/L1636</f>
        <v>62.8125</v>
      </c>
      <c r="Q1636" t="s">
        <v>8314</v>
      </c>
      <c r="R1636" t="s">
        <v>8315</v>
      </c>
      <c r="S1636" s="12" t="str">
        <f>TEXT((J1636/86400)+25569+(-5/24),"mm/dd/yy")</f>
        <v>04/24/11</v>
      </c>
      <c r="T1636" s="12" t="str">
        <f>TEXT((I1636/86400)+25569+(-5/24),"mm/dd/yy")</f>
        <v>06/02/11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>E1637/D1637</f>
        <v>1.2529999999999999</v>
      </c>
      <c r="P1637">
        <f>E1637/L1637</f>
        <v>67.729729729729726</v>
      </c>
      <c r="Q1637" t="s">
        <v>8314</v>
      </c>
      <c r="R1637" t="s">
        <v>8315</v>
      </c>
      <c r="S1637" s="12" t="str">
        <f>TEXT((J1637/86400)+25569+(-5/24),"mm/dd/yy")</f>
        <v>05/12/16</v>
      </c>
      <c r="T1637" s="12" t="str">
        <f>TEXT((I1637/86400)+25569+(-5/24),"mm/dd/yy")</f>
        <v>07/11/16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>E1638/D1638</f>
        <v>1.0355555555555556</v>
      </c>
      <c r="P1638">
        <f>E1638/L1638</f>
        <v>53.5632183908046</v>
      </c>
      <c r="Q1638" t="s">
        <v>8314</v>
      </c>
      <c r="R1638" t="s">
        <v>8315</v>
      </c>
      <c r="S1638" s="12" t="str">
        <f>TEXT((J1638/86400)+25569+(-5/24),"mm/dd/yy")</f>
        <v>04/29/11</v>
      </c>
      <c r="T1638" s="12" t="str">
        <f>TEXT((I1638/86400)+25569+(-5/24),"mm/dd/yy")</f>
        <v>06/11/11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>E1639/D1639</f>
        <v>1.038</v>
      </c>
      <c r="P1639">
        <f>E1639/L1639</f>
        <v>34.6</v>
      </c>
      <c r="Q1639" t="s">
        <v>8314</v>
      </c>
      <c r="R1639" t="s">
        <v>8315</v>
      </c>
      <c r="S1639" s="12" t="str">
        <f>TEXT((J1639/86400)+25569+(-5/24),"mm/dd/yy")</f>
        <v>11/05/09</v>
      </c>
      <c r="T1639" s="12" t="str">
        <f>TEXT((I1639/86400)+25569+(-5/24),"mm/dd/yy")</f>
        <v>12/31/09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>E1640/D1640</f>
        <v>1.05</v>
      </c>
      <c r="P1640">
        <f>E1640/L1640</f>
        <v>38.888888888888886</v>
      </c>
      <c r="Q1640" t="s">
        <v>8314</v>
      </c>
      <c r="R1640" t="s">
        <v>8315</v>
      </c>
      <c r="S1640" s="12" t="str">
        <f>TEXT((J1640/86400)+25569+(-5/24),"mm/dd/yy")</f>
        <v>01/14/13</v>
      </c>
      <c r="T1640" s="12" t="str">
        <f>TEXT((I1640/86400)+25569+(-5/24),"mm/dd/yy")</f>
        <v>02/28/13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>E1641/D1641</f>
        <v>1</v>
      </c>
      <c r="P1641">
        <f>E1641/L1641</f>
        <v>94.736842105263165</v>
      </c>
      <c r="Q1641" t="s">
        <v>8314</v>
      </c>
      <c r="R1641" t="s">
        <v>8315</v>
      </c>
      <c r="S1641" s="12" t="str">
        <f>TEXT((J1641/86400)+25569+(-5/24),"mm/dd/yy")</f>
        <v>02/02/12</v>
      </c>
      <c r="T1641" s="12" t="str">
        <f>TEXT((I1641/86400)+25569+(-5/24),"mm/dd/yy")</f>
        <v>03/03/12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>E1642/D1642</f>
        <v>1.6986000000000001</v>
      </c>
      <c r="P1642">
        <f>E1642/L1642</f>
        <v>39.967058823529413</v>
      </c>
      <c r="Q1642" t="s">
        <v>8314</v>
      </c>
      <c r="R1642" t="s">
        <v>8315</v>
      </c>
      <c r="S1642" s="12" t="str">
        <f>TEXT((J1642/86400)+25569+(-5/24),"mm/dd/yy")</f>
        <v>07/20/10</v>
      </c>
      <c r="T1642" s="12" t="str">
        <f>TEXT((I1642/86400)+25569+(-5/24),"mm/dd/yy")</f>
        <v>08/02/10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>E1643/D1643</f>
        <v>1.014</v>
      </c>
      <c r="P1643">
        <f>E1643/L1643</f>
        <v>97.5</v>
      </c>
      <c r="Q1643" t="s">
        <v>8314</v>
      </c>
      <c r="R1643" t="s">
        <v>8322</v>
      </c>
      <c r="S1643" s="12" t="str">
        <f>TEXT((J1643/86400)+25569+(-5/24),"mm/dd/yy")</f>
        <v>11/19/14</v>
      </c>
      <c r="T1643" s="12" t="str">
        <f>TEXT((I1643/86400)+25569+(-5/24),"mm/dd/yy")</f>
        <v>12/19/14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>E1644/D1644</f>
        <v>1</v>
      </c>
      <c r="P1644">
        <f>E1644/L1644</f>
        <v>42.857142857142854</v>
      </c>
      <c r="Q1644" t="s">
        <v>8314</v>
      </c>
      <c r="R1644" t="s">
        <v>8322</v>
      </c>
      <c r="S1644" s="12" t="str">
        <f>TEXT((J1644/86400)+25569+(-5/24),"mm/dd/yy")</f>
        <v>05/24/11</v>
      </c>
      <c r="T1644" s="12" t="str">
        <f>TEXT((I1644/86400)+25569+(-5/24),"mm/dd/yy")</f>
        <v>06/13/11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>E1645/D1645</f>
        <v>1.2470000000000001</v>
      </c>
      <c r="P1645">
        <f>E1645/L1645</f>
        <v>168.51351351351352</v>
      </c>
      <c r="Q1645" t="s">
        <v>8314</v>
      </c>
      <c r="R1645" t="s">
        <v>8322</v>
      </c>
      <c r="S1645" s="12" t="str">
        <f>TEXT((J1645/86400)+25569+(-5/24),"mm/dd/yy")</f>
        <v>08/25/12</v>
      </c>
      <c r="T1645" s="12" t="str">
        <f>TEXT((I1645/86400)+25569+(-5/24),"mm/dd/yy")</f>
        <v>09/24/12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>E1646/D1646</f>
        <v>1.095</v>
      </c>
      <c r="P1646">
        <f>E1646/L1646</f>
        <v>85.546875</v>
      </c>
      <c r="Q1646" t="s">
        <v>8314</v>
      </c>
      <c r="R1646" t="s">
        <v>8322</v>
      </c>
      <c r="S1646" s="12" t="str">
        <f>TEXT((J1646/86400)+25569+(-5/24),"mm/dd/yy")</f>
        <v>09/22/12</v>
      </c>
      <c r="T1646" s="12" t="str">
        <f>TEXT((I1646/86400)+25569+(-5/24),"mm/dd/yy")</f>
        <v>11/21/12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>E1647/D1647</f>
        <v>1.1080000000000001</v>
      </c>
      <c r="P1647">
        <f>E1647/L1647</f>
        <v>554</v>
      </c>
      <c r="Q1647" t="s">
        <v>8314</v>
      </c>
      <c r="R1647" t="s">
        <v>8322</v>
      </c>
      <c r="S1647" s="12" t="str">
        <f>TEXT((J1647/86400)+25569+(-5/24),"mm/dd/yy")</f>
        <v>09/04/13</v>
      </c>
      <c r="T1647" s="12" t="str">
        <f>TEXT((I1647/86400)+25569+(-5/24),"mm/dd/yy")</f>
        <v>09/18/13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>E1648/D1648</f>
        <v>1.1020000000000001</v>
      </c>
      <c r="P1648">
        <f>E1648/L1648</f>
        <v>26.554216867469879</v>
      </c>
      <c r="Q1648" t="s">
        <v>8314</v>
      </c>
      <c r="R1648" t="s">
        <v>8322</v>
      </c>
      <c r="S1648" s="12" t="str">
        <f>TEXT((J1648/86400)+25569+(-5/24),"mm/dd/yy")</f>
        <v>07/13/14</v>
      </c>
      <c r="T1648" s="12" t="str">
        <f>TEXT((I1648/86400)+25569+(-5/24),"mm/dd/yy")</f>
        <v>08/14/14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>E1649/D1649</f>
        <v>1.0471999999999999</v>
      </c>
      <c r="P1649">
        <f>E1649/L1649</f>
        <v>113.82608695652173</v>
      </c>
      <c r="Q1649" t="s">
        <v>8314</v>
      </c>
      <c r="R1649" t="s">
        <v>8322</v>
      </c>
      <c r="S1649" s="12" t="str">
        <f>TEXT((J1649/86400)+25569+(-5/24),"mm/dd/yy")</f>
        <v>05/10/12</v>
      </c>
      <c r="T1649" s="12" t="str">
        <f>TEXT((I1649/86400)+25569+(-5/24),"mm/dd/yy")</f>
        <v>06/09/12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>E1650/D1650</f>
        <v>1.2526086956521738</v>
      </c>
      <c r="P1650">
        <f>E1650/L1650</f>
        <v>32.011111111111113</v>
      </c>
      <c r="Q1650" t="s">
        <v>8314</v>
      </c>
      <c r="R1650" t="s">
        <v>8322</v>
      </c>
      <c r="S1650" s="12" t="str">
        <f>TEXT((J1650/86400)+25569+(-5/24),"mm/dd/yy")</f>
        <v>02/18/11</v>
      </c>
      <c r="T1650" s="12" t="str">
        <f>TEXT((I1650/86400)+25569+(-5/24),"mm/dd/yy")</f>
        <v>03/20/11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>E1651/D1651</f>
        <v>1.0058763157894737</v>
      </c>
      <c r="P1651">
        <f>E1651/L1651</f>
        <v>47.189259259259259</v>
      </c>
      <c r="Q1651" t="s">
        <v>8314</v>
      </c>
      <c r="R1651" t="s">
        <v>8322</v>
      </c>
      <c r="S1651" s="12" t="str">
        <f>TEXT((J1651/86400)+25569+(-5/24),"mm/dd/yy")</f>
        <v>04/08/14</v>
      </c>
      <c r="T1651" s="12" t="str">
        <f>TEXT((I1651/86400)+25569+(-5/24),"mm/dd/yy")</f>
        <v>05/23/14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>E1652/D1652</f>
        <v>1.4155</v>
      </c>
      <c r="P1652">
        <f>E1652/L1652</f>
        <v>88.46875</v>
      </c>
      <c r="Q1652" t="s">
        <v>8314</v>
      </c>
      <c r="R1652" t="s">
        <v>8322</v>
      </c>
      <c r="S1652" s="12" t="str">
        <f>TEXT((J1652/86400)+25569+(-5/24),"mm/dd/yy")</f>
        <v>09/09/13</v>
      </c>
      <c r="T1652" s="12" t="str">
        <f>TEXT((I1652/86400)+25569+(-5/24),"mm/dd/yy")</f>
        <v>10/09/13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>E1653/D1653</f>
        <v>1.0075000000000001</v>
      </c>
      <c r="P1653">
        <f>E1653/L1653</f>
        <v>100.75</v>
      </c>
      <c r="Q1653" t="s">
        <v>8314</v>
      </c>
      <c r="R1653" t="s">
        <v>8322</v>
      </c>
      <c r="S1653" s="12" t="str">
        <f>TEXT((J1653/86400)+25569+(-5/24),"mm/dd/yy")</f>
        <v>03/23/11</v>
      </c>
      <c r="T1653" s="12" t="str">
        <f>TEXT((I1653/86400)+25569+(-5/24),"mm/dd/yy")</f>
        <v>04/26/11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>E1654/D1654</f>
        <v>1.0066666666666666</v>
      </c>
      <c r="P1654">
        <f>E1654/L1654</f>
        <v>64.714285714285708</v>
      </c>
      <c r="Q1654" t="s">
        <v>8314</v>
      </c>
      <c r="R1654" t="s">
        <v>8322</v>
      </c>
      <c r="S1654" s="12" t="str">
        <f>TEXT((J1654/86400)+25569+(-5/24),"mm/dd/yy")</f>
        <v>10/25/13</v>
      </c>
      <c r="T1654" s="12" t="str">
        <f>TEXT((I1654/86400)+25569+(-5/24),"mm/dd/yy")</f>
        <v>11/24/13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>E1655/D1655</f>
        <v>1.7423040000000001</v>
      </c>
      <c r="P1655">
        <f>E1655/L1655</f>
        <v>51.854285714285716</v>
      </c>
      <c r="Q1655" t="s">
        <v>8314</v>
      </c>
      <c r="R1655" t="s">
        <v>8322</v>
      </c>
      <c r="S1655" s="12" t="str">
        <f>TEXT((J1655/86400)+25569+(-5/24),"mm/dd/yy")</f>
        <v>03/24/11</v>
      </c>
      <c r="T1655" s="12" t="str">
        <f>TEXT((I1655/86400)+25569+(-5/24),"mm/dd/yy")</f>
        <v>04/24/11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>E1656/D1656</f>
        <v>1.199090909090909</v>
      </c>
      <c r="P1656">
        <f>E1656/L1656</f>
        <v>38.794117647058826</v>
      </c>
      <c r="Q1656" t="s">
        <v>8314</v>
      </c>
      <c r="R1656" t="s">
        <v>8322</v>
      </c>
      <c r="S1656" s="12" t="str">
        <f>TEXT((J1656/86400)+25569+(-5/24),"mm/dd/yy")</f>
        <v>03/19/12</v>
      </c>
      <c r="T1656" s="12" t="str">
        <f>TEXT((I1656/86400)+25569+(-5/24),"mm/dd/yy")</f>
        <v>04/18/12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>E1657/D1657</f>
        <v>1.4286666666666668</v>
      </c>
      <c r="P1657">
        <f>E1657/L1657</f>
        <v>44.645833333333336</v>
      </c>
      <c r="Q1657" t="s">
        <v>8314</v>
      </c>
      <c r="R1657" t="s">
        <v>8322</v>
      </c>
      <c r="S1657" s="12" t="str">
        <f>TEXT((J1657/86400)+25569+(-5/24),"mm/dd/yy")</f>
        <v>03/06/12</v>
      </c>
      <c r="T1657" s="12" t="str">
        <f>TEXT((I1657/86400)+25569+(-5/24),"mm/dd/yy")</f>
        <v>04/05/12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>E1658/D1658</f>
        <v>1.0033493333333334</v>
      </c>
      <c r="P1658">
        <f>E1658/L1658</f>
        <v>156.77333333333334</v>
      </c>
      <c r="Q1658" t="s">
        <v>8314</v>
      </c>
      <c r="R1658" t="s">
        <v>8322</v>
      </c>
      <c r="S1658" s="12" t="str">
        <f>TEXT((J1658/86400)+25569+(-5/24),"mm/dd/yy")</f>
        <v>11/13/12</v>
      </c>
      <c r="T1658" s="12" t="str">
        <f>TEXT((I1658/86400)+25569+(-5/24),"mm/dd/yy")</f>
        <v>12/13/12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>E1659/D1659</f>
        <v>1.0493380000000001</v>
      </c>
      <c r="P1659">
        <f>E1659/L1659</f>
        <v>118.70339366515837</v>
      </c>
      <c r="Q1659" t="s">
        <v>8314</v>
      </c>
      <c r="R1659" t="s">
        <v>8322</v>
      </c>
      <c r="S1659" s="12" t="str">
        <f>TEXT((J1659/86400)+25569+(-5/24),"mm/dd/yy")</f>
        <v>04/24/12</v>
      </c>
      <c r="T1659" s="12" t="str">
        <f>TEXT((I1659/86400)+25569+(-5/24),"mm/dd/yy")</f>
        <v>05/24/12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>E1660/D1660</f>
        <v>1.3223333333333334</v>
      </c>
      <c r="P1660">
        <f>E1660/L1660</f>
        <v>74.149532710280369</v>
      </c>
      <c r="Q1660" t="s">
        <v>8314</v>
      </c>
      <c r="R1660" t="s">
        <v>8322</v>
      </c>
      <c r="S1660" s="12" t="str">
        <f>TEXT((J1660/86400)+25569+(-5/24),"mm/dd/yy")</f>
        <v>11/10/12</v>
      </c>
      <c r="T1660" s="12" t="str">
        <f>TEXT((I1660/86400)+25569+(-5/24),"mm/dd/yy")</f>
        <v>12/18/12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>E1661/D1661</f>
        <v>1.1279999999999999</v>
      </c>
      <c r="P1661">
        <f>E1661/L1661</f>
        <v>12.533333333333333</v>
      </c>
      <c r="Q1661" t="s">
        <v>8314</v>
      </c>
      <c r="R1661" t="s">
        <v>8322</v>
      </c>
      <c r="S1661" s="12" t="str">
        <f>TEXT((J1661/86400)+25569+(-5/24),"mm/dd/yy")</f>
        <v>11/18/13</v>
      </c>
      <c r="T1661" s="12" t="str">
        <f>TEXT((I1661/86400)+25569+(-5/24),"mm/dd/yy")</f>
        <v>12/17/13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>E1662/D1662</f>
        <v>12.5375</v>
      </c>
      <c r="P1662">
        <f>E1662/L1662</f>
        <v>27.861111111111111</v>
      </c>
      <c r="Q1662" t="s">
        <v>8314</v>
      </c>
      <c r="R1662" t="s">
        <v>8322</v>
      </c>
      <c r="S1662" s="12" t="str">
        <f>TEXT((J1662/86400)+25569+(-5/24),"mm/dd/yy")</f>
        <v>03/30/16</v>
      </c>
      <c r="T1662" s="12" t="str">
        <f>TEXT((I1662/86400)+25569+(-5/24),"mm/dd/yy")</f>
        <v>04/30/16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>E1663/D1663</f>
        <v>1.0250632911392406</v>
      </c>
      <c r="P1663">
        <f>E1663/L1663</f>
        <v>80.178217821782184</v>
      </c>
      <c r="Q1663" t="s">
        <v>8314</v>
      </c>
      <c r="R1663" t="s">
        <v>8322</v>
      </c>
      <c r="S1663" s="12" t="str">
        <f>TEXT((J1663/86400)+25569+(-5/24),"mm/dd/yy")</f>
        <v>12/05/15</v>
      </c>
      <c r="T1663" s="12" t="str">
        <f>TEXT((I1663/86400)+25569+(-5/24),"mm/dd/yy")</f>
        <v>01/17/16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>E1664/D1664</f>
        <v>1.026375</v>
      </c>
      <c r="P1664">
        <f>E1664/L1664</f>
        <v>132.43548387096774</v>
      </c>
      <c r="Q1664" t="s">
        <v>8314</v>
      </c>
      <c r="R1664" t="s">
        <v>8322</v>
      </c>
      <c r="S1664" s="12" t="str">
        <f>TEXT((J1664/86400)+25569+(-5/24),"mm/dd/yy")</f>
        <v>10/31/11</v>
      </c>
      <c r="T1664" s="12" t="str">
        <f>TEXT((I1664/86400)+25569+(-5/24),"mm/dd/yy")</f>
        <v>12/31/11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>E1665/D1665</f>
        <v>1.08</v>
      </c>
      <c r="P1665">
        <f>E1665/L1665</f>
        <v>33.75</v>
      </c>
      <c r="Q1665" t="s">
        <v>8314</v>
      </c>
      <c r="R1665" t="s">
        <v>8322</v>
      </c>
      <c r="S1665" s="12" t="str">
        <f>TEXT((J1665/86400)+25569+(-5/24),"mm/dd/yy")</f>
        <v>01/01/15</v>
      </c>
      <c r="T1665" s="12" t="str">
        <f>TEXT((I1665/86400)+25569+(-5/24),"mm/dd/yy")</f>
        <v>01/31/15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>E1666/D1666</f>
        <v>1.2240879999999998</v>
      </c>
      <c r="P1666">
        <f>E1666/L1666</f>
        <v>34.384494382022467</v>
      </c>
      <c r="Q1666" t="s">
        <v>8314</v>
      </c>
      <c r="R1666" t="s">
        <v>8322</v>
      </c>
      <c r="S1666" s="12" t="str">
        <f>TEXT((J1666/86400)+25569+(-5/24),"mm/dd/yy")</f>
        <v>01/31/12</v>
      </c>
      <c r="T1666" s="12" t="str">
        <f>TEXT((I1666/86400)+25569+(-5/24),"mm/dd/yy")</f>
        <v>03/15/12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>E1667/D1667</f>
        <v>1.1945714285714286</v>
      </c>
      <c r="P1667">
        <f>E1667/L1667</f>
        <v>44.956989247311824</v>
      </c>
      <c r="Q1667" t="s">
        <v>8314</v>
      </c>
      <c r="R1667" t="s">
        <v>8322</v>
      </c>
      <c r="S1667" s="12" t="str">
        <f>TEXT((J1667/86400)+25569+(-5/24),"mm/dd/yy")</f>
        <v>01/21/11</v>
      </c>
      <c r="T1667" s="12" t="str">
        <f>TEXT((I1667/86400)+25569+(-5/24),"mm/dd/yy")</f>
        <v>02/21/11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>E1668/D1668</f>
        <v>1.6088</v>
      </c>
      <c r="P1668">
        <f>E1668/L1668</f>
        <v>41.04081632653061</v>
      </c>
      <c r="Q1668" t="s">
        <v>8314</v>
      </c>
      <c r="R1668" t="s">
        <v>8322</v>
      </c>
      <c r="S1668" s="12" t="str">
        <f>TEXT((J1668/86400)+25569+(-5/24),"mm/dd/yy")</f>
        <v>02/26/13</v>
      </c>
      <c r="T1668" s="12" t="str">
        <f>TEXT((I1668/86400)+25569+(-5/24),"mm/dd/yy")</f>
        <v>03/28/13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>E1669/D1669</f>
        <v>1.2685294117647059</v>
      </c>
      <c r="P1669">
        <f>E1669/L1669</f>
        <v>52.597560975609753</v>
      </c>
      <c r="Q1669" t="s">
        <v>8314</v>
      </c>
      <c r="R1669" t="s">
        <v>8322</v>
      </c>
      <c r="S1669" s="12" t="str">
        <f>TEXT((J1669/86400)+25569+(-5/24),"mm/dd/yy")</f>
        <v>02/11/14</v>
      </c>
      <c r="T1669" s="12" t="str">
        <f>TEXT((I1669/86400)+25569+(-5/24),"mm/dd/yy")</f>
        <v>03/11/14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>E1670/D1670</f>
        <v>1.026375</v>
      </c>
      <c r="P1670">
        <f>E1670/L1670</f>
        <v>70.784482758620683</v>
      </c>
      <c r="Q1670" t="s">
        <v>8314</v>
      </c>
      <c r="R1670" t="s">
        <v>8322</v>
      </c>
      <c r="S1670" s="12" t="str">
        <f>TEXT((J1670/86400)+25569+(-5/24),"mm/dd/yy")</f>
        <v>10/28/11</v>
      </c>
      <c r="T1670" s="12" t="str">
        <f>TEXT((I1670/86400)+25569+(-5/24),"mm/dd/yy")</f>
        <v>11/27/11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>E1671/D1671</f>
        <v>1.3975</v>
      </c>
      <c r="P1671">
        <f>E1671/L1671</f>
        <v>53.75</v>
      </c>
      <c r="Q1671" t="s">
        <v>8314</v>
      </c>
      <c r="R1671" t="s">
        <v>8322</v>
      </c>
      <c r="S1671" s="12" t="str">
        <f>TEXT((J1671/86400)+25569+(-5/24),"mm/dd/yy")</f>
        <v>04/01/16</v>
      </c>
      <c r="T1671" s="12" t="str">
        <f>TEXT((I1671/86400)+25569+(-5/24),"mm/dd/yy")</f>
        <v>05/31/16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>E1672/D1672</f>
        <v>1.026</v>
      </c>
      <c r="P1672">
        <f>E1672/L1672</f>
        <v>44.608695652173914</v>
      </c>
      <c r="Q1672" t="s">
        <v>8314</v>
      </c>
      <c r="R1672" t="s">
        <v>8322</v>
      </c>
      <c r="S1672" s="12" t="str">
        <f>TEXT((J1672/86400)+25569+(-5/24),"mm/dd/yy")</f>
        <v>05/15/10</v>
      </c>
      <c r="T1672" s="12" t="str">
        <f>TEXT((I1672/86400)+25569+(-5/24),"mm/dd/yy")</f>
        <v>07/04/10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>E1673/D1673</f>
        <v>1.0067349999999999</v>
      </c>
      <c r="P1673">
        <f>E1673/L1673</f>
        <v>26.148961038961041</v>
      </c>
      <c r="Q1673" t="s">
        <v>8314</v>
      </c>
      <c r="R1673" t="s">
        <v>8322</v>
      </c>
      <c r="S1673" s="12" t="str">
        <f>TEXT((J1673/86400)+25569+(-5/24),"mm/dd/yy")</f>
        <v>07/02/16</v>
      </c>
      <c r="T1673" s="12" t="str">
        <f>TEXT((I1673/86400)+25569+(-5/24),"mm/dd/yy")</f>
        <v>08/01/16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>E1674/D1674</f>
        <v>1.1294117647058823</v>
      </c>
      <c r="P1674">
        <f>E1674/L1674</f>
        <v>39.183673469387756</v>
      </c>
      <c r="Q1674" t="s">
        <v>8314</v>
      </c>
      <c r="R1674" t="s">
        <v>8322</v>
      </c>
      <c r="S1674" s="12" t="str">
        <f>TEXT((J1674/86400)+25569+(-5/24),"mm/dd/yy")</f>
        <v>05/05/12</v>
      </c>
      <c r="T1674" s="12" t="str">
        <f>TEXT((I1674/86400)+25569+(-5/24),"mm/dd/yy")</f>
        <v>06/04/12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>E1675/D1675</f>
        <v>1.2809523809523808</v>
      </c>
      <c r="P1675">
        <f>E1675/L1675</f>
        <v>45.593220338983052</v>
      </c>
      <c r="Q1675" t="s">
        <v>8314</v>
      </c>
      <c r="R1675" t="s">
        <v>8322</v>
      </c>
      <c r="S1675" s="12" t="str">
        <f>TEXT((J1675/86400)+25569+(-5/24),"mm/dd/yy")</f>
        <v>02/04/15</v>
      </c>
      <c r="T1675" s="12" t="str">
        <f>TEXT((I1675/86400)+25569+(-5/24),"mm/dd/yy")</f>
        <v>03/06/15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>E1676/D1676</f>
        <v>2.0169999999999999</v>
      </c>
      <c r="P1676">
        <f>E1676/L1676</f>
        <v>89.247787610619469</v>
      </c>
      <c r="Q1676" t="s">
        <v>8314</v>
      </c>
      <c r="R1676" t="s">
        <v>8322</v>
      </c>
      <c r="S1676" s="12" t="str">
        <f>TEXT((J1676/86400)+25569+(-5/24),"mm/dd/yy")</f>
        <v>07/18/16</v>
      </c>
      <c r="T1676" s="12" t="str">
        <f>TEXT((I1676/86400)+25569+(-5/24),"mm/dd/yy")</f>
        <v>08/18/16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>E1677/D1677</f>
        <v>1.37416</v>
      </c>
      <c r="P1677">
        <f>E1677/L1677</f>
        <v>40.416470588235299</v>
      </c>
      <c r="Q1677" t="s">
        <v>8314</v>
      </c>
      <c r="R1677" t="s">
        <v>8322</v>
      </c>
      <c r="S1677" s="12" t="str">
        <f>TEXT((J1677/86400)+25569+(-5/24),"mm/dd/yy")</f>
        <v>09/16/11</v>
      </c>
      <c r="T1677" s="12" t="str">
        <f>TEXT((I1677/86400)+25569+(-5/24),"mm/dd/yy")</f>
        <v>10/16/11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>E1678/D1678</f>
        <v>1.1533333333333333</v>
      </c>
      <c r="P1678">
        <f>E1678/L1678</f>
        <v>82.38095238095238</v>
      </c>
      <c r="Q1678" t="s">
        <v>8314</v>
      </c>
      <c r="R1678" t="s">
        <v>8322</v>
      </c>
      <c r="S1678" s="12" t="str">
        <f>TEXT((J1678/86400)+25569+(-5/24),"mm/dd/yy")</f>
        <v>03/05/12</v>
      </c>
      <c r="T1678" s="12" t="str">
        <f>TEXT((I1678/86400)+25569+(-5/24),"mm/dd/yy")</f>
        <v>04/20/12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>E1679/D1679</f>
        <v>1.1166666666666667</v>
      </c>
      <c r="P1679">
        <f>E1679/L1679</f>
        <v>159.52380952380952</v>
      </c>
      <c r="Q1679" t="s">
        <v>8314</v>
      </c>
      <c r="R1679" t="s">
        <v>8322</v>
      </c>
      <c r="S1679" s="12" t="str">
        <f>TEXT((J1679/86400)+25569+(-5/24),"mm/dd/yy")</f>
        <v>02/16/16</v>
      </c>
      <c r="T1679" s="12" t="str">
        <f>TEXT((I1679/86400)+25569+(-5/24),"mm/dd/yy")</f>
        <v>04/16/16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>E1680/D1680</f>
        <v>1.1839999999999999</v>
      </c>
      <c r="P1680">
        <f>E1680/L1680</f>
        <v>36.244897959183675</v>
      </c>
      <c r="Q1680" t="s">
        <v>8314</v>
      </c>
      <c r="R1680" t="s">
        <v>8322</v>
      </c>
      <c r="S1680" s="12" t="str">
        <f>TEXT((J1680/86400)+25569+(-5/24),"mm/dd/yy")</f>
        <v>01/23/14</v>
      </c>
      <c r="T1680" s="12" t="str">
        <f>TEXT((I1680/86400)+25569+(-5/24),"mm/dd/yy")</f>
        <v>02/06/14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>E1681/D1681</f>
        <v>1.75</v>
      </c>
      <c r="P1681">
        <f>E1681/L1681</f>
        <v>62.5</v>
      </c>
      <c r="Q1681" t="s">
        <v>8314</v>
      </c>
      <c r="R1681" t="s">
        <v>8322</v>
      </c>
      <c r="S1681" s="12" t="str">
        <f>TEXT((J1681/86400)+25569+(-5/24),"mm/dd/yy")</f>
        <v>06/28/11</v>
      </c>
      <c r="T1681" s="12" t="str">
        <f>TEXT((I1681/86400)+25569+(-5/24),"mm/dd/yy")</f>
        <v>07/21/11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>E1682/D1682</f>
        <v>1.175</v>
      </c>
      <c r="P1682">
        <f>E1682/L1682</f>
        <v>47</v>
      </c>
      <c r="Q1682" t="s">
        <v>8314</v>
      </c>
      <c r="R1682" t="s">
        <v>8322</v>
      </c>
      <c r="S1682" s="12" t="str">
        <f>TEXT((J1682/86400)+25569+(-5/24),"mm/dd/yy")</f>
        <v>06/12/14</v>
      </c>
      <c r="T1682" s="12" t="str">
        <f>TEXT((I1682/86400)+25569+(-5/24),"mm/dd/yy")</f>
        <v>07/12/14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>E1683/D1683</f>
        <v>1.0142212307692309</v>
      </c>
      <c r="P1683">
        <f>E1683/L1683</f>
        <v>74.575090497737563</v>
      </c>
      <c r="Q1683" t="s">
        <v>8314</v>
      </c>
      <c r="R1683" t="s">
        <v>8339</v>
      </c>
      <c r="S1683" s="12" t="str">
        <f>TEXT((J1683/86400)+25569+(-5/24),"mm/dd/yy")</f>
        <v>02/07/17</v>
      </c>
      <c r="T1683" s="12" t="str">
        <f>TEXT((I1683/86400)+25569+(-5/24),"mm/dd/yy")</f>
        <v>03/28/17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>E1684/D1684</f>
        <v>0</v>
      </c>
      <c r="P1684" t="e">
        <f>E1684/L1684</f>
        <v>#DIV/0!</v>
      </c>
      <c r="Q1684" t="s">
        <v>8314</v>
      </c>
      <c r="R1684" t="s">
        <v>8339</v>
      </c>
      <c r="S1684" s="12" t="str">
        <f>TEXT((J1684/86400)+25569+(-5/24),"mm/dd/yy")</f>
        <v>02/13/17</v>
      </c>
      <c r="T1684" s="12" t="str">
        <f>TEXT((I1684/86400)+25569+(-5/24),"mm/dd/yy")</f>
        <v>04/13/17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>E1685/D1685</f>
        <v>0.21714285714285714</v>
      </c>
      <c r="P1685">
        <f>E1685/L1685</f>
        <v>76</v>
      </c>
      <c r="Q1685" t="s">
        <v>8314</v>
      </c>
      <c r="R1685" t="s">
        <v>8339</v>
      </c>
      <c r="S1685" s="12" t="str">
        <f>TEXT((J1685/86400)+25569+(-5/24),"mm/dd/yy")</f>
        <v>03/14/17</v>
      </c>
      <c r="T1685" s="12" t="str">
        <f>TEXT((I1685/86400)+25569+(-5/24),"mm/dd/yy")</f>
        <v>04/07/17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>E1686/D1686</f>
        <v>1.0912500000000001</v>
      </c>
      <c r="P1686">
        <f>E1686/L1686</f>
        <v>86.43564356435644</v>
      </c>
      <c r="Q1686" t="s">
        <v>8314</v>
      </c>
      <c r="R1686" t="s">
        <v>8339</v>
      </c>
      <c r="S1686" s="12" t="str">
        <f>TEXT((J1686/86400)+25569+(-5/24),"mm/dd/yy")</f>
        <v>02/17/17</v>
      </c>
      <c r="T1686" s="12" t="str">
        <f>TEXT((I1686/86400)+25569+(-5/24),"mm/dd/yy")</f>
        <v>03/17/17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>E1687/D1687</f>
        <v>1.0285714285714285</v>
      </c>
      <c r="P1687">
        <f>E1687/L1687</f>
        <v>24</v>
      </c>
      <c r="Q1687" t="s">
        <v>8314</v>
      </c>
      <c r="R1687" t="s">
        <v>8339</v>
      </c>
      <c r="S1687" s="12" t="str">
        <f>TEXT((J1687/86400)+25569+(-5/24),"mm/dd/yy")</f>
        <v>02/22/17</v>
      </c>
      <c r="T1687" s="12" t="str">
        <f>TEXT((I1687/86400)+25569+(-5/24),"mm/dd/yy")</f>
        <v>03/24/17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>E1688/D1688</f>
        <v>3.5999999999999999E-3</v>
      </c>
      <c r="P1688">
        <f>E1688/L1688</f>
        <v>18</v>
      </c>
      <c r="Q1688" t="s">
        <v>8314</v>
      </c>
      <c r="R1688" t="s">
        <v>8339</v>
      </c>
      <c r="S1688" s="12" t="str">
        <f>TEXT((J1688/86400)+25569+(-5/24),"mm/dd/yy")</f>
        <v>02/26/17</v>
      </c>
      <c r="T1688" s="12" t="str">
        <f>TEXT((I1688/86400)+25569+(-5/24),"mm/dd/yy")</f>
        <v>04/27/17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>E1689/D1689</f>
        <v>0.3125</v>
      </c>
      <c r="P1689">
        <f>E1689/L1689</f>
        <v>80.128205128205124</v>
      </c>
      <c r="Q1689" t="s">
        <v>8314</v>
      </c>
      <c r="R1689" t="s">
        <v>8339</v>
      </c>
      <c r="S1689" s="12" t="str">
        <f>TEXT((J1689/86400)+25569+(-5/24),"mm/dd/yy")</f>
        <v>03/07/17</v>
      </c>
      <c r="T1689" s="12" t="str">
        <f>TEXT((I1689/86400)+25569+(-5/24),"mm/dd/yy")</f>
        <v>04/10/17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>E1690/D1690</f>
        <v>0.443</v>
      </c>
      <c r="P1690">
        <f>E1690/L1690</f>
        <v>253.14285714285714</v>
      </c>
      <c r="Q1690" t="s">
        <v>8314</v>
      </c>
      <c r="R1690" t="s">
        <v>8339</v>
      </c>
      <c r="S1690" s="12" t="str">
        <f>TEXT((J1690/86400)+25569+(-5/24),"mm/dd/yy")</f>
        <v>03/10/17</v>
      </c>
      <c r="T1690" s="12" t="str">
        <f>TEXT((I1690/86400)+25569+(-5/24),"mm/dd/yy")</f>
        <v>04/09/17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>E1691/D1691</f>
        <v>1</v>
      </c>
      <c r="P1691">
        <f>E1691/L1691</f>
        <v>171.42857142857142</v>
      </c>
      <c r="Q1691" t="s">
        <v>8314</v>
      </c>
      <c r="R1691" t="s">
        <v>8339</v>
      </c>
      <c r="S1691" s="12" t="str">
        <f>TEXT((J1691/86400)+25569+(-5/24),"mm/dd/yy")</f>
        <v>02/14/17</v>
      </c>
      <c r="T1691" s="12" t="str">
        <f>TEXT((I1691/86400)+25569+(-5/24),"mm/dd/yy")</f>
        <v>03/16/17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>E1692/D1692</f>
        <v>0.254</v>
      </c>
      <c r="P1692">
        <f>E1692/L1692</f>
        <v>57.727272727272727</v>
      </c>
      <c r="Q1692" t="s">
        <v>8314</v>
      </c>
      <c r="R1692" t="s">
        <v>8339</v>
      </c>
      <c r="S1692" s="12" t="str">
        <f>TEXT((J1692/86400)+25569+(-5/24),"mm/dd/yy")</f>
        <v>03/07/17</v>
      </c>
      <c r="T1692" s="12" t="str">
        <f>TEXT((I1692/86400)+25569+(-5/24),"mm/dd/yy")</f>
        <v>04/06/17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>E1693/D1693</f>
        <v>0.33473333333333333</v>
      </c>
      <c r="P1693">
        <f>E1693/L1693</f>
        <v>264.26315789473682</v>
      </c>
      <c r="Q1693" t="s">
        <v>8314</v>
      </c>
      <c r="R1693" t="s">
        <v>8339</v>
      </c>
      <c r="S1693" s="12" t="str">
        <f>TEXT((J1693/86400)+25569+(-5/24),"mm/dd/yy")</f>
        <v>03/01/17</v>
      </c>
      <c r="T1693" s="12" t="str">
        <f>TEXT((I1693/86400)+25569+(-5/24),"mm/dd/yy")</f>
        <v>04/02/17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>E1694/D1694</f>
        <v>0.47799999999999998</v>
      </c>
      <c r="P1694">
        <f>E1694/L1694</f>
        <v>159.33333333333334</v>
      </c>
      <c r="Q1694" t="s">
        <v>8314</v>
      </c>
      <c r="R1694" t="s">
        <v>8339</v>
      </c>
      <c r="S1694" s="12" t="str">
        <f>TEXT((J1694/86400)+25569+(-5/24),"mm/dd/yy")</f>
        <v>02/21/17</v>
      </c>
      <c r="T1694" s="12" t="str">
        <f>TEXT((I1694/86400)+25569+(-5/24),"mm/dd/yy")</f>
        <v>03/26/17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>E1695/D1695</f>
        <v>9.3333333333333338E-2</v>
      </c>
      <c r="P1695">
        <f>E1695/L1695</f>
        <v>35</v>
      </c>
      <c r="Q1695" t="s">
        <v>8314</v>
      </c>
      <c r="R1695" t="s">
        <v>8339</v>
      </c>
      <c r="S1695" s="12" t="str">
        <f>TEXT((J1695/86400)+25569+(-5/24),"mm/dd/yy")</f>
        <v>03/09/17</v>
      </c>
      <c r="T1695" s="12" t="str">
        <f>TEXT((I1695/86400)+25569+(-5/24),"mm/dd/yy")</f>
        <v>04/09/17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>E1696/D1696</f>
        <v>5.0000000000000001E-4</v>
      </c>
      <c r="P1696">
        <f>E1696/L1696</f>
        <v>5</v>
      </c>
      <c r="Q1696" t="s">
        <v>8314</v>
      </c>
      <c r="R1696" t="s">
        <v>8339</v>
      </c>
      <c r="S1696" s="12" t="str">
        <f>TEXT((J1696/86400)+25569+(-5/24),"mm/dd/yy")</f>
        <v>02/25/17</v>
      </c>
      <c r="T1696" s="12" t="str">
        <f>TEXT((I1696/86400)+25569+(-5/24),"mm/dd/yy")</f>
        <v>03/26/17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>E1697/D1697</f>
        <v>0.11708333333333333</v>
      </c>
      <c r="P1697">
        <f>E1697/L1697</f>
        <v>61.086956521739133</v>
      </c>
      <c r="Q1697" t="s">
        <v>8314</v>
      </c>
      <c r="R1697" t="s">
        <v>8339</v>
      </c>
      <c r="S1697" s="12" t="str">
        <f>TEXT((J1697/86400)+25569+(-5/24),"mm/dd/yy")</f>
        <v>03/06/17</v>
      </c>
      <c r="T1697" s="12" t="str">
        <f>TEXT((I1697/86400)+25569+(-5/24),"mm/dd/yy")</f>
        <v>04/09/17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>E1698/D1698</f>
        <v>0</v>
      </c>
      <c r="P1698" t="e">
        <f>E1698/L1698</f>
        <v>#DIV/0!</v>
      </c>
      <c r="Q1698" t="s">
        <v>8314</v>
      </c>
      <c r="R1698" t="s">
        <v>8339</v>
      </c>
      <c r="S1698" s="12" t="str">
        <f>TEXT((J1698/86400)+25569+(-5/24),"mm/dd/yy")</f>
        <v>03/01/17</v>
      </c>
      <c r="T1698" s="12" t="str">
        <f>TEXT((I1698/86400)+25569+(-5/24),"mm/dd/yy")</f>
        <v>03/31/17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>E1699/D1699</f>
        <v>0.20208000000000001</v>
      </c>
      <c r="P1699">
        <f>E1699/L1699</f>
        <v>114.81818181818181</v>
      </c>
      <c r="Q1699" t="s">
        <v>8314</v>
      </c>
      <c r="R1699" t="s">
        <v>8339</v>
      </c>
      <c r="S1699" s="12" t="str">
        <f>TEXT((J1699/86400)+25569+(-5/24),"mm/dd/yy")</f>
        <v>03/10/17</v>
      </c>
      <c r="T1699" s="12" t="str">
        <f>TEXT((I1699/86400)+25569+(-5/24),"mm/dd/yy")</f>
        <v>04/09/17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>E1700/D1700</f>
        <v>0</v>
      </c>
      <c r="P1700" t="e">
        <f>E1700/L1700</f>
        <v>#DIV/0!</v>
      </c>
      <c r="Q1700" t="s">
        <v>8314</v>
      </c>
      <c r="R1700" t="s">
        <v>8339</v>
      </c>
      <c r="S1700" s="12" t="str">
        <f>TEXT((J1700/86400)+25569+(-5/24),"mm/dd/yy")</f>
        <v>03/01/17</v>
      </c>
      <c r="T1700" s="12" t="str">
        <f>TEXT((I1700/86400)+25569+(-5/24),"mm/dd/yy")</f>
        <v>03/25/17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>E1701/D1701</f>
        <v>4.2311459353574929E-2</v>
      </c>
      <c r="P1701">
        <f>E1701/L1701</f>
        <v>54</v>
      </c>
      <c r="Q1701" t="s">
        <v>8314</v>
      </c>
      <c r="R1701" t="s">
        <v>8339</v>
      </c>
      <c r="S1701" s="12" t="str">
        <f>TEXT((J1701/86400)+25569+(-5/24),"mm/dd/yy")</f>
        <v>03/12/17</v>
      </c>
      <c r="T1701" s="12" t="str">
        <f>TEXT((I1701/86400)+25569+(-5/24),"mm/dd/yy")</f>
        <v>04/11/17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>E1702/D1702</f>
        <v>0.2606</v>
      </c>
      <c r="P1702">
        <f>E1702/L1702</f>
        <v>65.974683544303801</v>
      </c>
      <c r="Q1702" t="s">
        <v>8314</v>
      </c>
      <c r="R1702" t="s">
        <v>8339</v>
      </c>
      <c r="S1702" s="12" t="str">
        <f>TEXT((J1702/86400)+25569+(-5/24),"mm/dd/yy")</f>
        <v>03/01/17</v>
      </c>
      <c r="T1702" s="12" t="str">
        <f>TEXT((I1702/86400)+25569+(-5/24),"mm/dd/yy")</f>
        <v>03/31/17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>E1703/D1703</f>
        <v>1.9801980198019802E-3</v>
      </c>
      <c r="P1703">
        <f>E1703/L1703</f>
        <v>5</v>
      </c>
      <c r="Q1703" t="s">
        <v>8314</v>
      </c>
      <c r="R1703" t="s">
        <v>8339</v>
      </c>
      <c r="S1703" s="12" t="str">
        <f>TEXT((J1703/86400)+25569+(-5/24),"mm/dd/yy")</f>
        <v>12/16/14</v>
      </c>
      <c r="T1703" s="12" t="str">
        <f>TEXT((I1703/86400)+25569+(-5/24),"mm/dd/yy")</f>
        <v>01/15/15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>E1704/D1704</f>
        <v>6.0606060606060605E-5</v>
      </c>
      <c r="P1704">
        <f>E1704/L1704</f>
        <v>1</v>
      </c>
      <c r="Q1704" t="s">
        <v>8314</v>
      </c>
      <c r="R1704" t="s">
        <v>8339</v>
      </c>
      <c r="S1704" s="12" t="str">
        <f>TEXT((J1704/86400)+25569+(-5/24),"mm/dd/yy")</f>
        <v>02/28/15</v>
      </c>
      <c r="T1704" s="12" t="str">
        <f>TEXT((I1704/86400)+25569+(-5/24),"mm/dd/yy")</f>
        <v>03/30/15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>E1705/D1705</f>
        <v>1.0200000000000001E-2</v>
      </c>
      <c r="P1705">
        <f>E1705/L1705</f>
        <v>25.5</v>
      </c>
      <c r="Q1705" t="s">
        <v>8314</v>
      </c>
      <c r="R1705" t="s">
        <v>8339</v>
      </c>
      <c r="S1705" s="12" t="str">
        <f>TEXT((J1705/86400)+25569+(-5/24),"mm/dd/yy")</f>
        <v>07/02/15</v>
      </c>
      <c r="T1705" s="12" t="str">
        <f>TEXT((I1705/86400)+25569+(-5/24),"mm/dd/yy")</f>
        <v>08/31/15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>E1706/D1706</f>
        <v>0.65100000000000002</v>
      </c>
      <c r="P1706">
        <f>E1706/L1706</f>
        <v>118.36363636363636</v>
      </c>
      <c r="Q1706" t="s">
        <v>8314</v>
      </c>
      <c r="R1706" t="s">
        <v>8339</v>
      </c>
      <c r="S1706" s="12" t="str">
        <f>TEXT((J1706/86400)+25569+(-5/24),"mm/dd/yy")</f>
        <v>01/16/15</v>
      </c>
      <c r="T1706" s="12" t="str">
        <f>TEXT((I1706/86400)+25569+(-5/24),"mm/dd/yy")</f>
        <v>02/15/15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>E1707/D1707</f>
        <v>0</v>
      </c>
      <c r="P1707" t="e">
        <f>E1707/L1707</f>
        <v>#DIV/0!</v>
      </c>
      <c r="Q1707" t="s">
        <v>8314</v>
      </c>
      <c r="R1707" t="s">
        <v>8339</v>
      </c>
      <c r="S1707" s="12" t="str">
        <f>TEXT((J1707/86400)+25569+(-5/24),"mm/dd/yy")</f>
        <v>08/28/15</v>
      </c>
      <c r="T1707" s="12" t="str">
        <f>TEXT((I1707/86400)+25569+(-5/24),"mm/dd/yy")</f>
        <v>09/09/15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>E1708/D1708</f>
        <v>0</v>
      </c>
      <c r="P1708" t="e">
        <f>E1708/L1708</f>
        <v>#DIV/0!</v>
      </c>
      <c r="Q1708" t="s">
        <v>8314</v>
      </c>
      <c r="R1708" t="s">
        <v>8339</v>
      </c>
      <c r="S1708" s="12" t="str">
        <f>TEXT((J1708/86400)+25569+(-5/24),"mm/dd/yy")</f>
        <v>06/24/15</v>
      </c>
      <c r="T1708" s="12" t="str">
        <f>TEXT((I1708/86400)+25569+(-5/24),"mm/dd/yy")</f>
        <v>08/23/15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>E1709/D1709</f>
        <v>9.74E-2</v>
      </c>
      <c r="P1709">
        <f>E1709/L1709</f>
        <v>54.111111111111114</v>
      </c>
      <c r="Q1709" t="s">
        <v>8314</v>
      </c>
      <c r="R1709" t="s">
        <v>8339</v>
      </c>
      <c r="S1709" s="12" t="str">
        <f>TEXT((J1709/86400)+25569+(-5/24),"mm/dd/yy")</f>
        <v>02/27/16</v>
      </c>
      <c r="T1709" s="12" t="str">
        <f>TEXT((I1709/86400)+25569+(-5/24),"mm/dd/yy")</f>
        <v>03/28/16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>E1710/D1710</f>
        <v>0</v>
      </c>
      <c r="P1710" t="e">
        <f>E1710/L1710</f>
        <v>#DIV/0!</v>
      </c>
      <c r="Q1710" t="s">
        <v>8314</v>
      </c>
      <c r="R1710" t="s">
        <v>8339</v>
      </c>
      <c r="S1710" s="12" t="str">
        <f>TEXT((J1710/86400)+25569+(-5/24),"mm/dd/yy")</f>
        <v>03/22/16</v>
      </c>
      <c r="T1710" s="12" t="str">
        <f>TEXT((I1710/86400)+25569+(-5/24),"mm/dd/yy")</f>
        <v>05/01/16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>E1711/D1711</f>
        <v>4.8571428571428571E-2</v>
      </c>
      <c r="P1711">
        <f>E1711/L1711</f>
        <v>21.25</v>
      </c>
      <c r="Q1711" t="s">
        <v>8314</v>
      </c>
      <c r="R1711" t="s">
        <v>8339</v>
      </c>
      <c r="S1711" s="12" t="str">
        <f>TEXT((J1711/86400)+25569+(-5/24),"mm/dd/yy")</f>
        <v>07/21/14</v>
      </c>
      <c r="T1711" s="12" t="str">
        <f>TEXT((I1711/86400)+25569+(-5/24),"mm/dd/yy")</f>
        <v>08/31/14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>E1712/D1712</f>
        <v>6.7999999999999996E-3</v>
      </c>
      <c r="P1712">
        <f>E1712/L1712</f>
        <v>34</v>
      </c>
      <c r="Q1712" t="s">
        <v>8314</v>
      </c>
      <c r="R1712" t="s">
        <v>8339</v>
      </c>
      <c r="S1712" s="12" t="str">
        <f>TEXT((J1712/86400)+25569+(-5/24),"mm/dd/yy")</f>
        <v>12/03/15</v>
      </c>
      <c r="T1712" s="12" t="str">
        <f>TEXT((I1712/86400)+25569+(-5/24),"mm/dd/yy")</f>
        <v>01/18/16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>E1713/D1713</f>
        <v>0.105</v>
      </c>
      <c r="P1713">
        <f>E1713/L1713</f>
        <v>525</v>
      </c>
      <c r="Q1713" t="s">
        <v>8314</v>
      </c>
      <c r="R1713" t="s">
        <v>8339</v>
      </c>
      <c r="S1713" s="12" t="str">
        <f>TEXT((J1713/86400)+25569+(-5/24),"mm/dd/yy")</f>
        <v>08/01/14</v>
      </c>
      <c r="T1713" s="12" t="str">
        <f>TEXT((I1713/86400)+25569+(-5/24),"mm/dd/yy")</f>
        <v>09/01/14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>E1714/D1714</f>
        <v>0</v>
      </c>
      <c r="P1714" t="e">
        <f>E1714/L1714</f>
        <v>#DIV/0!</v>
      </c>
      <c r="Q1714" t="s">
        <v>8314</v>
      </c>
      <c r="R1714" t="s">
        <v>8339</v>
      </c>
      <c r="S1714" s="12" t="str">
        <f>TEXT((J1714/86400)+25569+(-5/24),"mm/dd/yy")</f>
        <v>05/01/15</v>
      </c>
      <c r="T1714" s="12" t="str">
        <f>TEXT((I1714/86400)+25569+(-5/24),"mm/dd/yy")</f>
        <v>06/30/15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>E1715/D1715</f>
        <v>1.6666666666666666E-2</v>
      </c>
      <c r="P1715">
        <f>E1715/L1715</f>
        <v>50</v>
      </c>
      <c r="Q1715" t="s">
        <v>8314</v>
      </c>
      <c r="R1715" t="s">
        <v>8339</v>
      </c>
      <c r="S1715" s="12" t="str">
        <f>TEXT((J1715/86400)+25569+(-5/24),"mm/dd/yy")</f>
        <v>09/05/14</v>
      </c>
      <c r="T1715" s="12" t="str">
        <f>TEXT((I1715/86400)+25569+(-5/24),"mm/dd/yy")</f>
        <v>10/05/14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>E1716/D1716</f>
        <v>7.868E-2</v>
      </c>
      <c r="P1716">
        <f>E1716/L1716</f>
        <v>115.70588235294117</v>
      </c>
      <c r="Q1716" t="s">
        <v>8314</v>
      </c>
      <c r="R1716" t="s">
        <v>8339</v>
      </c>
      <c r="S1716" s="12" t="str">
        <f>TEXT((J1716/86400)+25569+(-5/24),"mm/dd/yy")</f>
        <v>04/01/15</v>
      </c>
      <c r="T1716" s="12" t="str">
        <f>TEXT((I1716/86400)+25569+(-5/24),"mm/dd/yy")</f>
        <v>05/01/15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>E1717/D1717</f>
        <v>2.2000000000000001E-3</v>
      </c>
      <c r="P1717">
        <f>E1717/L1717</f>
        <v>5.5</v>
      </c>
      <c r="Q1717" t="s">
        <v>8314</v>
      </c>
      <c r="R1717" t="s">
        <v>8339</v>
      </c>
      <c r="S1717" s="12" t="str">
        <f>TEXT((J1717/86400)+25569+(-5/24),"mm/dd/yy")</f>
        <v>03/01/15</v>
      </c>
      <c r="T1717" s="12" t="str">
        <f>TEXT((I1717/86400)+25569+(-5/24),"mm/dd/yy")</f>
        <v>03/30/15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>E1718/D1718</f>
        <v>7.4999999999999997E-2</v>
      </c>
      <c r="P1718">
        <f>E1718/L1718</f>
        <v>50</v>
      </c>
      <c r="Q1718" t="s">
        <v>8314</v>
      </c>
      <c r="R1718" t="s">
        <v>8339</v>
      </c>
      <c r="S1718" s="12" t="str">
        <f>TEXT((J1718/86400)+25569+(-5/24),"mm/dd/yy")</f>
        <v>10/30/16</v>
      </c>
      <c r="T1718" s="12" t="str">
        <f>TEXT((I1718/86400)+25569+(-5/24),"mm/dd/yy")</f>
        <v>12/09/16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>E1719/D1719</f>
        <v>0.42725880551301687</v>
      </c>
      <c r="P1719">
        <f>E1719/L1719</f>
        <v>34.024390243902438</v>
      </c>
      <c r="Q1719" t="s">
        <v>8314</v>
      </c>
      <c r="R1719" t="s">
        <v>8339</v>
      </c>
      <c r="S1719" s="12" t="str">
        <f>TEXT((J1719/86400)+25569+(-5/24),"mm/dd/yy")</f>
        <v>03/31/16</v>
      </c>
      <c r="T1719" s="12" t="str">
        <f>TEXT((I1719/86400)+25569+(-5/24),"mm/dd/yy")</f>
        <v>04/20/16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>E1720/D1720</f>
        <v>2.142857142857143E-3</v>
      </c>
      <c r="P1720">
        <f>E1720/L1720</f>
        <v>37.5</v>
      </c>
      <c r="Q1720" t="s">
        <v>8314</v>
      </c>
      <c r="R1720" t="s">
        <v>8339</v>
      </c>
      <c r="S1720" s="12" t="str">
        <f>TEXT((J1720/86400)+25569+(-5/24),"mm/dd/yy")</f>
        <v>03/31/16</v>
      </c>
      <c r="T1720" s="12" t="str">
        <f>TEXT((I1720/86400)+25569+(-5/24),"mm/dd/yy")</f>
        <v>05/13/16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>E1721/D1721</f>
        <v>8.7500000000000008E-3</v>
      </c>
      <c r="P1721">
        <f>E1721/L1721</f>
        <v>11.666666666666666</v>
      </c>
      <c r="Q1721" t="s">
        <v>8314</v>
      </c>
      <c r="R1721" t="s">
        <v>8339</v>
      </c>
      <c r="S1721" s="12" t="str">
        <f>TEXT((J1721/86400)+25569+(-5/24),"mm/dd/yy")</f>
        <v>08/18/14</v>
      </c>
      <c r="T1721" s="12" t="str">
        <f>TEXT((I1721/86400)+25569+(-5/24),"mm/dd/yy")</f>
        <v>09/17/14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>E1722/D1722</f>
        <v>5.6250000000000001E-2</v>
      </c>
      <c r="P1722">
        <f>E1722/L1722</f>
        <v>28.125</v>
      </c>
      <c r="Q1722" t="s">
        <v>8314</v>
      </c>
      <c r="R1722" t="s">
        <v>8339</v>
      </c>
      <c r="S1722" s="12" t="str">
        <f>TEXT((J1722/86400)+25569+(-5/24),"mm/dd/yy")</f>
        <v>10/10/14</v>
      </c>
      <c r="T1722" s="12" t="str">
        <f>TEXT((I1722/86400)+25569+(-5/24),"mm/dd/yy")</f>
        <v>11/09/14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>E1723/D1723</f>
        <v>0</v>
      </c>
      <c r="P1723" t="e">
        <f>E1723/L1723</f>
        <v>#DIV/0!</v>
      </c>
      <c r="Q1723" t="s">
        <v>8314</v>
      </c>
      <c r="R1723" t="s">
        <v>8339</v>
      </c>
      <c r="S1723" s="12" t="str">
        <f>TEXT((J1723/86400)+25569+(-5/24),"mm/dd/yy")</f>
        <v>11/11/15</v>
      </c>
      <c r="T1723" s="12" t="str">
        <f>TEXT((I1723/86400)+25569+(-5/24),"mm/dd/yy")</f>
        <v>12/11/15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>E1724/D1724</f>
        <v>3.4722222222222224E-4</v>
      </c>
      <c r="P1724">
        <f>E1724/L1724</f>
        <v>1</v>
      </c>
      <c r="Q1724" t="s">
        <v>8314</v>
      </c>
      <c r="R1724" t="s">
        <v>8339</v>
      </c>
      <c r="S1724" s="12" t="str">
        <f>TEXT((J1724/86400)+25569+(-5/24),"mm/dd/yy")</f>
        <v>02/25/16</v>
      </c>
      <c r="T1724" s="12" t="str">
        <f>TEXT((I1724/86400)+25569+(-5/24),"mm/dd/yy")</f>
        <v>04/02/16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>E1725/D1725</f>
        <v>6.5000000000000002E-2</v>
      </c>
      <c r="P1725">
        <f>E1725/L1725</f>
        <v>216.66666666666666</v>
      </c>
      <c r="Q1725" t="s">
        <v>8314</v>
      </c>
      <c r="R1725" t="s">
        <v>8339</v>
      </c>
      <c r="S1725" s="12" t="str">
        <f>TEXT((J1725/86400)+25569+(-5/24),"mm/dd/yy")</f>
        <v>05/05/15</v>
      </c>
      <c r="T1725" s="12" t="str">
        <f>TEXT((I1725/86400)+25569+(-5/24),"mm/dd/yy")</f>
        <v>07/01/15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>E1726/D1726</f>
        <v>5.8333333333333336E-3</v>
      </c>
      <c r="P1726">
        <f>E1726/L1726</f>
        <v>8.75</v>
      </c>
      <c r="Q1726" t="s">
        <v>8314</v>
      </c>
      <c r="R1726" t="s">
        <v>8339</v>
      </c>
      <c r="S1726" s="12" t="str">
        <f>TEXT((J1726/86400)+25569+(-5/24),"mm/dd/yy")</f>
        <v>09/30/14</v>
      </c>
      <c r="T1726" s="12" t="str">
        <f>TEXT((I1726/86400)+25569+(-5/24),"mm/dd/yy")</f>
        <v>10/30/14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>E1727/D1727</f>
        <v>0.10181818181818182</v>
      </c>
      <c r="P1727">
        <f>E1727/L1727</f>
        <v>62.222222222222221</v>
      </c>
      <c r="Q1727" t="s">
        <v>8314</v>
      </c>
      <c r="R1727" t="s">
        <v>8339</v>
      </c>
      <c r="S1727" s="12" t="str">
        <f>TEXT((J1727/86400)+25569+(-5/24),"mm/dd/yy")</f>
        <v>07/25/14</v>
      </c>
      <c r="T1727" s="12" t="str">
        <f>TEXT((I1727/86400)+25569+(-5/24),"mm/dd/yy")</f>
        <v>08/24/14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>E1728/D1728</f>
        <v>0.33784615384615385</v>
      </c>
      <c r="P1728">
        <f>E1728/L1728</f>
        <v>137.25</v>
      </c>
      <c r="Q1728" t="s">
        <v>8314</v>
      </c>
      <c r="R1728" t="s">
        <v>8339</v>
      </c>
      <c r="S1728" s="12" t="str">
        <f>TEXT((J1728/86400)+25569+(-5/24),"mm/dd/yy")</f>
        <v>05/29/14</v>
      </c>
      <c r="T1728" s="12" t="str">
        <f>TEXT((I1728/86400)+25569+(-5/24),"mm/dd/yy")</f>
        <v>06/27/14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>E1729/D1729</f>
        <v>3.3333333333333332E-4</v>
      </c>
      <c r="P1729">
        <f>E1729/L1729</f>
        <v>1</v>
      </c>
      <c r="Q1729" t="s">
        <v>8314</v>
      </c>
      <c r="R1729" t="s">
        <v>8339</v>
      </c>
      <c r="S1729" s="12" t="str">
        <f>TEXT((J1729/86400)+25569+(-5/24),"mm/dd/yy")</f>
        <v>02/09/15</v>
      </c>
      <c r="T1729" s="12" t="str">
        <f>TEXT((I1729/86400)+25569+(-5/24),"mm/dd/yy")</f>
        <v>04/05/15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>E1730/D1730</f>
        <v>0.68400000000000005</v>
      </c>
      <c r="P1730">
        <f>E1730/L1730</f>
        <v>122.14285714285714</v>
      </c>
      <c r="Q1730" t="s">
        <v>8314</v>
      </c>
      <c r="R1730" t="s">
        <v>8339</v>
      </c>
      <c r="S1730" s="12" t="str">
        <f>TEXT((J1730/86400)+25569+(-5/24),"mm/dd/yy")</f>
        <v>09/21/15</v>
      </c>
      <c r="T1730" s="12" t="str">
        <f>TEXT((I1730/86400)+25569+(-5/24),"mm/dd/yy")</f>
        <v>10/21/15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>E1731/D1731</f>
        <v>0</v>
      </c>
      <c r="P1731" t="e">
        <f>E1731/L1731</f>
        <v>#DIV/0!</v>
      </c>
      <c r="Q1731" t="s">
        <v>8314</v>
      </c>
      <c r="R1731" t="s">
        <v>8339</v>
      </c>
      <c r="S1731" s="12" t="str">
        <f>TEXT((J1731/86400)+25569+(-5/24),"mm/dd/yy")</f>
        <v>04/10/16</v>
      </c>
      <c r="T1731" s="12" t="str">
        <f>TEXT((I1731/86400)+25569+(-5/24),"mm/dd/yy")</f>
        <v>06/09/16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>E1732/D1732</f>
        <v>0</v>
      </c>
      <c r="P1732" t="e">
        <f>E1732/L1732</f>
        <v>#DIV/0!</v>
      </c>
      <c r="Q1732" t="s">
        <v>8314</v>
      </c>
      <c r="R1732" t="s">
        <v>8339</v>
      </c>
      <c r="S1732" s="12" t="str">
        <f>TEXT((J1732/86400)+25569+(-5/24),"mm/dd/yy")</f>
        <v>09/24/15</v>
      </c>
      <c r="T1732" s="12" t="str">
        <f>TEXT((I1732/86400)+25569+(-5/24),"mm/dd/yy")</f>
        <v>10/24/15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>E1733/D1733</f>
        <v>0</v>
      </c>
      <c r="P1733" t="e">
        <f>E1733/L1733</f>
        <v>#DIV/0!</v>
      </c>
      <c r="Q1733" t="s">
        <v>8314</v>
      </c>
      <c r="R1733" t="s">
        <v>8339</v>
      </c>
      <c r="S1733" s="12" t="str">
        <f>TEXT((J1733/86400)+25569+(-5/24),"mm/dd/yy")</f>
        <v>05/28/15</v>
      </c>
      <c r="T1733" s="12" t="str">
        <f>TEXT((I1733/86400)+25569+(-5/24),"mm/dd/yy")</f>
        <v>06/11/15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>E1734/D1734</f>
        <v>0</v>
      </c>
      <c r="P1734" t="e">
        <f>E1734/L1734</f>
        <v>#DIV/0!</v>
      </c>
      <c r="Q1734" t="s">
        <v>8314</v>
      </c>
      <c r="R1734" t="s">
        <v>8339</v>
      </c>
      <c r="S1734" s="12" t="str">
        <f>TEXT((J1734/86400)+25569+(-5/24),"mm/dd/yy")</f>
        <v>11/17/15</v>
      </c>
      <c r="T1734" s="12" t="str">
        <f>TEXT((I1734/86400)+25569+(-5/24),"mm/dd/yy")</f>
        <v>01/16/16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>E1735/D1735</f>
        <v>0</v>
      </c>
      <c r="P1735" t="e">
        <f>E1735/L1735</f>
        <v>#DIV/0!</v>
      </c>
      <c r="Q1735" t="s">
        <v>8314</v>
      </c>
      <c r="R1735" t="s">
        <v>8339</v>
      </c>
      <c r="S1735" s="12" t="str">
        <f>TEXT((J1735/86400)+25569+(-5/24),"mm/dd/yy")</f>
        <v>09/01/16</v>
      </c>
      <c r="T1735" s="12" t="str">
        <f>TEXT((I1735/86400)+25569+(-5/24),"mm/dd/yy")</f>
        <v>09/13/16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>E1736/D1736</f>
        <v>2.2222222222222223E-4</v>
      </c>
      <c r="P1736">
        <f>E1736/L1736</f>
        <v>1</v>
      </c>
      <c r="Q1736" t="s">
        <v>8314</v>
      </c>
      <c r="R1736" t="s">
        <v>8339</v>
      </c>
      <c r="S1736" s="12" t="str">
        <f>TEXT((J1736/86400)+25569+(-5/24),"mm/dd/yy")</f>
        <v>04/07/15</v>
      </c>
      <c r="T1736" s="12" t="str">
        <f>TEXT((I1736/86400)+25569+(-5/24),"mm/dd/yy")</f>
        <v>05/07/15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>E1737/D1737</f>
        <v>0.11</v>
      </c>
      <c r="P1737">
        <f>E1737/L1737</f>
        <v>55</v>
      </c>
      <c r="Q1737" t="s">
        <v>8314</v>
      </c>
      <c r="R1737" t="s">
        <v>8339</v>
      </c>
      <c r="S1737" s="12" t="str">
        <f>TEXT((J1737/86400)+25569+(-5/24),"mm/dd/yy")</f>
        <v>07/08/16</v>
      </c>
      <c r="T1737" s="12" t="str">
        <f>TEXT((I1737/86400)+25569+(-5/24),"mm/dd/yy")</f>
        <v>08/07/16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>E1738/D1738</f>
        <v>7.3333333333333332E-3</v>
      </c>
      <c r="P1738">
        <f>E1738/L1738</f>
        <v>22</v>
      </c>
      <c r="Q1738" t="s">
        <v>8314</v>
      </c>
      <c r="R1738" t="s">
        <v>8339</v>
      </c>
      <c r="S1738" s="12" t="str">
        <f>TEXT((J1738/86400)+25569+(-5/24),"mm/dd/yy")</f>
        <v>10/09/15</v>
      </c>
      <c r="T1738" s="12" t="str">
        <f>TEXT((I1738/86400)+25569+(-5/24),"mm/dd/yy")</f>
        <v>11/08/15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>E1739/D1739</f>
        <v>0.21249999999999999</v>
      </c>
      <c r="P1739">
        <f>E1739/L1739</f>
        <v>56.666666666666664</v>
      </c>
      <c r="Q1739" t="s">
        <v>8314</v>
      </c>
      <c r="R1739" t="s">
        <v>8339</v>
      </c>
      <c r="S1739" s="12" t="str">
        <f>TEXT((J1739/86400)+25569+(-5/24),"mm/dd/yy")</f>
        <v>06/20/15</v>
      </c>
      <c r="T1739" s="12" t="str">
        <f>TEXT((I1739/86400)+25569+(-5/24),"mm/dd/yy")</f>
        <v>07/20/15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>E1740/D1740</f>
        <v>4.0000000000000001E-3</v>
      </c>
      <c r="P1740">
        <f>E1740/L1740</f>
        <v>20</v>
      </c>
      <c r="Q1740" t="s">
        <v>8314</v>
      </c>
      <c r="R1740" t="s">
        <v>8339</v>
      </c>
      <c r="S1740" s="12" t="str">
        <f>TEXT((J1740/86400)+25569+(-5/24),"mm/dd/yy")</f>
        <v>09/02/14</v>
      </c>
      <c r="T1740" s="12" t="str">
        <f>TEXT((I1740/86400)+25569+(-5/24),"mm/dd/yy")</f>
        <v>10/02/14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>E1741/D1741</f>
        <v>1E-3</v>
      </c>
      <c r="P1741">
        <f>E1741/L1741</f>
        <v>1</v>
      </c>
      <c r="Q1741" t="s">
        <v>8314</v>
      </c>
      <c r="R1741" t="s">
        <v>8339</v>
      </c>
      <c r="S1741" s="12" t="str">
        <f>TEXT((J1741/86400)+25569+(-5/24),"mm/dd/yy")</f>
        <v>03/06/16</v>
      </c>
      <c r="T1741" s="12" t="str">
        <f>TEXT((I1741/86400)+25569+(-5/24),"mm/dd/yy")</f>
        <v>05/04/16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>E1742/D1742</f>
        <v>0</v>
      </c>
      <c r="P1742" t="e">
        <f>E1742/L1742</f>
        <v>#DIV/0!</v>
      </c>
      <c r="Q1742" t="s">
        <v>8314</v>
      </c>
      <c r="R1742" t="s">
        <v>8339</v>
      </c>
      <c r="S1742" s="12" t="str">
        <f>TEXT((J1742/86400)+25569+(-5/24),"mm/dd/yy")</f>
        <v>06/16/15</v>
      </c>
      <c r="T1742" s="12" t="str">
        <f>TEXT((I1742/86400)+25569+(-5/24),"mm/dd/yy")</f>
        <v>07/16/15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>E1743/D1743</f>
        <v>1.1083333333333334</v>
      </c>
      <c r="P1743">
        <f>E1743/L1743</f>
        <v>25.576923076923077</v>
      </c>
      <c r="Q1743" t="s">
        <v>8325</v>
      </c>
      <c r="R1743" t="s">
        <v>8326</v>
      </c>
      <c r="S1743" s="12" t="str">
        <f>TEXT((J1743/86400)+25569+(-5/24),"mm/dd/yy")</f>
        <v>04/26/15</v>
      </c>
      <c r="T1743" s="12" t="str">
        <f>TEXT((I1743/86400)+25569+(-5/24),"mm/dd/yy")</f>
        <v>06/10/15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>E1744/D1744</f>
        <v>1.0874999999999999</v>
      </c>
      <c r="P1744">
        <f>E1744/L1744</f>
        <v>63.970588235294116</v>
      </c>
      <c r="Q1744" t="s">
        <v>8325</v>
      </c>
      <c r="R1744" t="s">
        <v>8326</v>
      </c>
      <c r="S1744" s="12" t="str">
        <f>TEXT((J1744/86400)+25569+(-5/24),"mm/dd/yy")</f>
        <v>12/06/16</v>
      </c>
      <c r="T1744" s="12" t="str">
        <f>TEXT((I1744/86400)+25569+(-5/24),"mm/dd/yy")</f>
        <v>01/07/17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>E1745/D1745</f>
        <v>1.0041666666666667</v>
      </c>
      <c r="P1745">
        <f>E1745/L1745</f>
        <v>89.925373134328353</v>
      </c>
      <c r="Q1745" t="s">
        <v>8325</v>
      </c>
      <c r="R1745" t="s">
        <v>8326</v>
      </c>
      <c r="S1745" s="12" t="str">
        <f>TEXT((J1745/86400)+25569+(-5/24),"mm/dd/yy")</f>
        <v>08/04/16</v>
      </c>
      <c r="T1745" s="12" t="str">
        <f>TEXT((I1745/86400)+25569+(-5/24),"mm/dd/yy")</f>
        <v>08/26/16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>E1746/D1746</f>
        <v>1.1845454545454546</v>
      </c>
      <c r="P1746">
        <f>E1746/L1746</f>
        <v>93.071428571428569</v>
      </c>
      <c r="Q1746" t="s">
        <v>8325</v>
      </c>
      <c r="R1746" t="s">
        <v>8326</v>
      </c>
      <c r="S1746" s="12" t="str">
        <f>TEXT((J1746/86400)+25569+(-5/24),"mm/dd/yy")</f>
        <v>01/22/15</v>
      </c>
      <c r="T1746" s="12" t="str">
        <f>TEXT((I1746/86400)+25569+(-5/24),"mm/dd/yy")</f>
        <v>03/08/15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>E1747/D1747</f>
        <v>1.1401428571428571</v>
      </c>
      <c r="P1747">
        <f>E1747/L1747</f>
        <v>89.674157303370791</v>
      </c>
      <c r="Q1747" t="s">
        <v>8325</v>
      </c>
      <c r="R1747" t="s">
        <v>8326</v>
      </c>
      <c r="S1747" s="12" t="str">
        <f>TEXT((J1747/86400)+25569+(-5/24),"mm/dd/yy")</f>
        <v>11/16/16</v>
      </c>
      <c r="T1747" s="12" t="str">
        <f>TEXT((I1747/86400)+25569+(-5/24),"mm/dd/yy")</f>
        <v>12/21/16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>E1748/D1748</f>
        <v>1.4810000000000001</v>
      </c>
      <c r="P1748">
        <f>E1748/L1748</f>
        <v>207.61682242990653</v>
      </c>
      <c r="Q1748" t="s">
        <v>8325</v>
      </c>
      <c r="R1748" t="s">
        <v>8326</v>
      </c>
      <c r="S1748" s="12" t="str">
        <f>TEXT((J1748/86400)+25569+(-5/24),"mm/dd/yy")</f>
        <v>10/24/16</v>
      </c>
      <c r="T1748" s="12" t="str">
        <f>TEXT((I1748/86400)+25569+(-5/24),"mm/dd/yy")</f>
        <v>11/23/16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>E1749/D1749</f>
        <v>1.0495555555555556</v>
      </c>
      <c r="P1749">
        <f>E1749/L1749</f>
        <v>59.408805031446541</v>
      </c>
      <c r="Q1749" t="s">
        <v>8325</v>
      </c>
      <c r="R1749" t="s">
        <v>8326</v>
      </c>
      <c r="S1749" s="12" t="str">
        <f>TEXT((J1749/86400)+25569+(-5/24),"mm/dd/yy")</f>
        <v>10/15/15</v>
      </c>
      <c r="T1749" s="12" t="str">
        <f>TEXT((I1749/86400)+25569+(-5/24),"mm/dd/yy")</f>
        <v>11/13/15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>E1750/D1750</f>
        <v>1.29948</v>
      </c>
      <c r="P1750">
        <f>E1750/L1750</f>
        <v>358.97237569060775</v>
      </c>
      <c r="Q1750" t="s">
        <v>8325</v>
      </c>
      <c r="R1750" t="s">
        <v>8326</v>
      </c>
      <c r="S1750" s="12" t="str">
        <f>TEXT((J1750/86400)+25569+(-5/24),"mm/dd/yy")</f>
        <v>08/03/15</v>
      </c>
      <c r="T1750" s="12" t="str">
        <f>TEXT((I1750/86400)+25569+(-5/24),"mm/dd/yy")</f>
        <v>09/02/15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>E1751/D1751</f>
        <v>1.2348756218905472</v>
      </c>
      <c r="P1751">
        <f>E1751/L1751</f>
        <v>94.736641221374043</v>
      </c>
      <c r="Q1751" t="s">
        <v>8325</v>
      </c>
      <c r="R1751" t="s">
        <v>8326</v>
      </c>
      <c r="S1751" s="12" t="str">
        <f>TEXT((J1751/86400)+25569+(-5/24),"mm/dd/yy")</f>
        <v>01/23/17</v>
      </c>
      <c r="T1751" s="12" t="str">
        <f>TEXT((I1751/86400)+25569+(-5/24),"mm/dd/yy")</f>
        <v>03/01/17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>E1752/D1752</f>
        <v>2.0162</v>
      </c>
      <c r="P1752">
        <f>E1752/L1752</f>
        <v>80.647999999999996</v>
      </c>
      <c r="Q1752" t="s">
        <v>8325</v>
      </c>
      <c r="R1752" t="s">
        <v>8326</v>
      </c>
      <c r="S1752" s="12" t="str">
        <f>TEXT((J1752/86400)+25569+(-5/24),"mm/dd/yy")</f>
        <v>03/25/16</v>
      </c>
      <c r="T1752" s="12" t="str">
        <f>TEXT((I1752/86400)+25569+(-5/24),"mm/dd/yy")</f>
        <v>04/19/16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>E1753/D1753</f>
        <v>1.0289999999999999</v>
      </c>
      <c r="P1753">
        <f>E1753/L1753</f>
        <v>168.68852459016392</v>
      </c>
      <c r="Q1753" t="s">
        <v>8325</v>
      </c>
      <c r="R1753" t="s">
        <v>8326</v>
      </c>
      <c r="S1753" s="12" t="str">
        <f>TEXT((J1753/86400)+25569+(-5/24),"mm/dd/yy")</f>
        <v>02/17/15</v>
      </c>
      <c r="T1753" s="12" t="str">
        <f>TEXT((I1753/86400)+25569+(-5/24),"mm/dd/yy")</f>
        <v>03/19/15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>E1754/D1754</f>
        <v>2.6016666666666666</v>
      </c>
      <c r="P1754">
        <f>E1754/L1754</f>
        <v>34.68888888888889</v>
      </c>
      <c r="Q1754" t="s">
        <v>8325</v>
      </c>
      <c r="R1754" t="s">
        <v>8326</v>
      </c>
      <c r="S1754" s="12" t="str">
        <f>TEXT((J1754/86400)+25569+(-5/24),"mm/dd/yy")</f>
        <v>09/14/16</v>
      </c>
      <c r="T1754" s="12" t="str">
        <f>TEXT((I1754/86400)+25569+(-5/24),"mm/dd/yy")</f>
        <v>10/14/16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>E1755/D1755</f>
        <v>1.08</v>
      </c>
      <c r="P1755">
        <f>E1755/L1755</f>
        <v>462.85714285714283</v>
      </c>
      <c r="Q1755" t="s">
        <v>8325</v>
      </c>
      <c r="R1755" t="s">
        <v>8326</v>
      </c>
      <c r="S1755" s="12" t="str">
        <f>TEXT((J1755/86400)+25569+(-5/24),"mm/dd/yy")</f>
        <v>02/20/16</v>
      </c>
      <c r="T1755" s="12" t="str">
        <f>TEXT((I1755/86400)+25569+(-5/24),"mm/dd/yy")</f>
        <v>03/21/16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>E1756/D1756</f>
        <v>1.1052941176470588</v>
      </c>
      <c r="P1756">
        <f>E1756/L1756</f>
        <v>104.38888888888889</v>
      </c>
      <c r="Q1756" t="s">
        <v>8325</v>
      </c>
      <c r="R1756" t="s">
        <v>8326</v>
      </c>
      <c r="S1756" s="12" t="str">
        <f>TEXT((J1756/86400)+25569+(-5/24),"mm/dd/yy")</f>
        <v>03/04/15</v>
      </c>
      <c r="T1756" s="12" t="str">
        <f>TEXT((I1756/86400)+25569+(-5/24),"mm/dd/yy")</f>
        <v>04/03/15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>E1757/D1757</f>
        <v>1.2</v>
      </c>
      <c r="P1757">
        <f>E1757/L1757</f>
        <v>7.5</v>
      </c>
      <c r="Q1757" t="s">
        <v>8325</v>
      </c>
      <c r="R1757" t="s">
        <v>8326</v>
      </c>
      <c r="S1757" s="12" t="str">
        <f>TEXT((J1757/86400)+25569+(-5/24),"mm/dd/yy")</f>
        <v>09/05/15</v>
      </c>
      <c r="T1757" s="12" t="str">
        <f>TEXT((I1757/86400)+25569+(-5/24),"mm/dd/yy")</f>
        <v>10/05/15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>E1758/D1758</f>
        <v>1.0282909090909091</v>
      </c>
      <c r="P1758">
        <f>E1758/L1758</f>
        <v>47.13</v>
      </c>
      <c r="Q1758" t="s">
        <v>8325</v>
      </c>
      <c r="R1758" t="s">
        <v>8326</v>
      </c>
      <c r="S1758" s="12" t="str">
        <f>TEXT((J1758/86400)+25569+(-5/24),"mm/dd/yy")</f>
        <v>07/19/16</v>
      </c>
      <c r="T1758" s="12" t="str">
        <f>TEXT((I1758/86400)+25569+(-5/24),"mm/dd/yy")</f>
        <v>08/28/16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>E1759/D1759</f>
        <v>1.1599999999999999</v>
      </c>
      <c r="P1759">
        <f>E1759/L1759</f>
        <v>414.28571428571428</v>
      </c>
      <c r="Q1759" t="s">
        <v>8325</v>
      </c>
      <c r="R1759" t="s">
        <v>8326</v>
      </c>
      <c r="S1759" s="12" t="str">
        <f>TEXT((J1759/86400)+25569+(-5/24),"mm/dd/yy")</f>
        <v>12/29/16</v>
      </c>
      <c r="T1759" s="12" t="str">
        <f>TEXT((I1759/86400)+25569+(-5/24),"mm/dd/yy")</f>
        <v>01/28/17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>E1760/D1760</f>
        <v>1.147</v>
      </c>
      <c r="P1760">
        <f>E1760/L1760</f>
        <v>42.481481481481481</v>
      </c>
      <c r="Q1760" t="s">
        <v>8325</v>
      </c>
      <c r="R1760" t="s">
        <v>8326</v>
      </c>
      <c r="S1760" s="12" t="str">
        <f>TEXT((J1760/86400)+25569+(-5/24),"mm/dd/yy")</f>
        <v>05/15/16</v>
      </c>
      <c r="T1760" s="12" t="str">
        <f>TEXT((I1760/86400)+25569+(-5/24),"mm/dd/yy")</f>
        <v>07/14/16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>E1761/D1761</f>
        <v>1.0660000000000001</v>
      </c>
      <c r="P1761">
        <f>E1761/L1761</f>
        <v>108.77551020408163</v>
      </c>
      <c r="Q1761" t="s">
        <v>8325</v>
      </c>
      <c r="R1761" t="s">
        <v>8326</v>
      </c>
      <c r="S1761" s="12" t="str">
        <f>TEXT((J1761/86400)+25569+(-5/24),"mm/dd/yy")</f>
        <v>03/05/15</v>
      </c>
      <c r="T1761" s="12" t="str">
        <f>TEXT((I1761/86400)+25569+(-5/24),"mm/dd/yy")</f>
        <v>03/25/15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>E1762/D1762</f>
        <v>1.6544000000000001</v>
      </c>
      <c r="P1762">
        <f>E1762/L1762</f>
        <v>81.098039215686271</v>
      </c>
      <c r="Q1762" t="s">
        <v>8325</v>
      </c>
      <c r="R1762" t="s">
        <v>8326</v>
      </c>
      <c r="S1762" s="12" t="str">
        <f>TEXT((J1762/86400)+25569+(-5/24),"mm/dd/yy")</f>
        <v>02/05/16</v>
      </c>
      <c r="T1762" s="12" t="str">
        <f>TEXT((I1762/86400)+25569+(-5/24),"mm/dd/yy")</f>
        <v>02/25/16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>E1763/D1763</f>
        <v>1.55</v>
      </c>
      <c r="P1763">
        <f>E1763/L1763</f>
        <v>51.666666666666664</v>
      </c>
      <c r="Q1763" t="s">
        <v>8325</v>
      </c>
      <c r="R1763" t="s">
        <v>8326</v>
      </c>
      <c r="S1763" s="12" t="str">
        <f>TEXT((J1763/86400)+25569+(-5/24),"mm/dd/yy")</f>
        <v>07/24/15</v>
      </c>
      <c r="T1763" s="12" t="str">
        <f>TEXT((I1763/86400)+25569+(-5/24),"mm/dd/yy")</f>
        <v>09/12/15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>E1764/D1764</f>
        <v>8.85</v>
      </c>
      <c r="P1764">
        <f>E1764/L1764</f>
        <v>35.4</v>
      </c>
      <c r="Q1764" t="s">
        <v>8325</v>
      </c>
      <c r="R1764" t="s">
        <v>8326</v>
      </c>
      <c r="S1764" s="12" t="str">
        <f>TEXT((J1764/86400)+25569+(-5/24),"mm/dd/yy")</f>
        <v>02/10/16</v>
      </c>
      <c r="T1764" s="12" t="str">
        <f>TEXT((I1764/86400)+25569+(-5/24),"mm/dd/yy")</f>
        <v>03/11/16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>E1765/D1765</f>
        <v>1.0190833333333333</v>
      </c>
      <c r="P1765">
        <f>E1765/L1765</f>
        <v>103.63559322033899</v>
      </c>
      <c r="Q1765" t="s">
        <v>8325</v>
      </c>
      <c r="R1765" t="s">
        <v>8326</v>
      </c>
      <c r="S1765" s="12" t="str">
        <f>TEXT((J1765/86400)+25569+(-5/24),"mm/dd/yy")</f>
        <v>09/23/16</v>
      </c>
      <c r="T1765" s="12" t="str">
        <f>TEXT((I1765/86400)+25569+(-5/24),"mm/dd/yy")</f>
        <v>10/23/16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>E1766/D1766</f>
        <v>0.19600000000000001</v>
      </c>
      <c r="P1766">
        <f>E1766/L1766</f>
        <v>55.282051282051285</v>
      </c>
      <c r="Q1766" t="s">
        <v>8325</v>
      </c>
      <c r="R1766" t="s">
        <v>8326</v>
      </c>
      <c r="S1766" s="12" t="str">
        <f>TEXT((J1766/86400)+25569+(-5/24),"mm/dd/yy")</f>
        <v>07/05/14</v>
      </c>
      <c r="T1766" s="12" t="str">
        <f>TEXT((I1766/86400)+25569+(-5/24),"mm/dd/yy")</f>
        <v>08/03/14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>E1767/D1767</f>
        <v>0.59467839999999994</v>
      </c>
      <c r="P1767">
        <f>E1767/L1767</f>
        <v>72.16970873786407</v>
      </c>
      <c r="Q1767" t="s">
        <v>8325</v>
      </c>
      <c r="R1767" t="s">
        <v>8326</v>
      </c>
      <c r="S1767" s="12" t="str">
        <f>TEXT((J1767/86400)+25569+(-5/24),"mm/dd/yy")</f>
        <v>07/14/14</v>
      </c>
      <c r="T1767" s="12" t="str">
        <f>TEXT((I1767/86400)+25569+(-5/24),"mm/dd/yy")</f>
        <v>08/13/14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>E1768/D1768</f>
        <v>0</v>
      </c>
      <c r="P1768" t="e">
        <f>E1768/L1768</f>
        <v>#DIV/0!</v>
      </c>
      <c r="Q1768" t="s">
        <v>8325</v>
      </c>
      <c r="R1768" t="s">
        <v>8326</v>
      </c>
      <c r="S1768" s="12" t="str">
        <f>TEXT((J1768/86400)+25569+(-5/24),"mm/dd/yy")</f>
        <v>08/04/14</v>
      </c>
      <c r="T1768" s="12" t="str">
        <f>TEXT((I1768/86400)+25569+(-5/24),"mm/dd/yy")</f>
        <v>08/25/14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>E1769/D1769</f>
        <v>0.4572</v>
      </c>
      <c r="P1769">
        <f>E1769/L1769</f>
        <v>58.615384615384613</v>
      </c>
      <c r="Q1769" t="s">
        <v>8325</v>
      </c>
      <c r="R1769" t="s">
        <v>8326</v>
      </c>
      <c r="S1769" s="12" t="str">
        <f>TEXT((J1769/86400)+25569+(-5/24),"mm/dd/yy")</f>
        <v>07/04/14</v>
      </c>
      <c r="T1769" s="12" t="str">
        <f>TEXT((I1769/86400)+25569+(-5/24),"mm/dd/yy")</f>
        <v>08/03/14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>E1770/D1770</f>
        <v>3.7400000000000003E-2</v>
      </c>
      <c r="P1770">
        <f>E1770/L1770</f>
        <v>12.466666666666667</v>
      </c>
      <c r="Q1770" t="s">
        <v>8325</v>
      </c>
      <c r="R1770" t="s">
        <v>8326</v>
      </c>
      <c r="S1770" s="12" t="str">
        <f>TEXT((J1770/86400)+25569+(-5/24),"mm/dd/yy")</f>
        <v>07/29/14</v>
      </c>
      <c r="T1770" s="12" t="str">
        <f>TEXT((I1770/86400)+25569+(-5/24),"mm/dd/yy")</f>
        <v>09/27/14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>E1771/D1771</f>
        <v>2.7025E-2</v>
      </c>
      <c r="P1771">
        <f>E1771/L1771</f>
        <v>49.136363636363633</v>
      </c>
      <c r="Q1771" t="s">
        <v>8325</v>
      </c>
      <c r="R1771" t="s">
        <v>8326</v>
      </c>
      <c r="S1771" s="12" t="str">
        <f>TEXT((J1771/86400)+25569+(-5/24),"mm/dd/yy")</f>
        <v>12/14/14</v>
      </c>
      <c r="T1771" s="12" t="str">
        <f>TEXT((I1771/86400)+25569+(-5/24),"mm/dd/yy")</f>
        <v>01/13/15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>E1772/D1772</f>
        <v>0.56514285714285717</v>
      </c>
      <c r="P1772">
        <f>E1772/L1772</f>
        <v>150.5</v>
      </c>
      <c r="Q1772" t="s">
        <v>8325</v>
      </c>
      <c r="R1772" t="s">
        <v>8326</v>
      </c>
      <c r="S1772" s="12" t="str">
        <f>TEXT((J1772/86400)+25569+(-5/24),"mm/dd/yy")</f>
        <v>09/09/14</v>
      </c>
      <c r="T1772" s="12" t="str">
        <f>TEXT((I1772/86400)+25569+(-5/24),"mm/dd/yy")</f>
        <v>10/14/14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>E1773/D1773</f>
        <v>0.21309523809523809</v>
      </c>
      <c r="P1773">
        <f>E1773/L1773</f>
        <v>35.799999999999997</v>
      </c>
      <c r="Q1773" t="s">
        <v>8325</v>
      </c>
      <c r="R1773" t="s">
        <v>8326</v>
      </c>
      <c r="S1773" s="12" t="str">
        <f>TEXT((J1773/86400)+25569+(-5/24),"mm/dd/yy")</f>
        <v>09/23/14</v>
      </c>
      <c r="T1773" s="12" t="str">
        <f>TEXT((I1773/86400)+25569+(-5/24),"mm/dd/yy")</f>
        <v>10/23/14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>E1774/D1774</f>
        <v>0.156</v>
      </c>
      <c r="P1774">
        <f>E1774/L1774</f>
        <v>45.157894736842103</v>
      </c>
      <c r="Q1774" t="s">
        <v>8325</v>
      </c>
      <c r="R1774" t="s">
        <v>8326</v>
      </c>
      <c r="S1774" s="12" t="str">
        <f>TEXT((J1774/86400)+25569+(-5/24),"mm/dd/yy")</f>
        <v>05/07/14</v>
      </c>
      <c r="T1774" s="12" t="str">
        <f>TEXT((I1774/86400)+25569+(-5/24),"mm/dd/yy")</f>
        <v>07/06/14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>E1775/D1775</f>
        <v>6.2566666666666673E-2</v>
      </c>
      <c r="P1775">
        <f>E1775/L1775</f>
        <v>98.78947368421052</v>
      </c>
      <c r="Q1775" t="s">
        <v>8325</v>
      </c>
      <c r="R1775" t="s">
        <v>8326</v>
      </c>
      <c r="S1775" s="12" t="str">
        <f>TEXT((J1775/86400)+25569+(-5/24),"mm/dd/yy")</f>
        <v>12/05/14</v>
      </c>
      <c r="T1775" s="12" t="str">
        <f>TEXT((I1775/86400)+25569+(-5/24),"mm/dd/yy")</f>
        <v>01/19/15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>E1776/D1776</f>
        <v>0.4592</v>
      </c>
      <c r="P1776">
        <f>E1776/L1776</f>
        <v>88.307692307692307</v>
      </c>
      <c r="Q1776" t="s">
        <v>8325</v>
      </c>
      <c r="R1776" t="s">
        <v>8326</v>
      </c>
      <c r="S1776" s="12" t="str">
        <f>TEXT((J1776/86400)+25569+(-5/24),"mm/dd/yy")</f>
        <v>10/18/14</v>
      </c>
      <c r="T1776" s="12" t="str">
        <f>TEXT((I1776/86400)+25569+(-5/24),"mm/dd/yy")</f>
        <v>11/29/14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>E1777/D1777</f>
        <v>0.65101538461538466</v>
      </c>
      <c r="P1777">
        <f>E1777/L1777</f>
        <v>170.62903225806451</v>
      </c>
      <c r="Q1777" t="s">
        <v>8325</v>
      </c>
      <c r="R1777" t="s">
        <v>8326</v>
      </c>
      <c r="S1777" s="12" t="str">
        <f>TEXT((J1777/86400)+25569+(-5/24),"mm/dd/yy")</f>
        <v>09/09/14</v>
      </c>
      <c r="T1777" s="12" t="str">
        <f>TEXT((I1777/86400)+25569+(-5/24),"mm/dd/yy")</f>
        <v>10/24/14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>E1778/D1778</f>
        <v>6.7000000000000004E-2</v>
      </c>
      <c r="P1778">
        <f>E1778/L1778</f>
        <v>83.75</v>
      </c>
      <c r="Q1778" t="s">
        <v>8325</v>
      </c>
      <c r="R1778" t="s">
        <v>8326</v>
      </c>
      <c r="S1778" s="12" t="str">
        <f>TEXT((J1778/86400)+25569+(-5/24),"mm/dd/yy")</f>
        <v>09/23/14</v>
      </c>
      <c r="T1778" s="12" t="str">
        <f>TEXT((I1778/86400)+25569+(-5/24),"mm/dd/yy")</f>
        <v>10/29/14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>E1779/D1779</f>
        <v>0.135625</v>
      </c>
      <c r="P1779">
        <f>E1779/L1779</f>
        <v>65.099999999999994</v>
      </c>
      <c r="Q1779" t="s">
        <v>8325</v>
      </c>
      <c r="R1779" t="s">
        <v>8326</v>
      </c>
      <c r="S1779" s="12" t="str">
        <f>TEXT((J1779/86400)+25569+(-5/24),"mm/dd/yy")</f>
        <v>01/21/15</v>
      </c>
      <c r="T1779" s="12" t="str">
        <f>TEXT((I1779/86400)+25569+(-5/24),"mm/dd/yy")</f>
        <v>02/20/15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>E1780/D1780</f>
        <v>1.9900000000000001E-2</v>
      </c>
      <c r="P1780">
        <f>E1780/L1780</f>
        <v>66.333333333333329</v>
      </c>
      <c r="Q1780" t="s">
        <v>8325</v>
      </c>
      <c r="R1780" t="s">
        <v>8326</v>
      </c>
      <c r="S1780" s="12" t="str">
        <f>TEXT((J1780/86400)+25569+(-5/24),"mm/dd/yy")</f>
        <v>02/10/15</v>
      </c>
      <c r="T1780" s="12" t="str">
        <f>TEXT((I1780/86400)+25569+(-5/24),"mm/dd/yy")</f>
        <v>03/27/15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>E1781/D1781</f>
        <v>0.36236363636363639</v>
      </c>
      <c r="P1781">
        <f>E1781/L1781</f>
        <v>104.89473684210526</v>
      </c>
      <c r="Q1781" t="s">
        <v>8325</v>
      </c>
      <c r="R1781" t="s">
        <v>8326</v>
      </c>
      <c r="S1781" s="12" t="str">
        <f>TEXT((J1781/86400)+25569+(-5/24),"mm/dd/yy")</f>
        <v>08/03/16</v>
      </c>
      <c r="T1781" s="12" t="str">
        <f>TEXT((I1781/86400)+25569+(-5/24),"mm/dd/yy")</f>
        <v>09/02/16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>E1782/D1782</f>
        <v>0.39743333333333336</v>
      </c>
      <c r="P1782">
        <f>E1782/L1782</f>
        <v>78.440789473684205</v>
      </c>
      <c r="Q1782" t="s">
        <v>8325</v>
      </c>
      <c r="R1782" t="s">
        <v>8326</v>
      </c>
      <c r="S1782" s="12" t="str">
        <f>TEXT((J1782/86400)+25569+(-5/24),"mm/dd/yy")</f>
        <v>05/03/16</v>
      </c>
      <c r="T1782" s="12" t="str">
        <f>TEXT((I1782/86400)+25569+(-5/24),"mm/dd/yy")</f>
        <v>07/02/16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>E1783/D1783</f>
        <v>0.25763636363636366</v>
      </c>
      <c r="P1783">
        <f>E1783/L1783</f>
        <v>59.041666666666664</v>
      </c>
      <c r="Q1783" t="s">
        <v>8325</v>
      </c>
      <c r="R1783" t="s">
        <v>8326</v>
      </c>
      <c r="S1783" s="12" t="str">
        <f>TEXT((J1783/86400)+25569+(-5/24),"mm/dd/yy")</f>
        <v>08/15/16</v>
      </c>
      <c r="T1783" s="12" t="str">
        <f>TEXT((I1783/86400)+25569+(-5/24),"mm/dd/yy")</f>
        <v>09/15/16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>E1784/D1784</f>
        <v>0.15491428571428573</v>
      </c>
      <c r="P1784">
        <f>E1784/L1784</f>
        <v>71.34210526315789</v>
      </c>
      <c r="Q1784" t="s">
        <v>8325</v>
      </c>
      <c r="R1784" t="s">
        <v>8326</v>
      </c>
      <c r="S1784" s="12" t="str">
        <f>TEXT((J1784/86400)+25569+(-5/24),"mm/dd/yy")</f>
        <v>01/19/16</v>
      </c>
      <c r="T1784" s="12" t="str">
        <f>TEXT((I1784/86400)+25569+(-5/24),"mm/dd/yy")</f>
        <v>02/21/16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>E1785/D1785</f>
        <v>0.236925</v>
      </c>
      <c r="P1785">
        <f>E1785/L1785</f>
        <v>51.227027027027027</v>
      </c>
      <c r="Q1785" t="s">
        <v>8325</v>
      </c>
      <c r="R1785" t="s">
        <v>8326</v>
      </c>
      <c r="S1785" s="12" t="str">
        <f>TEXT((J1785/86400)+25569+(-5/24),"mm/dd/yy")</f>
        <v>04/21/15</v>
      </c>
      <c r="T1785" s="12" t="str">
        <f>TEXT((I1785/86400)+25569+(-5/24),"mm/dd/yy")</f>
        <v>05/21/15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>E1786/D1786</f>
        <v>0.39760000000000001</v>
      </c>
      <c r="P1786">
        <f>E1786/L1786</f>
        <v>60.242424242424242</v>
      </c>
      <c r="Q1786" t="s">
        <v>8325</v>
      </c>
      <c r="R1786" t="s">
        <v>8326</v>
      </c>
      <c r="S1786" s="12" t="str">
        <f>TEXT((J1786/86400)+25569+(-5/24),"mm/dd/yy")</f>
        <v>12/30/14</v>
      </c>
      <c r="T1786" s="12" t="str">
        <f>TEXT((I1786/86400)+25569+(-5/24),"mm/dd/yy")</f>
        <v>01/30/15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>E1787/D1787</f>
        <v>0.20220833333333332</v>
      </c>
      <c r="P1787">
        <f>E1787/L1787</f>
        <v>44.935185185185183</v>
      </c>
      <c r="Q1787" t="s">
        <v>8325</v>
      </c>
      <c r="R1787" t="s">
        <v>8326</v>
      </c>
      <c r="S1787" s="12" t="str">
        <f>TEXT((J1787/86400)+25569+(-5/24),"mm/dd/yy")</f>
        <v>09/14/14</v>
      </c>
      <c r="T1787" s="12" t="str">
        <f>TEXT((I1787/86400)+25569+(-5/24),"mm/dd/yy")</f>
        <v>10/15/14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>E1788/D1788</f>
        <v>0.47631578947368419</v>
      </c>
      <c r="P1788">
        <f>E1788/L1788</f>
        <v>31.206896551724139</v>
      </c>
      <c r="Q1788" t="s">
        <v>8325</v>
      </c>
      <c r="R1788" t="s">
        <v>8326</v>
      </c>
      <c r="S1788" s="12" t="str">
        <f>TEXT((J1788/86400)+25569+(-5/24),"mm/dd/yy")</f>
        <v>11/15/14</v>
      </c>
      <c r="T1788" s="12" t="str">
        <f>TEXT((I1788/86400)+25569+(-5/24),"mm/dd/yy")</f>
        <v>12/15/14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>E1789/D1789</f>
        <v>0.15329999999999999</v>
      </c>
      <c r="P1789">
        <f>E1789/L1789</f>
        <v>63.875</v>
      </c>
      <c r="Q1789" t="s">
        <v>8325</v>
      </c>
      <c r="R1789" t="s">
        <v>8326</v>
      </c>
      <c r="S1789" s="12" t="str">
        <f>TEXT((J1789/86400)+25569+(-5/24),"mm/dd/yy")</f>
        <v>03/05/15</v>
      </c>
      <c r="T1789" s="12" t="str">
        <f>TEXT((I1789/86400)+25569+(-5/24),"mm/dd/yy")</f>
        <v>04/04/15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>E1790/D1790</f>
        <v>1.3818181818181818E-2</v>
      </c>
      <c r="P1790">
        <f>E1790/L1790</f>
        <v>19</v>
      </c>
      <c r="Q1790" t="s">
        <v>8325</v>
      </c>
      <c r="R1790" t="s">
        <v>8326</v>
      </c>
      <c r="S1790" s="12" t="str">
        <f>TEXT((J1790/86400)+25569+(-5/24),"mm/dd/yy")</f>
        <v>10/01/14</v>
      </c>
      <c r="T1790" s="12" t="str">
        <f>TEXT((I1790/86400)+25569+(-5/24),"mm/dd/yy")</f>
        <v>10/31/14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>E1791/D1791</f>
        <v>5.0000000000000001E-3</v>
      </c>
      <c r="P1791">
        <f>E1791/L1791</f>
        <v>10</v>
      </c>
      <c r="Q1791" t="s">
        <v>8325</v>
      </c>
      <c r="R1791" t="s">
        <v>8326</v>
      </c>
      <c r="S1791" s="12" t="str">
        <f>TEXT((J1791/86400)+25569+(-5/24),"mm/dd/yy")</f>
        <v>11/13/14</v>
      </c>
      <c r="T1791" s="12" t="str">
        <f>TEXT((I1791/86400)+25569+(-5/24),"mm/dd/yy")</f>
        <v>01/12/15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>E1792/D1792</f>
        <v>4.9575757575757579E-2</v>
      </c>
      <c r="P1792">
        <f>E1792/L1792</f>
        <v>109.06666666666666</v>
      </c>
      <c r="Q1792" t="s">
        <v>8325</v>
      </c>
      <c r="R1792" t="s">
        <v>8326</v>
      </c>
      <c r="S1792" s="12" t="str">
        <f>TEXT((J1792/86400)+25569+(-5/24),"mm/dd/yy")</f>
        <v>01/06/15</v>
      </c>
      <c r="T1792" s="12" t="str">
        <f>TEXT((I1792/86400)+25569+(-5/24),"mm/dd/yy")</f>
        <v>02/05/15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>E1793/D1793</f>
        <v>3.5666666666666666E-2</v>
      </c>
      <c r="P1793">
        <f>E1793/L1793</f>
        <v>26.75</v>
      </c>
      <c r="Q1793" t="s">
        <v>8325</v>
      </c>
      <c r="R1793" t="s">
        <v>8326</v>
      </c>
      <c r="S1793" s="12" t="str">
        <f>TEXT((J1793/86400)+25569+(-5/24),"mm/dd/yy")</f>
        <v>11/30/14</v>
      </c>
      <c r="T1793" s="12" t="str">
        <f>TEXT((I1793/86400)+25569+(-5/24),"mm/dd/yy")</f>
        <v>01/29/15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>E1794/D1794</f>
        <v>0.61124000000000001</v>
      </c>
      <c r="P1794">
        <f>E1794/L1794</f>
        <v>109.93525179856115</v>
      </c>
      <c r="Q1794" t="s">
        <v>8325</v>
      </c>
      <c r="R1794" t="s">
        <v>8326</v>
      </c>
      <c r="S1794" s="12" t="str">
        <f>TEXT((J1794/86400)+25569+(-5/24),"mm/dd/yy")</f>
        <v>07/03/15</v>
      </c>
      <c r="T1794" s="12" t="str">
        <f>TEXT((I1794/86400)+25569+(-5/24),"mm/dd/yy")</f>
        <v>08/10/15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>E1795/D1795</f>
        <v>1.3333333333333334E-2</v>
      </c>
      <c r="P1795">
        <f>E1795/L1795</f>
        <v>20</v>
      </c>
      <c r="Q1795" t="s">
        <v>8325</v>
      </c>
      <c r="R1795" t="s">
        <v>8326</v>
      </c>
      <c r="S1795" s="12" t="str">
        <f>TEXT((J1795/86400)+25569+(-5/24),"mm/dd/yy")</f>
        <v>10/28/14</v>
      </c>
      <c r="T1795" s="12" t="str">
        <f>TEXT((I1795/86400)+25569+(-5/24),"mm/dd/yy")</f>
        <v>11/27/14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>E1796/D1796</f>
        <v>0.11077777777777778</v>
      </c>
      <c r="P1796">
        <f>E1796/L1796</f>
        <v>55.388888888888886</v>
      </c>
      <c r="Q1796" t="s">
        <v>8325</v>
      </c>
      <c r="R1796" t="s">
        <v>8326</v>
      </c>
      <c r="S1796" s="12" t="str">
        <f>TEXT((J1796/86400)+25569+(-5/24),"mm/dd/yy")</f>
        <v>01/07/15</v>
      </c>
      <c r="T1796" s="12" t="str">
        <f>TEXT((I1796/86400)+25569+(-5/24),"mm/dd/yy")</f>
        <v>02/11/15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>E1797/D1797</f>
        <v>0.38735714285714284</v>
      </c>
      <c r="P1797">
        <f>E1797/L1797</f>
        <v>133.90123456790124</v>
      </c>
      <c r="Q1797" t="s">
        <v>8325</v>
      </c>
      <c r="R1797" t="s">
        <v>8326</v>
      </c>
      <c r="S1797" s="12" t="str">
        <f>TEXT((J1797/86400)+25569+(-5/24),"mm/dd/yy")</f>
        <v>09/15/16</v>
      </c>
      <c r="T1797" s="12" t="str">
        <f>TEXT((I1797/86400)+25569+(-5/24),"mm/dd/yy")</f>
        <v>10/14/16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>E1798/D1798</f>
        <v>0.22052631578947368</v>
      </c>
      <c r="P1798">
        <f>E1798/L1798</f>
        <v>48.720930232558139</v>
      </c>
      <c r="Q1798" t="s">
        <v>8325</v>
      </c>
      <c r="R1798" t="s">
        <v>8326</v>
      </c>
      <c r="S1798" s="12" t="str">
        <f>TEXT((J1798/86400)+25569+(-5/24),"mm/dd/yy")</f>
        <v>05/25/16</v>
      </c>
      <c r="T1798" s="12" t="str">
        <f>TEXT((I1798/86400)+25569+(-5/24),"mm/dd/yy")</f>
        <v>07/24/16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>E1799/D1799</f>
        <v>0.67549999999999999</v>
      </c>
      <c r="P1799">
        <f>E1799/L1799</f>
        <v>48.25</v>
      </c>
      <c r="Q1799" t="s">
        <v>8325</v>
      </c>
      <c r="R1799" t="s">
        <v>8326</v>
      </c>
      <c r="S1799" s="12" t="str">
        <f>TEXT((J1799/86400)+25569+(-5/24),"mm/dd/yy")</f>
        <v>11/15/16</v>
      </c>
      <c r="T1799" s="12" t="str">
        <f>TEXT((I1799/86400)+25569+(-5/24),"mm/dd/yy")</f>
        <v>12/15/16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>E1800/D1800</f>
        <v>0.136375</v>
      </c>
      <c r="P1800">
        <f>E1800/L1800</f>
        <v>58.972972972972975</v>
      </c>
      <c r="Q1800" t="s">
        <v>8325</v>
      </c>
      <c r="R1800" t="s">
        <v>8326</v>
      </c>
      <c r="S1800" s="12" t="str">
        <f>TEXT((J1800/86400)+25569+(-5/24),"mm/dd/yy")</f>
        <v>12/06/15</v>
      </c>
      <c r="T1800" s="12" t="str">
        <f>TEXT((I1800/86400)+25569+(-5/24),"mm/dd/yy")</f>
        <v>02/04/16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>E1801/D1801</f>
        <v>1.7457500000000001E-2</v>
      </c>
      <c r="P1801">
        <f>E1801/L1801</f>
        <v>11.638333333333334</v>
      </c>
      <c r="Q1801" t="s">
        <v>8325</v>
      </c>
      <c r="R1801" t="s">
        <v>8326</v>
      </c>
      <c r="S1801" s="12" t="str">
        <f>TEXT((J1801/86400)+25569+(-5/24),"mm/dd/yy")</f>
        <v>10/22/14</v>
      </c>
      <c r="T1801" s="12" t="str">
        <f>TEXT((I1801/86400)+25569+(-5/24),"mm/dd/yy")</f>
        <v>11/11/14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>E1802/D1802</f>
        <v>0.20449632511889321</v>
      </c>
      <c r="P1802">
        <f>E1802/L1802</f>
        <v>83.716814159292042</v>
      </c>
      <c r="Q1802" t="s">
        <v>8325</v>
      </c>
      <c r="R1802" t="s">
        <v>8326</v>
      </c>
      <c r="S1802" s="12" t="str">
        <f>TEXT((J1802/86400)+25569+(-5/24),"mm/dd/yy")</f>
        <v>09/10/16</v>
      </c>
      <c r="T1802" s="12" t="str">
        <f>TEXT((I1802/86400)+25569+(-5/24),"mm/dd/yy")</f>
        <v>10/10/16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>E1803/D1803</f>
        <v>0.13852941176470587</v>
      </c>
      <c r="P1803">
        <f>E1803/L1803</f>
        <v>63.648648648648646</v>
      </c>
      <c r="Q1803" t="s">
        <v>8325</v>
      </c>
      <c r="R1803" t="s">
        <v>8326</v>
      </c>
      <c r="S1803" s="12" t="str">
        <f>TEXT((J1803/86400)+25569+(-5/24),"mm/dd/yy")</f>
        <v>11/13/15</v>
      </c>
      <c r="T1803" s="12" t="str">
        <f>TEXT((I1803/86400)+25569+(-5/24),"mm/dd/yy")</f>
        <v>12/15/15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>E1804/D1804</f>
        <v>0.48485714285714288</v>
      </c>
      <c r="P1804">
        <f>E1804/L1804</f>
        <v>94.277777777777771</v>
      </c>
      <c r="Q1804" t="s">
        <v>8325</v>
      </c>
      <c r="R1804" t="s">
        <v>8326</v>
      </c>
      <c r="S1804" s="12" t="str">
        <f>TEXT((J1804/86400)+25569+(-5/24),"mm/dd/yy")</f>
        <v>06/04/15</v>
      </c>
      <c r="T1804" s="12" t="str">
        <f>TEXT((I1804/86400)+25569+(-5/24),"mm/dd/yy")</f>
        <v>06/27/15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>E1805/D1805</f>
        <v>0.308</v>
      </c>
      <c r="P1805">
        <f>E1805/L1805</f>
        <v>71.86666666666666</v>
      </c>
      <c r="Q1805" t="s">
        <v>8325</v>
      </c>
      <c r="R1805" t="s">
        <v>8326</v>
      </c>
      <c r="S1805" s="12" t="str">
        <f>TEXT((J1805/86400)+25569+(-5/24),"mm/dd/yy")</f>
        <v>01/13/15</v>
      </c>
      <c r="T1805" s="12" t="str">
        <f>TEXT((I1805/86400)+25569+(-5/24),"mm/dd/yy")</f>
        <v>02/13/15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>E1806/D1806</f>
        <v>0.35174193548387095</v>
      </c>
      <c r="P1806">
        <f>E1806/L1806</f>
        <v>104.84615384615384</v>
      </c>
      <c r="Q1806" t="s">
        <v>8325</v>
      </c>
      <c r="R1806" t="s">
        <v>8326</v>
      </c>
      <c r="S1806" s="12" t="str">
        <f>TEXT((J1806/86400)+25569+(-5/24),"mm/dd/yy")</f>
        <v>10/05/15</v>
      </c>
      <c r="T1806" s="12" t="str">
        <f>TEXT((I1806/86400)+25569+(-5/24),"mm/dd/yy")</f>
        <v>11/14/15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>E1807/D1807</f>
        <v>0.36404444444444445</v>
      </c>
      <c r="P1807">
        <f>E1807/L1807</f>
        <v>67.139344262295083</v>
      </c>
      <c r="Q1807" t="s">
        <v>8325</v>
      </c>
      <c r="R1807" t="s">
        <v>8326</v>
      </c>
      <c r="S1807" s="12" t="str">
        <f>TEXT((J1807/86400)+25569+(-5/24),"mm/dd/yy")</f>
        <v>08/31/15</v>
      </c>
      <c r="T1807" s="12" t="str">
        <f>TEXT((I1807/86400)+25569+(-5/24),"mm/dd/yy")</f>
        <v>10/02/15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>E1808/D1808</f>
        <v>2.955E-2</v>
      </c>
      <c r="P1808">
        <f>E1808/L1808</f>
        <v>73.875</v>
      </c>
      <c r="Q1808" t="s">
        <v>8325</v>
      </c>
      <c r="R1808" t="s">
        <v>8326</v>
      </c>
      <c r="S1808" s="12" t="str">
        <f>TEXT((J1808/86400)+25569+(-5/24),"mm/dd/yy")</f>
        <v>08/26/14</v>
      </c>
      <c r="T1808" s="12" t="str">
        <f>TEXT((I1808/86400)+25569+(-5/24),"mm/dd/yy")</f>
        <v>09/30/14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>E1809/D1809</f>
        <v>0.1106</v>
      </c>
      <c r="P1809">
        <f>E1809/L1809</f>
        <v>69.125</v>
      </c>
      <c r="Q1809" t="s">
        <v>8325</v>
      </c>
      <c r="R1809" t="s">
        <v>8326</v>
      </c>
      <c r="S1809" s="12" t="str">
        <f>TEXT((J1809/86400)+25569+(-5/24),"mm/dd/yy")</f>
        <v>08/28/14</v>
      </c>
      <c r="T1809" s="12" t="str">
        <f>TEXT((I1809/86400)+25569+(-5/24),"mm/dd/yy")</f>
        <v>09/27/14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>E1810/D1810</f>
        <v>0.41407142857142859</v>
      </c>
      <c r="P1810">
        <f>E1810/L1810</f>
        <v>120.77083333333333</v>
      </c>
      <c r="Q1810" t="s">
        <v>8325</v>
      </c>
      <c r="R1810" t="s">
        <v>8326</v>
      </c>
      <c r="S1810" s="12" t="str">
        <f>TEXT((J1810/86400)+25569+(-5/24),"mm/dd/yy")</f>
        <v>01/07/17</v>
      </c>
      <c r="T1810" s="12" t="str">
        <f>TEXT((I1810/86400)+25569+(-5/24),"mm/dd/yy")</f>
        <v>02/11/17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>E1811/D1811</f>
        <v>0.10857142857142857</v>
      </c>
      <c r="P1811">
        <f>E1811/L1811</f>
        <v>42.222222222222221</v>
      </c>
      <c r="Q1811" t="s">
        <v>8325</v>
      </c>
      <c r="R1811" t="s">
        <v>8326</v>
      </c>
      <c r="S1811" s="12" t="str">
        <f>TEXT((J1811/86400)+25569+(-5/24),"mm/dd/yy")</f>
        <v>01/25/15</v>
      </c>
      <c r="T1811" s="12" t="str">
        <f>TEXT((I1811/86400)+25569+(-5/24),"mm/dd/yy")</f>
        <v>03/01/15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>E1812/D1812</f>
        <v>3.3333333333333333E-2</v>
      </c>
      <c r="P1812">
        <f>E1812/L1812</f>
        <v>7.5</v>
      </c>
      <c r="Q1812" t="s">
        <v>8325</v>
      </c>
      <c r="R1812" t="s">
        <v>8326</v>
      </c>
      <c r="S1812" s="12" t="str">
        <f>TEXT((J1812/86400)+25569+(-5/24),"mm/dd/yy")</f>
        <v>08/09/14</v>
      </c>
      <c r="T1812" s="12" t="str">
        <f>TEXT((I1812/86400)+25569+(-5/24),"mm/dd/yy")</f>
        <v>08/21/14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>E1813/D1813</f>
        <v>7.407407407407407E-4</v>
      </c>
      <c r="P1813">
        <f>E1813/L1813</f>
        <v>1.5384615384615385</v>
      </c>
      <c r="Q1813" t="s">
        <v>8325</v>
      </c>
      <c r="R1813" t="s">
        <v>8326</v>
      </c>
      <c r="S1813" s="12" t="str">
        <f>TEXT((J1813/86400)+25569+(-5/24),"mm/dd/yy")</f>
        <v>08/25/14</v>
      </c>
      <c r="T1813" s="12" t="str">
        <f>TEXT((I1813/86400)+25569+(-5/24),"mm/dd/yy")</f>
        <v>10/23/14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>E1814/D1814</f>
        <v>0.13307692307692306</v>
      </c>
      <c r="P1814">
        <f>E1814/L1814</f>
        <v>37.608695652173914</v>
      </c>
      <c r="Q1814" t="s">
        <v>8325</v>
      </c>
      <c r="R1814" t="s">
        <v>8326</v>
      </c>
      <c r="S1814" s="12" t="str">
        <f>TEXT((J1814/86400)+25569+(-5/24),"mm/dd/yy")</f>
        <v>06/03/16</v>
      </c>
      <c r="T1814" s="12" t="str">
        <f>TEXT((I1814/86400)+25569+(-5/24),"mm/dd/yy")</f>
        <v>07/03/16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>E1815/D1815</f>
        <v>0</v>
      </c>
      <c r="P1815" t="e">
        <f>E1815/L1815</f>
        <v>#DIV/0!</v>
      </c>
      <c r="Q1815" t="s">
        <v>8325</v>
      </c>
      <c r="R1815" t="s">
        <v>8326</v>
      </c>
      <c r="S1815" s="12" t="str">
        <f>TEXT((J1815/86400)+25569+(-5/24),"mm/dd/yy")</f>
        <v>07/09/14</v>
      </c>
      <c r="T1815" s="12" t="str">
        <f>TEXT((I1815/86400)+25569+(-5/24),"mm/dd/yy")</f>
        <v>08/08/14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>E1816/D1816</f>
        <v>0.49183333333333334</v>
      </c>
      <c r="P1816">
        <f>E1816/L1816</f>
        <v>42.157142857142858</v>
      </c>
      <c r="Q1816" t="s">
        <v>8325</v>
      </c>
      <c r="R1816" t="s">
        <v>8326</v>
      </c>
      <c r="S1816" s="12" t="str">
        <f>TEXT((J1816/86400)+25569+(-5/24),"mm/dd/yy")</f>
        <v>01/29/15</v>
      </c>
      <c r="T1816" s="12" t="str">
        <f>TEXT((I1816/86400)+25569+(-5/24),"mm/dd/yy")</f>
        <v>02/28/15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>E1817/D1817</f>
        <v>0</v>
      </c>
      <c r="P1817" t="e">
        <f>E1817/L1817</f>
        <v>#DIV/0!</v>
      </c>
      <c r="Q1817" t="s">
        <v>8325</v>
      </c>
      <c r="R1817" t="s">
        <v>8326</v>
      </c>
      <c r="S1817" s="12" t="str">
        <f>TEXT((J1817/86400)+25569+(-5/24),"mm/dd/yy")</f>
        <v>06/17/15</v>
      </c>
      <c r="T1817" s="12" t="str">
        <f>TEXT((I1817/86400)+25569+(-5/24),"mm/dd/yy")</f>
        <v>07/01/15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>E1818/D1818</f>
        <v>2.036E-2</v>
      </c>
      <c r="P1818">
        <f>E1818/L1818</f>
        <v>84.833333333333329</v>
      </c>
      <c r="Q1818" t="s">
        <v>8325</v>
      </c>
      <c r="R1818" t="s">
        <v>8326</v>
      </c>
      <c r="S1818" s="12" t="str">
        <f>TEXT((J1818/86400)+25569+(-5/24),"mm/dd/yy")</f>
        <v>06/27/16</v>
      </c>
      <c r="T1818" s="12" t="str">
        <f>TEXT((I1818/86400)+25569+(-5/24),"mm/dd/yy")</f>
        <v>07/25/16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>E1819/D1819</f>
        <v>0.52327777777777773</v>
      </c>
      <c r="P1819">
        <f>E1819/L1819</f>
        <v>94.19</v>
      </c>
      <c r="Q1819" t="s">
        <v>8325</v>
      </c>
      <c r="R1819" t="s">
        <v>8326</v>
      </c>
      <c r="S1819" s="12" t="str">
        <f>TEXT((J1819/86400)+25569+(-5/24),"mm/dd/yy")</f>
        <v>12/01/16</v>
      </c>
      <c r="T1819" s="12" t="str">
        <f>TEXT((I1819/86400)+25569+(-5/24),"mm/dd/yy")</f>
        <v>01/30/17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>E1820/D1820</f>
        <v>0</v>
      </c>
      <c r="P1820" t="e">
        <f>E1820/L1820</f>
        <v>#DIV/0!</v>
      </c>
      <c r="Q1820" t="s">
        <v>8325</v>
      </c>
      <c r="R1820" t="s">
        <v>8326</v>
      </c>
      <c r="S1820" s="12" t="str">
        <f>TEXT((J1820/86400)+25569+(-5/24),"mm/dd/yy")</f>
        <v>03/04/15</v>
      </c>
      <c r="T1820" s="12" t="str">
        <f>TEXT((I1820/86400)+25569+(-5/24),"mm/dd/yy")</f>
        <v>04/02/15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>E1821/D1821</f>
        <v>2.0833333333333332E-2</v>
      </c>
      <c r="P1821">
        <f>E1821/L1821</f>
        <v>6.25</v>
      </c>
      <c r="Q1821" t="s">
        <v>8325</v>
      </c>
      <c r="R1821" t="s">
        <v>8326</v>
      </c>
      <c r="S1821" s="12" t="str">
        <f>TEXT((J1821/86400)+25569+(-5/24),"mm/dd/yy")</f>
        <v>06/30/14</v>
      </c>
      <c r="T1821" s="12" t="str">
        <f>TEXT((I1821/86400)+25569+(-5/24),"mm/dd/yy")</f>
        <v>07/30/14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>E1822/D1822</f>
        <v>6.565384615384616E-2</v>
      </c>
      <c r="P1822">
        <f>E1822/L1822</f>
        <v>213.375</v>
      </c>
      <c r="Q1822" t="s">
        <v>8325</v>
      </c>
      <c r="R1822" t="s">
        <v>8326</v>
      </c>
      <c r="S1822" s="12" t="str">
        <f>TEXT((J1822/86400)+25569+(-5/24),"mm/dd/yy")</f>
        <v>03/01/15</v>
      </c>
      <c r="T1822" s="12" t="str">
        <f>TEXT((I1822/86400)+25569+(-5/24),"mm/dd/yy")</f>
        <v>03/31/15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>E1823/D1823</f>
        <v>1.3489</v>
      </c>
      <c r="P1823">
        <f>E1823/L1823</f>
        <v>59.162280701754383</v>
      </c>
      <c r="Q1823" t="s">
        <v>8314</v>
      </c>
      <c r="R1823" t="s">
        <v>8315</v>
      </c>
      <c r="S1823" s="12" t="str">
        <f>TEXT((J1823/86400)+25569+(-5/24),"mm/dd/yy")</f>
        <v>01/18/12</v>
      </c>
      <c r="T1823" s="12" t="str">
        <f>TEXT((I1823/86400)+25569+(-5/24),"mm/dd/yy")</f>
        <v>03/03/12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>E1824/D1824</f>
        <v>1</v>
      </c>
      <c r="P1824">
        <f>E1824/L1824</f>
        <v>27.272727272727273</v>
      </c>
      <c r="Q1824" t="s">
        <v>8314</v>
      </c>
      <c r="R1824" t="s">
        <v>8315</v>
      </c>
      <c r="S1824" s="12" t="str">
        <f>TEXT((J1824/86400)+25569+(-5/24),"mm/dd/yy")</f>
        <v>12/26/13</v>
      </c>
      <c r="T1824" s="12" t="str">
        <f>TEXT((I1824/86400)+25569+(-5/24),"mm/dd/yy")</f>
        <v>01/31/14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>E1825/D1825</f>
        <v>1.1585714285714286</v>
      </c>
      <c r="P1825">
        <f>E1825/L1825</f>
        <v>24.575757575757574</v>
      </c>
      <c r="Q1825" t="s">
        <v>8314</v>
      </c>
      <c r="R1825" t="s">
        <v>8315</v>
      </c>
      <c r="S1825" s="12" t="str">
        <f>TEXT((J1825/86400)+25569+(-5/24),"mm/dd/yy")</f>
        <v>09/24/12</v>
      </c>
      <c r="T1825" s="12" t="str">
        <f>TEXT((I1825/86400)+25569+(-5/24),"mm/dd/yy")</f>
        <v>10/24/12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>E1826/D1826</f>
        <v>1.0006666666666666</v>
      </c>
      <c r="P1826">
        <f>E1826/L1826</f>
        <v>75.05</v>
      </c>
      <c r="Q1826" t="s">
        <v>8314</v>
      </c>
      <c r="R1826" t="s">
        <v>8315</v>
      </c>
      <c r="S1826" s="12" t="str">
        <f>TEXT((J1826/86400)+25569+(-5/24),"mm/dd/yy")</f>
        <v>12/18/13</v>
      </c>
      <c r="T1826" s="12" t="str">
        <f>TEXT((I1826/86400)+25569+(-5/24),"mm/dd/yy")</f>
        <v>01/07/14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>E1827/D1827</f>
        <v>1.0505</v>
      </c>
      <c r="P1827">
        <f>E1827/L1827</f>
        <v>42.02</v>
      </c>
      <c r="Q1827" t="s">
        <v>8314</v>
      </c>
      <c r="R1827" t="s">
        <v>8315</v>
      </c>
      <c r="S1827" s="12" t="str">
        <f>TEXT((J1827/86400)+25569+(-5/24),"mm/dd/yy")</f>
        <v>06/18/13</v>
      </c>
      <c r="T1827" s="12" t="str">
        <f>TEXT((I1827/86400)+25569+(-5/24),"mm/dd/yy")</f>
        <v>07/11/13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>E1828/D1828</f>
        <v>1.01</v>
      </c>
      <c r="P1828">
        <f>E1828/L1828</f>
        <v>53.157894736842103</v>
      </c>
      <c r="Q1828" t="s">
        <v>8314</v>
      </c>
      <c r="R1828" t="s">
        <v>8315</v>
      </c>
      <c r="S1828" s="12" t="str">
        <f>TEXT((J1828/86400)+25569+(-5/24),"mm/dd/yy")</f>
        <v>01/18/14</v>
      </c>
      <c r="T1828" s="12" t="str">
        <f>TEXT((I1828/86400)+25569+(-5/24),"mm/dd/yy")</f>
        <v>02/17/14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>E1829/D1829</f>
        <v>1.0066250000000001</v>
      </c>
      <c r="P1829">
        <f>E1829/L1829</f>
        <v>83.885416666666671</v>
      </c>
      <c r="Q1829" t="s">
        <v>8314</v>
      </c>
      <c r="R1829" t="s">
        <v>8315</v>
      </c>
      <c r="S1829" s="12" t="str">
        <f>TEXT((J1829/86400)+25569+(-5/24),"mm/dd/yy")</f>
        <v>01/12/11</v>
      </c>
      <c r="T1829" s="12" t="str">
        <f>TEXT((I1829/86400)+25569+(-5/24),"mm/dd/yy")</f>
        <v>03/03/11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>E1830/D1830</f>
        <v>1.0016</v>
      </c>
      <c r="P1830">
        <f>E1830/L1830</f>
        <v>417.33333333333331</v>
      </c>
      <c r="Q1830" t="s">
        <v>8314</v>
      </c>
      <c r="R1830" t="s">
        <v>8315</v>
      </c>
      <c r="S1830" s="12" t="str">
        <f>TEXT((J1830/86400)+25569+(-5/24),"mm/dd/yy")</f>
        <v>04/07/14</v>
      </c>
      <c r="T1830" s="12" t="str">
        <f>TEXT((I1830/86400)+25569+(-5/24),"mm/dd/yy")</f>
        <v>05/09/14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>E1831/D1831</f>
        <v>1.6668333333333334</v>
      </c>
      <c r="P1831">
        <f>E1831/L1831</f>
        <v>75.765151515151516</v>
      </c>
      <c r="Q1831" t="s">
        <v>8314</v>
      </c>
      <c r="R1831" t="s">
        <v>8315</v>
      </c>
      <c r="S1831" s="12" t="str">
        <f>TEXT((J1831/86400)+25569+(-5/24),"mm/dd/yy")</f>
        <v>12/03/10</v>
      </c>
      <c r="T1831" s="12" t="str">
        <f>TEXT((I1831/86400)+25569+(-5/24),"mm/dd/yy")</f>
        <v>01/21/11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>E1832/D1832</f>
        <v>1.0153333333333334</v>
      </c>
      <c r="P1832">
        <f>E1832/L1832</f>
        <v>67.389380530973455</v>
      </c>
      <c r="Q1832" t="s">
        <v>8314</v>
      </c>
      <c r="R1832" t="s">
        <v>8315</v>
      </c>
      <c r="S1832" s="12" t="str">
        <f>TEXT((J1832/86400)+25569+(-5/24),"mm/dd/yy")</f>
        <v>01/25/14</v>
      </c>
      <c r="T1832" s="12" t="str">
        <f>TEXT((I1832/86400)+25569+(-5/24),"mm/dd/yy")</f>
        <v>02/24/14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>E1833/D1833</f>
        <v>1.03</v>
      </c>
      <c r="P1833">
        <f>E1833/L1833</f>
        <v>73.571428571428569</v>
      </c>
      <c r="Q1833" t="s">
        <v>8314</v>
      </c>
      <c r="R1833" t="s">
        <v>8315</v>
      </c>
      <c r="S1833" s="12" t="str">
        <f>TEXT((J1833/86400)+25569+(-5/24),"mm/dd/yy")</f>
        <v>04/27/12</v>
      </c>
      <c r="T1833" s="12" t="str">
        <f>TEXT((I1833/86400)+25569+(-5/24),"mm/dd/yy")</f>
        <v>05/12/12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>E1834/D1834</f>
        <v>1.4285714285714286</v>
      </c>
      <c r="P1834">
        <f>E1834/L1834</f>
        <v>25</v>
      </c>
      <c r="Q1834" t="s">
        <v>8314</v>
      </c>
      <c r="R1834" t="s">
        <v>8315</v>
      </c>
      <c r="S1834" s="12" t="str">
        <f>TEXT((J1834/86400)+25569+(-5/24),"mm/dd/yy")</f>
        <v>02/02/11</v>
      </c>
      <c r="T1834" s="12" t="str">
        <f>TEXT((I1834/86400)+25569+(-5/24),"mm/dd/yy")</f>
        <v>03/04/11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>E1835/D1835</f>
        <v>2.625</v>
      </c>
      <c r="P1835">
        <f>E1835/L1835</f>
        <v>42</v>
      </c>
      <c r="Q1835" t="s">
        <v>8314</v>
      </c>
      <c r="R1835" t="s">
        <v>8315</v>
      </c>
      <c r="S1835" s="12" t="str">
        <f>TEXT((J1835/86400)+25569+(-5/24),"mm/dd/yy")</f>
        <v>01/28/13</v>
      </c>
      <c r="T1835" s="12" t="str">
        <f>TEXT((I1835/86400)+25569+(-5/24),"mm/dd/yy")</f>
        <v>03/02/13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>E1836/D1836</f>
        <v>1.1805000000000001</v>
      </c>
      <c r="P1836">
        <f>E1836/L1836</f>
        <v>131.16666666666666</v>
      </c>
      <c r="Q1836" t="s">
        <v>8314</v>
      </c>
      <c r="R1836" t="s">
        <v>8315</v>
      </c>
      <c r="S1836" s="12" t="str">
        <f>TEXT((J1836/86400)+25569+(-5/24),"mm/dd/yy")</f>
        <v>12/15/14</v>
      </c>
      <c r="T1836" s="12" t="str">
        <f>TEXT((I1836/86400)+25569+(-5/24),"mm/dd/yy")</f>
        <v>01/24/15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>E1837/D1837</f>
        <v>1.04</v>
      </c>
      <c r="P1837">
        <f>E1837/L1837</f>
        <v>47.272727272727273</v>
      </c>
      <c r="Q1837" t="s">
        <v>8314</v>
      </c>
      <c r="R1837" t="s">
        <v>8315</v>
      </c>
      <c r="S1837" s="12" t="str">
        <f>TEXT((J1837/86400)+25569+(-5/24),"mm/dd/yy")</f>
        <v>03/01/16</v>
      </c>
      <c r="T1837" s="12" t="str">
        <f>TEXT((I1837/86400)+25569+(-5/24),"mm/dd/yy")</f>
        <v>03/31/16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>E1838/D1838</f>
        <v>2.0034000000000001</v>
      </c>
      <c r="P1838">
        <f>E1838/L1838</f>
        <v>182.12727272727273</v>
      </c>
      <c r="Q1838" t="s">
        <v>8314</v>
      </c>
      <c r="R1838" t="s">
        <v>8315</v>
      </c>
      <c r="S1838" s="12" t="str">
        <f>TEXT((J1838/86400)+25569+(-5/24),"mm/dd/yy")</f>
        <v>01/31/13</v>
      </c>
      <c r="T1838" s="12" t="str">
        <f>TEXT((I1838/86400)+25569+(-5/24),"mm/dd/yy")</f>
        <v>02/17/13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>E1839/D1839</f>
        <v>3.0683333333333334</v>
      </c>
      <c r="P1839">
        <f>E1839/L1839</f>
        <v>61.366666666666667</v>
      </c>
      <c r="Q1839" t="s">
        <v>8314</v>
      </c>
      <c r="R1839" t="s">
        <v>8315</v>
      </c>
      <c r="S1839" s="12" t="str">
        <f>TEXT((J1839/86400)+25569+(-5/24),"mm/dd/yy")</f>
        <v>01/17/12</v>
      </c>
      <c r="T1839" s="12" t="str">
        <f>TEXT((I1839/86400)+25569+(-5/24),"mm/dd/yy")</f>
        <v>03/17/12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>E1840/D1840</f>
        <v>1.00149</v>
      </c>
      <c r="P1840">
        <f>E1840/L1840</f>
        <v>35.767499999999998</v>
      </c>
      <c r="Q1840" t="s">
        <v>8314</v>
      </c>
      <c r="R1840" t="s">
        <v>8315</v>
      </c>
      <c r="S1840" s="12" t="str">
        <f>TEXT((J1840/86400)+25569+(-5/24),"mm/dd/yy")</f>
        <v>09/02/11</v>
      </c>
      <c r="T1840" s="12" t="str">
        <f>TEXT((I1840/86400)+25569+(-5/24),"mm/dd/yy")</f>
        <v>09/30/11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>E1841/D1841</f>
        <v>2.0529999999999999</v>
      </c>
      <c r="P1841">
        <f>E1841/L1841</f>
        <v>45.62222222222222</v>
      </c>
      <c r="Q1841" t="s">
        <v>8314</v>
      </c>
      <c r="R1841" t="s">
        <v>8315</v>
      </c>
      <c r="S1841" s="12" t="str">
        <f>TEXT((J1841/86400)+25569+(-5/24),"mm/dd/yy")</f>
        <v>09/01/16</v>
      </c>
      <c r="T1841" s="12" t="str">
        <f>TEXT((I1841/86400)+25569+(-5/24),"mm/dd/yy")</f>
        <v>10/01/16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>E1842/D1842</f>
        <v>1.0888888888888888</v>
      </c>
      <c r="P1842">
        <f>E1842/L1842</f>
        <v>75.384615384615387</v>
      </c>
      <c r="Q1842" t="s">
        <v>8314</v>
      </c>
      <c r="R1842" t="s">
        <v>8315</v>
      </c>
      <c r="S1842" s="12" t="str">
        <f>TEXT((J1842/86400)+25569+(-5/24),"mm/dd/yy")</f>
        <v>04/17/13</v>
      </c>
      <c r="T1842" s="12" t="str">
        <f>TEXT((I1842/86400)+25569+(-5/24),"mm/dd/yy")</f>
        <v>05/06/13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>E1843/D1843</f>
        <v>1.0175000000000001</v>
      </c>
      <c r="P1843">
        <f>E1843/L1843</f>
        <v>50.875</v>
      </c>
      <c r="Q1843" t="s">
        <v>8314</v>
      </c>
      <c r="R1843" t="s">
        <v>8315</v>
      </c>
      <c r="S1843" s="12" t="str">
        <f>TEXT((J1843/86400)+25569+(-5/24),"mm/dd/yy")</f>
        <v>04/16/14</v>
      </c>
      <c r="T1843" s="12" t="str">
        <f>TEXT((I1843/86400)+25569+(-5/24),"mm/dd/yy")</f>
        <v>05/19/14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>E1844/D1844</f>
        <v>1.2524999999999999</v>
      </c>
      <c r="P1844">
        <f>E1844/L1844</f>
        <v>119.28571428571429</v>
      </c>
      <c r="Q1844" t="s">
        <v>8314</v>
      </c>
      <c r="R1844" t="s">
        <v>8315</v>
      </c>
      <c r="S1844" s="12" t="str">
        <f>TEXT((J1844/86400)+25569+(-5/24),"mm/dd/yy")</f>
        <v>01/27/15</v>
      </c>
      <c r="T1844" s="12" t="str">
        <f>TEXT((I1844/86400)+25569+(-5/24),"mm/dd/yy")</f>
        <v>03/02/15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>E1845/D1845</f>
        <v>1.2400610000000001</v>
      </c>
      <c r="P1845">
        <f>E1845/L1845</f>
        <v>92.541865671641801</v>
      </c>
      <c r="Q1845" t="s">
        <v>8314</v>
      </c>
      <c r="R1845" t="s">
        <v>8315</v>
      </c>
      <c r="S1845" s="12" t="str">
        <f>TEXT((J1845/86400)+25569+(-5/24),"mm/dd/yy")</f>
        <v>01/21/11</v>
      </c>
      <c r="T1845" s="12" t="str">
        <f>TEXT((I1845/86400)+25569+(-5/24),"mm/dd/yy")</f>
        <v>02/20/11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>E1846/D1846</f>
        <v>1.014</v>
      </c>
      <c r="P1846">
        <f>E1846/L1846</f>
        <v>76.05</v>
      </c>
      <c r="Q1846" t="s">
        <v>8314</v>
      </c>
      <c r="R1846" t="s">
        <v>8315</v>
      </c>
      <c r="S1846" s="12" t="str">
        <f>TEXT((J1846/86400)+25569+(-5/24),"mm/dd/yy")</f>
        <v>05/03/11</v>
      </c>
      <c r="T1846" s="12" t="str">
        <f>TEXT((I1846/86400)+25569+(-5/24),"mm/dd/yy")</f>
        <v>06/10/11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>E1847/D1847</f>
        <v>1</v>
      </c>
      <c r="P1847">
        <f>E1847/L1847</f>
        <v>52.631578947368418</v>
      </c>
      <c r="Q1847" t="s">
        <v>8314</v>
      </c>
      <c r="R1847" t="s">
        <v>8315</v>
      </c>
      <c r="S1847" s="12" t="str">
        <f>TEXT((J1847/86400)+25569+(-5/24),"mm/dd/yy")</f>
        <v>06/02/16</v>
      </c>
      <c r="T1847" s="12" t="str">
        <f>TEXT((I1847/86400)+25569+(-5/24),"mm/dd/yy")</f>
        <v>06/16/16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>E1848/D1848</f>
        <v>1.3792666666666666</v>
      </c>
      <c r="P1848">
        <f>E1848/L1848</f>
        <v>98.990430622009569</v>
      </c>
      <c r="Q1848" t="s">
        <v>8314</v>
      </c>
      <c r="R1848" t="s">
        <v>8315</v>
      </c>
      <c r="S1848" s="12" t="str">
        <f>TEXT((J1848/86400)+25569+(-5/24),"mm/dd/yy")</f>
        <v>11/15/12</v>
      </c>
      <c r="T1848" s="12" t="str">
        <f>TEXT((I1848/86400)+25569+(-5/24),"mm/dd/yy")</f>
        <v>12/15/12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>E1849/D1849</f>
        <v>1.2088000000000001</v>
      </c>
      <c r="P1849">
        <f>E1849/L1849</f>
        <v>79.526315789473685</v>
      </c>
      <c r="Q1849" t="s">
        <v>8314</v>
      </c>
      <c r="R1849" t="s">
        <v>8315</v>
      </c>
      <c r="S1849" s="12" t="str">
        <f>TEXT((J1849/86400)+25569+(-5/24),"mm/dd/yy")</f>
        <v>03/31/15</v>
      </c>
      <c r="T1849" s="12" t="str">
        <f>TEXT((I1849/86400)+25569+(-5/24),"mm/dd/yy")</f>
        <v>04/21/15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>E1850/D1850</f>
        <v>1.0736666666666668</v>
      </c>
      <c r="P1850">
        <f>E1850/L1850</f>
        <v>134.20833333333334</v>
      </c>
      <c r="Q1850" t="s">
        <v>8314</v>
      </c>
      <c r="R1850" t="s">
        <v>8315</v>
      </c>
      <c r="S1850" s="12" t="str">
        <f>TEXT((J1850/86400)+25569+(-5/24),"mm/dd/yy")</f>
        <v>05/28/11</v>
      </c>
      <c r="T1850" s="12" t="str">
        <f>TEXT((I1850/86400)+25569+(-5/24),"mm/dd/yy")</f>
        <v>07/31/11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>E1851/D1851</f>
        <v>1.0033333333333334</v>
      </c>
      <c r="P1851">
        <f>E1851/L1851</f>
        <v>37.625</v>
      </c>
      <c r="Q1851" t="s">
        <v>8314</v>
      </c>
      <c r="R1851" t="s">
        <v>8315</v>
      </c>
      <c r="S1851" s="12" t="str">
        <f>TEXT((J1851/86400)+25569+(-5/24),"mm/dd/yy")</f>
        <v>09/17/12</v>
      </c>
      <c r="T1851" s="12" t="str">
        <f>TEXT((I1851/86400)+25569+(-5/24),"mm/dd/yy")</f>
        <v>10/17/12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>E1852/D1852</f>
        <v>1.0152222222222222</v>
      </c>
      <c r="P1852">
        <f>E1852/L1852</f>
        <v>51.044692737430168</v>
      </c>
      <c r="Q1852" t="s">
        <v>8314</v>
      </c>
      <c r="R1852" t="s">
        <v>8315</v>
      </c>
      <c r="S1852" s="12" t="str">
        <f>TEXT((J1852/86400)+25569+(-5/24),"mm/dd/yy")</f>
        <v>06/10/14</v>
      </c>
      <c r="T1852" s="12" t="str">
        <f>TEXT((I1852/86400)+25569+(-5/24),"mm/dd/yy")</f>
        <v>07/10/14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>E1853/D1853</f>
        <v>1.0007692307692309</v>
      </c>
      <c r="P1853">
        <f>E1853/L1853</f>
        <v>50.03846153846154</v>
      </c>
      <c r="Q1853" t="s">
        <v>8314</v>
      </c>
      <c r="R1853" t="s">
        <v>8315</v>
      </c>
      <c r="S1853" s="12" t="str">
        <f>TEXT((J1853/86400)+25569+(-5/24),"mm/dd/yy")</f>
        <v>07/07/14</v>
      </c>
      <c r="T1853" s="12" t="str">
        <f>TEXT((I1853/86400)+25569+(-5/24),"mm/dd/yy")</f>
        <v>07/27/14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>E1854/D1854</f>
        <v>1.1696666666666666</v>
      </c>
      <c r="P1854">
        <f>E1854/L1854</f>
        <v>133.93129770992365</v>
      </c>
      <c r="Q1854" t="s">
        <v>8314</v>
      </c>
      <c r="R1854" t="s">
        <v>8315</v>
      </c>
      <c r="S1854" s="12" t="str">
        <f>TEXT((J1854/86400)+25569+(-5/24),"mm/dd/yy")</f>
        <v>03/18/15</v>
      </c>
      <c r="T1854" s="12" t="str">
        <f>TEXT((I1854/86400)+25569+(-5/24),"mm/dd/yy")</f>
        <v>04/24/15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>E1855/D1855</f>
        <v>1.01875</v>
      </c>
      <c r="P1855">
        <f>E1855/L1855</f>
        <v>58.214285714285715</v>
      </c>
      <c r="Q1855" t="s">
        <v>8314</v>
      </c>
      <c r="R1855" t="s">
        <v>8315</v>
      </c>
      <c r="S1855" s="12" t="str">
        <f>TEXT((J1855/86400)+25569+(-5/24),"mm/dd/yy")</f>
        <v>09/24/12</v>
      </c>
      <c r="T1855" s="12" t="str">
        <f>TEXT((I1855/86400)+25569+(-5/24),"mm/dd/yy")</f>
        <v>11/13/12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>E1856/D1856</f>
        <v>1.0212366666666666</v>
      </c>
      <c r="P1856">
        <f>E1856/L1856</f>
        <v>88.037643678160919</v>
      </c>
      <c r="Q1856" t="s">
        <v>8314</v>
      </c>
      <c r="R1856" t="s">
        <v>8315</v>
      </c>
      <c r="S1856" s="12" t="str">
        <f>TEXT((J1856/86400)+25569+(-5/24),"mm/dd/yy")</f>
        <v>04/23/13</v>
      </c>
      <c r="T1856" s="12" t="str">
        <f>TEXT((I1856/86400)+25569+(-5/24),"mm/dd/yy")</f>
        <v>05/23/13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>E1857/D1857</f>
        <v>1.5405897142857143</v>
      </c>
      <c r="P1857">
        <f>E1857/L1857</f>
        <v>70.576753926701571</v>
      </c>
      <c r="Q1857" t="s">
        <v>8314</v>
      </c>
      <c r="R1857" t="s">
        <v>8315</v>
      </c>
      <c r="S1857" s="12" t="str">
        <f>TEXT((J1857/86400)+25569+(-5/24),"mm/dd/yy")</f>
        <v>11/22/13</v>
      </c>
      <c r="T1857" s="12" t="str">
        <f>TEXT((I1857/86400)+25569+(-5/24),"mm/dd/yy")</f>
        <v>01/06/14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>E1858/D1858</f>
        <v>1.0125</v>
      </c>
      <c r="P1858">
        <f>E1858/L1858</f>
        <v>53.289473684210527</v>
      </c>
      <c r="Q1858" t="s">
        <v>8314</v>
      </c>
      <c r="R1858" t="s">
        <v>8315</v>
      </c>
      <c r="S1858" s="12" t="str">
        <f>TEXT((J1858/86400)+25569+(-5/24),"mm/dd/yy")</f>
        <v>06/27/14</v>
      </c>
      <c r="T1858" s="12" t="str">
        <f>TEXT((I1858/86400)+25569+(-5/24),"mm/dd/yy")</f>
        <v>07/18/14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>E1859/D1859</f>
        <v>1</v>
      </c>
      <c r="P1859">
        <f>E1859/L1859</f>
        <v>136.36363636363637</v>
      </c>
      <c r="Q1859" t="s">
        <v>8314</v>
      </c>
      <c r="R1859" t="s">
        <v>8315</v>
      </c>
      <c r="S1859" s="12" t="str">
        <f>TEXT((J1859/86400)+25569+(-5/24),"mm/dd/yy")</f>
        <v>08/13/14</v>
      </c>
      <c r="T1859" s="12" t="str">
        <f>TEXT((I1859/86400)+25569+(-5/24),"mm/dd/yy")</f>
        <v>09/12/14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>E1860/D1860</f>
        <v>1.0874800874800874</v>
      </c>
      <c r="P1860">
        <f>E1860/L1860</f>
        <v>40.547315436241611</v>
      </c>
      <c r="Q1860" t="s">
        <v>8314</v>
      </c>
      <c r="R1860" t="s">
        <v>8315</v>
      </c>
      <c r="S1860" s="12" t="str">
        <f>TEXT((J1860/86400)+25569+(-5/24),"mm/dd/yy")</f>
        <v>10/16/11</v>
      </c>
      <c r="T1860" s="12" t="str">
        <f>TEXT((I1860/86400)+25569+(-5/24),"mm/dd/yy")</f>
        <v>12/16/11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>E1861/D1861</f>
        <v>1.3183333333333334</v>
      </c>
      <c r="P1861">
        <f>E1861/L1861</f>
        <v>70.625</v>
      </c>
      <c r="Q1861" t="s">
        <v>8314</v>
      </c>
      <c r="R1861" t="s">
        <v>8315</v>
      </c>
      <c r="S1861" s="12" t="str">
        <f>TEXT((J1861/86400)+25569+(-5/24),"mm/dd/yy")</f>
        <v>08/23/11</v>
      </c>
      <c r="T1861" s="12" t="str">
        <f>TEXT((I1861/86400)+25569+(-5/24),"mm/dd/yy")</f>
        <v>09/22/11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>E1862/D1862</f>
        <v>1.3346666666666667</v>
      </c>
      <c r="P1862">
        <f>E1862/L1862</f>
        <v>52.684210526315788</v>
      </c>
      <c r="Q1862" t="s">
        <v>8314</v>
      </c>
      <c r="R1862" t="s">
        <v>8315</v>
      </c>
      <c r="S1862" s="12" t="str">
        <f>TEXT((J1862/86400)+25569+(-5/24),"mm/dd/yy")</f>
        <v>01/16/14</v>
      </c>
      <c r="T1862" s="12" t="str">
        <f>TEXT((I1862/86400)+25569+(-5/24),"mm/dd/yy")</f>
        <v>02/06/14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>E1863/D1863</f>
        <v>0</v>
      </c>
      <c r="P1863" t="e">
        <f>E1863/L1863</f>
        <v>#DIV/0!</v>
      </c>
      <c r="Q1863" t="s">
        <v>8312</v>
      </c>
      <c r="R1863" t="s">
        <v>8344</v>
      </c>
      <c r="S1863" s="12" t="str">
        <f>TEXT((J1863/86400)+25569+(-5/24),"mm/dd/yy")</f>
        <v>12/27/14</v>
      </c>
      <c r="T1863" s="12" t="str">
        <f>TEXT((I1863/86400)+25569+(-5/24),"mm/dd/yy")</f>
        <v>01/26/15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>E1864/D1864</f>
        <v>8.0833333333333326E-2</v>
      </c>
      <c r="P1864">
        <f>E1864/L1864</f>
        <v>90.9375</v>
      </c>
      <c r="Q1864" t="s">
        <v>8312</v>
      </c>
      <c r="R1864" t="s">
        <v>8344</v>
      </c>
      <c r="S1864" s="12" t="str">
        <f>TEXT((J1864/86400)+25569+(-5/24),"mm/dd/yy")</f>
        <v>01/20/17</v>
      </c>
      <c r="T1864" s="12" t="str">
        <f>TEXT((I1864/86400)+25569+(-5/24),"mm/dd/yy")</f>
        <v>03/08/17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>E1865/D1865</f>
        <v>4.0000000000000001E-3</v>
      </c>
      <c r="P1865">
        <f>E1865/L1865</f>
        <v>5</v>
      </c>
      <c r="Q1865" t="s">
        <v>8312</v>
      </c>
      <c r="R1865" t="s">
        <v>8344</v>
      </c>
      <c r="S1865" s="12" t="str">
        <f>TEXT((J1865/86400)+25569+(-5/24),"mm/dd/yy")</f>
        <v>05/13/14</v>
      </c>
      <c r="T1865" s="12" t="str">
        <f>TEXT((I1865/86400)+25569+(-5/24),"mm/dd/yy")</f>
        <v>06/12/14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>E1866/D1866</f>
        <v>0.42892307692307691</v>
      </c>
      <c r="P1866">
        <f>E1866/L1866</f>
        <v>58.083333333333336</v>
      </c>
      <c r="Q1866" t="s">
        <v>8312</v>
      </c>
      <c r="R1866" t="s">
        <v>8344</v>
      </c>
      <c r="S1866" s="12" t="str">
        <f>TEXT((J1866/86400)+25569+(-5/24),"mm/dd/yy")</f>
        <v>04/04/14</v>
      </c>
      <c r="T1866" s="12" t="str">
        <f>TEXT((I1866/86400)+25569+(-5/24),"mm/dd/yy")</f>
        <v>05/04/14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>E1867/D1867</f>
        <v>3.6363636363636364E-5</v>
      </c>
      <c r="P1867">
        <f>E1867/L1867</f>
        <v>2</v>
      </c>
      <c r="Q1867" t="s">
        <v>8312</v>
      </c>
      <c r="R1867" t="s">
        <v>8344</v>
      </c>
      <c r="S1867" s="12" t="str">
        <f>TEXT((J1867/86400)+25569+(-5/24),"mm/dd/yy")</f>
        <v>10/02/16</v>
      </c>
      <c r="T1867" s="12" t="str">
        <f>TEXT((I1867/86400)+25569+(-5/24),"mm/dd/yy")</f>
        <v>11/06/16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>E1868/D1868</f>
        <v>5.0000000000000001E-3</v>
      </c>
      <c r="P1868">
        <f>E1868/L1868</f>
        <v>62.5</v>
      </c>
      <c r="Q1868" t="s">
        <v>8312</v>
      </c>
      <c r="R1868" t="s">
        <v>8344</v>
      </c>
      <c r="S1868" s="12" t="str">
        <f>TEXT((J1868/86400)+25569+(-5/24),"mm/dd/yy")</f>
        <v>01/07/17</v>
      </c>
      <c r="T1868" s="12" t="str">
        <f>TEXT((I1868/86400)+25569+(-5/24),"mm/dd/yy")</f>
        <v>02/28/17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>E1869/D1869</f>
        <v>5.0000000000000001E-4</v>
      </c>
      <c r="P1869">
        <f>E1869/L1869</f>
        <v>10</v>
      </c>
      <c r="Q1869" t="s">
        <v>8312</v>
      </c>
      <c r="R1869" t="s">
        <v>8344</v>
      </c>
      <c r="S1869" s="12" t="str">
        <f>TEXT((J1869/86400)+25569+(-5/24),"mm/dd/yy")</f>
        <v>10/06/16</v>
      </c>
      <c r="T1869" s="12" t="str">
        <f>TEXT((I1869/86400)+25569+(-5/24),"mm/dd/yy")</f>
        <v>11/05/16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>E1870/D1870</f>
        <v>4.8680000000000001E-2</v>
      </c>
      <c r="P1870">
        <f>E1870/L1870</f>
        <v>71.588235294117652</v>
      </c>
      <c r="Q1870" t="s">
        <v>8312</v>
      </c>
      <c r="R1870" t="s">
        <v>8344</v>
      </c>
      <c r="S1870" s="12" t="str">
        <f>TEXT((J1870/86400)+25569+(-5/24),"mm/dd/yy")</f>
        <v>11/20/15</v>
      </c>
      <c r="T1870" s="12" t="str">
        <f>TEXT((I1870/86400)+25569+(-5/24),"mm/dd/yy")</f>
        <v>12/15/15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>E1871/D1871</f>
        <v>0</v>
      </c>
      <c r="P1871" t="e">
        <f>E1871/L1871</f>
        <v>#DIV/0!</v>
      </c>
      <c r="Q1871" t="s">
        <v>8312</v>
      </c>
      <c r="R1871" t="s">
        <v>8344</v>
      </c>
      <c r="S1871" s="12" t="str">
        <f>TEXT((J1871/86400)+25569+(-5/24),"mm/dd/yy")</f>
        <v>12/04/16</v>
      </c>
      <c r="T1871" s="12" t="str">
        <f>TEXT((I1871/86400)+25569+(-5/24),"mm/dd/yy")</f>
        <v>01/03/17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>E1872/D1872</f>
        <v>0.10314285714285715</v>
      </c>
      <c r="P1872">
        <f>E1872/L1872</f>
        <v>32.81818181818182</v>
      </c>
      <c r="Q1872" t="s">
        <v>8312</v>
      </c>
      <c r="R1872" t="s">
        <v>8344</v>
      </c>
      <c r="S1872" s="12" t="str">
        <f>TEXT((J1872/86400)+25569+(-5/24),"mm/dd/yy")</f>
        <v>01/02/16</v>
      </c>
      <c r="T1872" s="12" t="str">
        <f>TEXT((I1872/86400)+25569+(-5/24),"mm/dd/yy")</f>
        <v>01/30/16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>E1873/D1873</f>
        <v>0.7178461538461538</v>
      </c>
      <c r="P1873">
        <f>E1873/L1873</f>
        <v>49.11578947368421</v>
      </c>
      <c r="Q1873" t="s">
        <v>8312</v>
      </c>
      <c r="R1873" t="s">
        <v>8344</v>
      </c>
      <c r="S1873" s="12" t="str">
        <f>TEXT((J1873/86400)+25569+(-5/24),"mm/dd/yy")</f>
        <v>10/11/14</v>
      </c>
      <c r="T1873" s="12" t="str">
        <f>TEXT((I1873/86400)+25569+(-5/24),"mm/dd/yy")</f>
        <v>11/20/14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>E1874/D1874</f>
        <v>1.06E-2</v>
      </c>
      <c r="P1874">
        <f>E1874/L1874</f>
        <v>16.307692307692307</v>
      </c>
      <c r="Q1874" t="s">
        <v>8312</v>
      </c>
      <c r="R1874" t="s">
        <v>8344</v>
      </c>
      <c r="S1874" s="12" t="str">
        <f>TEXT((J1874/86400)+25569+(-5/24),"mm/dd/yy")</f>
        <v>05/30/15</v>
      </c>
      <c r="T1874" s="12" t="str">
        <f>TEXT((I1874/86400)+25569+(-5/24),"mm/dd/yy")</f>
        <v>06/29/15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>E1875/D1875</f>
        <v>4.4999999999999997E-3</v>
      </c>
      <c r="P1875">
        <f>E1875/L1875</f>
        <v>18</v>
      </c>
      <c r="Q1875" t="s">
        <v>8312</v>
      </c>
      <c r="R1875" t="s">
        <v>8344</v>
      </c>
      <c r="S1875" s="12" t="str">
        <f>TEXT((J1875/86400)+25569+(-5/24),"mm/dd/yy")</f>
        <v>06/09/15</v>
      </c>
      <c r="T1875" s="12" t="str">
        <f>TEXT((I1875/86400)+25569+(-5/24),"mm/dd/yy")</f>
        <v>07/08/15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>E1876/D1876</f>
        <v>1.6249999999999999E-4</v>
      </c>
      <c r="P1876">
        <f>E1876/L1876</f>
        <v>13</v>
      </c>
      <c r="Q1876" t="s">
        <v>8312</v>
      </c>
      <c r="R1876" t="s">
        <v>8344</v>
      </c>
      <c r="S1876" s="12" t="str">
        <f>TEXT((J1876/86400)+25569+(-5/24),"mm/dd/yy")</f>
        <v>06/08/16</v>
      </c>
      <c r="T1876" s="12" t="str">
        <f>TEXT((I1876/86400)+25569+(-5/24),"mm/dd/yy")</f>
        <v>06/28/16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>E1877/D1877</f>
        <v>5.1000000000000004E-3</v>
      </c>
      <c r="P1877">
        <f>E1877/L1877</f>
        <v>17</v>
      </c>
      <c r="Q1877" t="s">
        <v>8312</v>
      </c>
      <c r="R1877" t="s">
        <v>8344</v>
      </c>
      <c r="S1877" s="12" t="str">
        <f>TEXT((J1877/86400)+25569+(-5/24),"mm/dd/yy")</f>
        <v>06/07/16</v>
      </c>
      <c r="T1877" s="12" t="str">
        <f>TEXT((I1877/86400)+25569+(-5/24),"mm/dd/yy")</f>
        <v>08/06/16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>E1878/D1878</f>
        <v>0</v>
      </c>
      <c r="P1878" t="e">
        <f>E1878/L1878</f>
        <v>#DIV/0!</v>
      </c>
      <c r="Q1878" t="s">
        <v>8312</v>
      </c>
      <c r="R1878" t="s">
        <v>8344</v>
      </c>
      <c r="S1878" s="12" t="str">
        <f>TEXT((J1878/86400)+25569+(-5/24),"mm/dd/yy")</f>
        <v>05/17/14</v>
      </c>
      <c r="T1878" s="12" t="str">
        <f>TEXT((I1878/86400)+25569+(-5/24),"mm/dd/yy")</f>
        <v>06/16/14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>E1879/D1879</f>
        <v>0</v>
      </c>
      <c r="P1879" t="e">
        <f>E1879/L1879</f>
        <v>#DIV/0!</v>
      </c>
      <c r="Q1879" t="s">
        <v>8312</v>
      </c>
      <c r="R1879" t="s">
        <v>8344</v>
      </c>
      <c r="S1879" s="12" t="str">
        <f>TEXT((J1879/86400)+25569+(-5/24),"mm/dd/yy")</f>
        <v>01/30/15</v>
      </c>
      <c r="T1879" s="12" t="str">
        <f>TEXT((I1879/86400)+25569+(-5/24),"mm/dd/yy")</f>
        <v>02/28/15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>E1880/D1880</f>
        <v>0</v>
      </c>
      <c r="P1880" t="e">
        <f>E1880/L1880</f>
        <v>#DIV/0!</v>
      </c>
      <c r="Q1880" t="s">
        <v>8312</v>
      </c>
      <c r="R1880" t="s">
        <v>8344</v>
      </c>
      <c r="S1880" s="12" t="str">
        <f>TEXT((J1880/86400)+25569+(-5/24),"mm/dd/yy")</f>
        <v>05/13/14</v>
      </c>
      <c r="T1880" s="12" t="str">
        <f>TEXT((I1880/86400)+25569+(-5/24),"mm/dd/yy")</f>
        <v>06/12/14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>E1881/D1881</f>
        <v>1.1999999999999999E-3</v>
      </c>
      <c r="P1881">
        <f>E1881/L1881</f>
        <v>3</v>
      </c>
      <c r="Q1881" t="s">
        <v>8312</v>
      </c>
      <c r="R1881" t="s">
        <v>8344</v>
      </c>
      <c r="S1881" s="12" t="str">
        <f>TEXT((J1881/86400)+25569+(-5/24),"mm/dd/yy")</f>
        <v>02/13/16</v>
      </c>
      <c r="T1881" s="12" t="str">
        <f>TEXT((I1881/86400)+25569+(-5/24),"mm/dd/yy")</f>
        <v>03/14/16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>E1882/D1882</f>
        <v>0.20080000000000001</v>
      </c>
      <c r="P1882">
        <f>E1882/L1882</f>
        <v>41.833333333333336</v>
      </c>
      <c r="Q1882" t="s">
        <v>8312</v>
      </c>
      <c r="R1882" t="s">
        <v>8344</v>
      </c>
      <c r="S1882" s="12" t="str">
        <f>TEXT((J1882/86400)+25569+(-5/24),"mm/dd/yy")</f>
        <v>03/01/16</v>
      </c>
      <c r="T1882" s="12" t="str">
        <f>TEXT((I1882/86400)+25569+(-5/24),"mm/dd/yy")</f>
        <v>03/30/16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>E1883/D1883</f>
        <v>1.726845</v>
      </c>
      <c r="P1883">
        <f>E1883/L1883</f>
        <v>49.338428571428572</v>
      </c>
      <c r="Q1883" t="s">
        <v>8314</v>
      </c>
      <c r="R1883" t="s">
        <v>8331</v>
      </c>
      <c r="S1883" s="12" t="str">
        <f>TEXT((J1883/86400)+25569+(-5/24),"mm/dd/yy")</f>
        <v>02/07/15</v>
      </c>
      <c r="T1883" s="12" t="str">
        <f>TEXT((I1883/86400)+25569+(-5/24),"mm/dd/yy")</f>
        <v>03/09/15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>E1884/D1884</f>
        <v>1.008955223880597</v>
      </c>
      <c r="P1884">
        <f>E1884/L1884</f>
        <v>41.728395061728392</v>
      </c>
      <c r="Q1884" t="s">
        <v>8314</v>
      </c>
      <c r="R1884" t="s">
        <v>8331</v>
      </c>
      <c r="S1884" s="12" t="str">
        <f>TEXT((J1884/86400)+25569+(-5/24),"mm/dd/yy")</f>
        <v>06/07/12</v>
      </c>
      <c r="T1884" s="12" t="str">
        <f>TEXT((I1884/86400)+25569+(-5/24),"mm/dd/yy")</f>
        <v>07/10/12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>E1885/D1885</f>
        <v>1.0480480480480481</v>
      </c>
      <c r="P1885">
        <f>E1885/L1885</f>
        <v>32.71875</v>
      </c>
      <c r="Q1885" t="s">
        <v>8314</v>
      </c>
      <c r="R1885" t="s">
        <v>8331</v>
      </c>
      <c r="S1885" s="12" t="str">
        <f>TEXT((J1885/86400)+25569+(-5/24),"mm/dd/yy")</f>
        <v>03/09/12</v>
      </c>
      <c r="T1885" s="12" t="str">
        <f>TEXT((I1885/86400)+25569+(-5/24),"mm/dd/yy")</f>
        <v>04/08/12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>E1886/D1886</f>
        <v>1.351</v>
      </c>
      <c r="P1886">
        <f>E1886/L1886</f>
        <v>51.96153846153846</v>
      </c>
      <c r="Q1886" t="s">
        <v>8314</v>
      </c>
      <c r="R1886" t="s">
        <v>8331</v>
      </c>
      <c r="S1886" s="12" t="str">
        <f>TEXT((J1886/86400)+25569+(-5/24),"mm/dd/yy")</f>
        <v>10/22/12</v>
      </c>
      <c r="T1886" s="12" t="str">
        <f>TEXT((I1886/86400)+25569+(-5/24),"mm/dd/yy")</f>
        <v>11/27/12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>E1887/D1887</f>
        <v>1.1632786885245903</v>
      </c>
      <c r="P1887">
        <f>E1887/L1887</f>
        <v>50.685714285714283</v>
      </c>
      <c r="Q1887" t="s">
        <v>8314</v>
      </c>
      <c r="R1887" t="s">
        <v>8331</v>
      </c>
      <c r="S1887" s="12" t="str">
        <f>TEXT((J1887/86400)+25569+(-5/24),"mm/dd/yy")</f>
        <v>07/08/12</v>
      </c>
      <c r="T1887" s="12" t="str">
        <f>TEXT((I1887/86400)+25569+(-5/24),"mm/dd/yy")</f>
        <v>08/10/12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>E1888/D1888</f>
        <v>1.0208333333333333</v>
      </c>
      <c r="P1888">
        <f>E1888/L1888</f>
        <v>42.241379310344826</v>
      </c>
      <c r="Q1888" t="s">
        <v>8314</v>
      </c>
      <c r="R1888" t="s">
        <v>8331</v>
      </c>
      <c r="S1888" s="12" t="str">
        <f>TEXT((J1888/86400)+25569+(-5/24),"mm/dd/yy")</f>
        <v>10/13/14</v>
      </c>
      <c r="T1888" s="12" t="str">
        <f>TEXT((I1888/86400)+25569+(-5/24),"mm/dd/yy")</f>
        <v>11/12/14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>E1889/D1889</f>
        <v>1.1116666666666666</v>
      </c>
      <c r="P1889">
        <f>E1889/L1889</f>
        <v>416.875</v>
      </c>
      <c r="Q1889" t="s">
        <v>8314</v>
      </c>
      <c r="R1889" t="s">
        <v>8331</v>
      </c>
      <c r="S1889" s="12" t="str">
        <f>TEXT((J1889/86400)+25569+(-5/24),"mm/dd/yy")</f>
        <v>11/15/15</v>
      </c>
      <c r="T1889" s="12" t="str">
        <f>TEXT((I1889/86400)+25569+(-5/24),"mm/dd/yy")</f>
        <v>12/03/15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>E1890/D1890</f>
        <v>1.6608000000000001</v>
      </c>
      <c r="P1890">
        <f>E1890/L1890</f>
        <v>46.651685393258425</v>
      </c>
      <c r="Q1890" t="s">
        <v>8314</v>
      </c>
      <c r="R1890" t="s">
        <v>8331</v>
      </c>
      <c r="S1890" s="12" t="str">
        <f>TEXT((J1890/86400)+25569+(-5/24),"mm/dd/yy")</f>
        <v>05/01/10</v>
      </c>
      <c r="T1890" s="12" t="str">
        <f>TEXT((I1890/86400)+25569+(-5/24),"mm/dd/yy")</f>
        <v>05/31/10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>E1891/D1891</f>
        <v>1.0660000000000001</v>
      </c>
      <c r="P1891">
        <f>E1891/L1891</f>
        <v>48.454545454545453</v>
      </c>
      <c r="Q1891" t="s">
        <v>8314</v>
      </c>
      <c r="R1891" t="s">
        <v>8331</v>
      </c>
      <c r="S1891" s="12" t="str">
        <f>TEXT((J1891/86400)+25569+(-5/24),"mm/dd/yy")</f>
        <v>01/25/13</v>
      </c>
      <c r="T1891" s="12" t="str">
        <f>TEXT((I1891/86400)+25569+(-5/24),"mm/dd/yy")</f>
        <v>03/11/13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>E1892/D1892</f>
        <v>1.4458441666666668</v>
      </c>
      <c r="P1892">
        <f>E1892/L1892</f>
        <v>70.5289837398374</v>
      </c>
      <c r="Q1892" t="s">
        <v>8314</v>
      </c>
      <c r="R1892" t="s">
        <v>8331</v>
      </c>
      <c r="S1892" s="12" t="str">
        <f>TEXT((J1892/86400)+25569+(-5/24),"mm/dd/yy")</f>
        <v>11/15/12</v>
      </c>
      <c r="T1892" s="12" t="str">
        <f>TEXT((I1892/86400)+25569+(-5/24),"mm/dd/yy")</f>
        <v>12/15/12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>E1893/D1893</f>
        <v>1.0555000000000001</v>
      </c>
      <c r="P1893">
        <f>E1893/L1893</f>
        <v>87.958333333333329</v>
      </c>
      <c r="Q1893" t="s">
        <v>8314</v>
      </c>
      <c r="R1893" t="s">
        <v>8331</v>
      </c>
      <c r="S1893" s="12" t="str">
        <f>TEXT((J1893/86400)+25569+(-5/24),"mm/dd/yy")</f>
        <v>06/06/10</v>
      </c>
      <c r="T1893" s="12" t="str">
        <f>TEXT((I1893/86400)+25569+(-5/24),"mm/dd/yy")</f>
        <v>07/22/10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>E1894/D1894</f>
        <v>1.3660000000000001</v>
      </c>
      <c r="P1894">
        <f>E1894/L1894</f>
        <v>26.26923076923077</v>
      </c>
      <c r="Q1894" t="s">
        <v>8314</v>
      </c>
      <c r="R1894" t="s">
        <v>8331</v>
      </c>
      <c r="S1894" s="12" t="str">
        <f>TEXT((J1894/86400)+25569+(-5/24),"mm/dd/yy")</f>
        <v>05/08/11</v>
      </c>
      <c r="T1894" s="12" t="str">
        <f>TEXT((I1894/86400)+25569+(-5/24),"mm/dd/yy")</f>
        <v>06/07/11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>E1895/D1895</f>
        <v>1.04</v>
      </c>
      <c r="P1895">
        <f>E1895/L1895</f>
        <v>57.777777777777779</v>
      </c>
      <c r="Q1895" t="s">
        <v>8314</v>
      </c>
      <c r="R1895" t="s">
        <v>8331</v>
      </c>
      <c r="S1895" s="12" t="str">
        <f>TEXT((J1895/86400)+25569+(-5/24),"mm/dd/yy")</f>
        <v>03/30/11</v>
      </c>
      <c r="T1895" s="12" t="str">
        <f>TEXT((I1895/86400)+25569+(-5/24),"mm/dd/yy")</f>
        <v>04/15/11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>E1896/D1896</f>
        <v>1.145</v>
      </c>
      <c r="P1896">
        <f>E1896/L1896</f>
        <v>57.25</v>
      </c>
      <c r="Q1896" t="s">
        <v>8314</v>
      </c>
      <c r="R1896" t="s">
        <v>8331</v>
      </c>
      <c r="S1896" s="12" t="str">
        <f>TEXT((J1896/86400)+25569+(-5/24),"mm/dd/yy")</f>
        <v>01/12/12</v>
      </c>
      <c r="T1896" s="12" t="str">
        <f>TEXT((I1896/86400)+25569+(-5/24),"mm/dd/yy")</f>
        <v>02/12/12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>E1897/D1897</f>
        <v>1.0171957671957672</v>
      </c>
      <c r="P1897">
        <f>E1897/L1897</f>
        <v>196.34042553191489</v>
      </c>
      <c r="Q1897" t="s">
        <v>8314</v>
      </c>
      <c r="R1897" t="s">
        <v>8331</v>
      </c>
      <c r="S1897" s="12" t="str">
        <f>TEXT((J1897/86400)+25569+(-5/24),"mm/dd/yy")</f>
        <v>09/20/15</v>
      </c>
      <c r="T1897" s="12" t="str">
        <f>TEXT((I1897/86400)+25569+(-5/24),"mm/dd/yy")</f>
        <v>10/20/15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>E1898/D1898</f>
        <v>1.2394678492239468</v>
      </c>
      <c r="P1898">
        <f>E1898/L1898</f>
        <v>43</v>
      </c>
      <c r="Q1898" t="s">
        <v>8314</v>
      </c>
      <c r="R1898" t="s">
        <v>8331</v>
      </c>
      <c r="S1898" s="12" t="str">
        <f>TEXT((J1898/86400)+25569+(-5/24),"mm/dd/yy")</f>
        <v>03/13/12</v>
      </c>
      <c r="T1898" s="12" t="str">
        <f>TEXT((I1898/86400)+25569+(-5/24),"mm/dd/yy")</f>
        <v>04/12/12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>E1899/D1899</f>
        <v>1.0245669291338582</v>
      </c>
      <c r="P1899">
        <f>E1899/L1899</f>
        <v>35.551912568306008</v>
      </c>
      <c r="Q1899" t="s">
        <v>8314</v>
      </c>
      <c r="R1899" t="s">
        <v>8331</v>
      </c>
      <c r="S1899" s="12" t="str">
        <f>TEXT((J1899/86400)+25569+(-5/24),"mm/dd/yy")</f>
        <v>02/10/14</v>
      </c>
      <c r="T1899" s="12" t="str">
        <f>TEXT((I1899/86400)+25569+(-5/24),"mm/dd/yy")</f>
        <v>03/04/14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>E1900/D1900</f>
        <v>1.4450000000000001</v>
      </c>
      <c r="P1900">
        <f>E1900/L1900</f>
        <v>68.80952380952381</v>
      </c>
      <c r="Q1900" t="s">
        <v>8314</v>
      </c>
      <c r="R1900" t="s">
        <v>8331</v>
      </c>
      <c r="S1900" s="12" t="str">
        <f>TEXT((J1900/86400)+25569+(-5/24),"mm/dd/yy")</f>
        <v>12/27/15</v>
      </c>
      <c r="T1900" s="12" t="str">
        <f>TEXT((I1900/86400)+25569+(-5/24),"mm/dd/yy")</f>
        <v>02/01/16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>E1901/D1901</f>
        <v>1.3333333333333333</v>
      </c>
      <c r="P1901">
        <f>E1901/L1901</f>
        <v>28.571428571428573</v>
      </c>
      <c r="Q1901" t="s">
        <v>8314</v>
      </c>
      <c r="R1901" t="s">
        <v>8331</v>
      </c>
      <c r="S1901" s="12" t="str">
        <f>TEXT((J1901/86400)+25569+(-5/24),"mm/dd/yy")</f>
        <v>02/23/15</v>
      </c>
      <c r="T1901" s="12" t="str">
        <f>TEXT((I1901/86400)+25569+(-5/24),"mm/dd/yy")</f>
        <v>03/25/15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>E1902/D1902</f>
        <v>1.0936440000000001</v>
      </c>
      <c r="P1902">
        <f>E1902/L1902</f>
        <v>50.631666666666668</v>
      </c>
      <c r="Q1902" t="s">
        <v>8314</v>
      </c>
      <c r="R1902" t="s">
        <v>8331</v>
      </c>
      <c r="S1902" s="12" t="str">
        <f>TEXT((J1902/86400)+25569+(-5/24),"mm/dd/yy")</f>
        <v>09/08/12</v>
      </c>
      <c r="T1902" s="12" t="str">
        <f>TEXT((I1902/86400)+25569+(-5/24),"mm/dd/yy")</f>
        <v>10/06/12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>E1903/D1903</f>
        <v>2.696969696969697E-2</v>
      </c>
      <c r="P1903">
        <f>E1903/L1903</f>
        <v>106.8</v>
      </c>
      <c r="Q1903" t="s">
        <v>8310</v>
      </c>
      <c r="R1903" t="s">
        <v>8350</v>
      </c>
      <c r="S1903" s="12" t="str">
        <f>TEXT((J1903/86400)+25569+(-5/24),"mm/dd/yy")</f>
        <v>04/22/15</v>
      </c>
      <c r="T1903" s="12" t="str">
        <f>TEXT((I1903/86400)+25569+(-5/24),"mm/dd/yy")</f>
        <v>05/22/15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>E1904/D1904</f>
        <v>1.2E-2</v>
      </c>
      <c r="P1904">
        <f>E1904/L1904</f>
        <v>4</v>
      </c>
      <c r="Q1904" t="s">
        <v>8310</v>
      </c>
      <c r="R1904" t="s">
        <v>8350</v>
      </c>
      <c r="S1904" s="12" t="str">
        <f>TEXT((J1904/86400)+25569+(-5/24),"mm/dd/yy")</f>
        <v>02/02/15</v>
      </c>
      <c r="T1904" s="12" t="str">
        <f>TEXT((I1904/86400)+25569+(-5/24),"mm/dd/yy")</f>
        <v>03/04/15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>E1905/D1905</f>
        <v>0.46600000000000003</v>
      </c>
      <c r="P1905">
        <f>E1905/L1905</f>
        <v>34.097560975609753</v>
      </c>
      <c r="Q1905" t="s">
        <v>8310</v>
      </c>
      <c r="R1905" t="s">
        <v>8350</v>
      </c>
      <c r="S1905" s="12" t="str">
        <f>TEXT((J1905/86400)+25569+(-5/24),"mm/dd/yy")</f>
        <v>11/28/16</v>
      </c>
      <c r="T1905" s="12" t="str">
        <f>TEXT((I1905/86400)+25569+(-5/24),"mm/dd/yy")</f>
        <v>01/27/17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>E1906/D1906</f>
        <v>1E-3</v>
      </c>
      <c r="P1906">
        <f>E1906/L1906</f>
        <v>25</v>
      </c>
      <c r="Q1906" t="s">
        <v>8310</v>
      </c>
      <c r="R1906" t="s">
        <v>8350</v>
      </c>
      <c r="S1906" s="12" t="str">
        <f>TEXT((J1906/86400)+25569+(-5/24),"mm/dd/yy")</f>
        <v>11/18/15</v>
      </c>
      <c r="T1906" s="12" t="str">
        <f>TEXT((I1906/86400)+25569+(-5/24),"mm/dd/yy")</f>
        <v>01/02/16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>E1907/D1907</f>
        <v>1.6800000000000001E-3</v>
      </c>
      <c r="P1907">
        <f>E1907/L1907</f>
        <v>10.5</v>
      </c>
      <c r="Q1907" t="s">
        <v>8310</v>
      </c>
      <c r="R1907" t="s">
        <v>8350</v>
      </c>
      <c r="S1907" s="12" t="str">
        <f>TEXT((J1907/86400)+25569+(-5/24),"mm/dd/yy")</f>
        <v>08/08/14</v>
      </c>
      <c r="T1907" s="12" t="str">
        <f>TEXT((I1907/86400)+25569+(-5/24),"mm/dd/yy")</f>
        <v>09/07/14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>E1908/D1908</f>
        <v>0.42759999999999998</v>
      </c>
      <c r="P1908">
        <f>E1908/L1908</f>
        <v>215.95959595959596</v>
      </c>
      <c r="Q1908" t="s">
        <v>8310</v>
      </c>
      <c r="R1908" t="s">
        <v>8350</v>
      </c>
      <c r="S1908" s="12" t="str">
        <f>TEXT((J1908/86400)+25569+(-5/24),"mm/dd/yy")</f>
        <v>05/24/16</v>
      </c>
      <c r="T1908" s="12" t="str">
        <f>TEXT((I1908/86400)+25569+(-5/24),"mm/dd/yy")</f>
        <v>06/23/16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>E1909/D1909</f>
        <v>2.8333333333333335E-3</v>
      </c>
      <c r="P1909">
        <f>E1909/L1909</f>
        <v>21.25</v>
      </c>
      <c r="Q1909" t="s">
        <v>8310</v>
      </c>
      <c r="R1909" t="s">
        <v>8350</v>
      </c>
      <c r="S1909" s="12" t="str">
        <f>TEXT((J1909/86400)+25569+(-5/24),"mm/dd/yy")</f>
        <v>05/08/14</v>
      </c>
      <c r="T1909" s="12" t="str">
        <f>TEXT((I1909/86400)+25569+(-5/24),"mm/dd/yy")</f>
        <v>05/23/14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>E1910/D1910</f>
        <v>1.7319999999999999E-2</v>
      </c>
      <c r="P1910">
        <f>E1910/L1910</f>
        <v>108.25</v>
      </c>
      <c r="Q1910" t="s">
        <v>8310</v>
      </c>
      <c r="R1910" t="s">
        <v>8350</v>
      </c>
      <c r="S1910" s="12" t="str">
        <f>TEXT((J1910/86400)+25569+(-5/24),"mm/dd/yy")</f>
        <v>11/29/16</v>
      </c>
      <c r="T1910" s="12" t="str">
        <f>TEXT((I1910/86400)+25569+(-5/24),"mm/dd/yy")</f>
        <v>12/29/16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>E1911/D1911</f>
        <v>0.14111428571428572</v>
      </c>
      <c r="P1911">
        <f>E1911/L1911</f>
        <v>129.97368421052633</v>
      </c>
      <c r="Q1911" t="s">
        <v>8310</v>
      </c>
      <c r="R1911" t="s">
        <v>8350</v>
      </c>
      <c r="S1911" s="12" t="str">
        <f>TEXT((J1911/86400)+25569+(-5/24),"mm/dd/yy")</f>
        <v>09/23/14</v>
      </c>
      <c r="T1911" s="12" t="str">
        <f>TEXT((I1911/86400)+25569+(-5/24),"mm/dd/yy")</f>
        <v>10/23/14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>E1912/D1912</f>
        <v>0.39395294117647056</v>
      </c>
      <c r="P1912">
        <f>E1912/L1912</f>
        <v>117.49473684210527</v>
      </c>
      <c r="Q1912" t="s">
        <v>8310</v>
      </c>
      <c r="R1912" t="s">
        <v>8350</v>
      </c>
      <c r="S1912" s="12" t="str">
        <f>TEXT((J1912/86400)+25569+(-5/24),"mm/dd/yy")</f>
        <v>09/17/15</v>
      </c>
      <c r="T1912" s="12" t="str">
        <f>TEXT((I1912/86400)+25569+(-5/24),"mm/dd/yy")</f>
        <v>10/31/15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>E1913/D1913</f>
        <v>2.3529411764705883E-4</v>
      </c>
      <c r="P1913">
        <f>E1913/L1913</f>
        <v>10</v>
      </c>
      <c r="Q1913" t="s">
        <v>8310</v>
      </c>
      <c r="R1913" t="s">
        <v>8350</v>
      </c>
      <c r="S1913" s="12" t="str">
        <f>TEXT((J1913/86400)+25569+(-5/24),"mm/dd/yy")</f>
        <v>07/09/14</v>
      </c>
      <c r="T1913" s="12" t="str">
        <f>TEXT((I1913/86400)+25569+(-5/24),"mm/dd/yy")</f>
        <v>08/08/14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>E1914/D1914</f>
        <v>0.59299999999999997</v>
      </c>
      <c r="P1914">
        <f>E1914/L1914</f>
        <v>70.595238095238102</v>
      </c>
      <c r="Q1914" t="s">
        <v>8310</v>
      </c>
      <c r="R1914" t="s">
        <v>8350</v>
      </c>
      <c r="S1914" s="12" t="str">
        <f>TEXT((J1914/86400)+25569+(-5/24),"mm/dd/yy")</f>
        <v>05/05/15</v>
      </c>
      <c r="T1914" s="12" t="str">
        <f>TEXT((I1914/86400)+25569+(-5/24),"mm/dd/yy")</f>
        <v>06/04/15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>E1915/D1915</f>
        <v>1.3270833333333334E-2</v>
      </c>
      <c r="P1915">
        <f>E1915/L1915</f>
        <v>24.5</v>
      </c>
      <c r="Q1915" t="s">
        <v>8310</v>
      </c>
      <c r="R1915" t="s">
        <v>8350</v>
      </c>
      <c r="S1915" s="12" t="str">
        <f>TEXT((J1915/86400)+25569+(-5/24),"mm/dd/yy")</f>
        <v>09/08/14</v>
      </c>
      <c r="T1915" s="12" t="str">
        <f>TEXT((I1915/86400)+25569+(-5/24),"mm/dd/yy")</f>
        <v>10/08/14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>E1916/D1916</f>
        <v>9.0090090090090086E-2</v>
      </c>
      <c r="P1916">
        <f>E1916/L1916</f>
        <v>30</v>
      </c>
      <c r="Q1916" t="s">
        <v>8310</v>
      </c>
      <c r="R1916" t="s">
        <v>8350</v>
      </c>
      <c r="S1916" s="12" t="str">
        <f>TEXT((J1916/86400)+25569+(-5/24),"mm/dd/yy")</f>
        <v>10/16/14</v>
      </c>
      <c r="T1916" s="12" t="str">
        <f>TEXT((I1916/86400)+25569+(-5/24),"mm/dd/yy")</f>
        <v>10/31/14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>E1917/D1917</f>
        <v>1.6E-2</v>
      </c>
      <c r="P1917">
        <f>E1917/L1917</f>
        <v>2</v>
      </c>
      <c r="Q1917" t="s">
        <v>8310</v>
      </c>
      <c r="R1917" t="s">
        <v>8350</v>
      </c>
      <c r="S1917" s="12" t="str">
        <f>TEXT((J1917/86400)+25569+(-5/24),"mm/dd/yy")</f>
        <v>08/12/14</v>
      </c>
      <c r="T1917" s="12" t="str">
        <f>TEXT((I1917/86400)+25569+(-5/24),"mm/dd/yy")</f>
        <v>09/01/14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>E1918/D1918</f>
        <v>5.1000000000000004E-3</v>
      </c>
      <c r="P1918">
        <f>E1918/L1918</f>
        <v>17</v>
      </c>
      <c r="Q1918" t="s">
        <v>8310</v>
      </c>
      <c r="R1918" t="s">
        <v>8350</v>
      </c>
      <c r="S1918" s="12" t="str">
        <f>TEXT((J1918/86400)+25569+(-5/24),"mm/dd/yy")</f>
        <v>10/13/16</v>
      </c>
      <c r="T1918" s="12" t="str">
        <f>TEXT((I1918/86400)+25569+(-5/24),"mm/dd/yy")</f>
        <v>11/07/16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>E1919/D1919</f>
        <v>0.52570512820512816</v>
      </c>
      <c r="P1919">
        <f>E1919/L1919</f>
        <v>2928.9285714285716</v>
      </c>
      <c r="Q1919" t="s">
        <v>8310</v>
      </c>
      <c r="R1919" t="s">
        <v>8350</v>
      </c>
      <c r="S1919" s="12" t="str">
        <f>TEXT((J1919/86400)+25569+(-5/24),"mm/dd/yy")</f>
        <v>01/11/17</v>
      </c>
      <c r="T1919" s="12" t="str">
        <f>TEXT((I1919/86400)+25569+(-5/24),"mm/dd/yy")</f>
        <v>02/10/17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>E1920/D1920</f>
        <v>1.04E-2</v>
      </c>
      <c r="P1920">
        <f>E1920/L1920</f>
        <v>28.888888888888889</v>
      </c>
      <c r="Q1920" t="s">
        <v>8310</v>
      </c>
      <c r="R1920" t="s">
        <v>8350</v>
      </c>
      <c r="S1920" s="12" t="str">
        <f>TEXT((J1920/86400)+25569+(-5/24),"mm/dd/yy")</f>
        <v>07/08/14</v>
      </c>
      <c r="T1920" s="12" t="str">
        <f>TEXT((I1920/86400)+25569+(-5/24),"mm/dd/yy")</f>
        <v>08/12/14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>E1921/D1921</f>
        <v>0.47399999999999998</v>
      </c>
      <c r="P1921">
        <f>E1921/L1921</f>
        <v>29.625</v>
      </c>
      <c r="Q1921" t="s">
        <v>8310</v>
      </c>
      <c r="R1921" t="s">
        <v>8350</v>
      </c>
      <c r="S1921" s="12" t="str">
        <f>TEXT((J1921/86400)+25569+(-5/24),"mm/dd/yy")</f>
        <v>04/19/15</v>
      </c>
      <c r="T1921" s="12" t="str">
        <f>TEXT((I1921/86400)+25569+(-5/24),"mm/dd/yy")</f>
        <v>05/19/15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>E1922/D1922</f>
        <v>0.43030000000000002</v>
      </c>
      <c r="P1922">
        <f>E1922/L1922</f>
        <v>40.980952380952381</v>
      </c>
      <c r="Q1922" t="s">
        <v>8310</v>
      </c>
      <c r="R1922" t="s">
        <v>8350</v>
      </c>
      <c r="S1922" s="12" t="str">
        <f>TEXT((J1922/86400)+25569+(-5/24),"mm/dd/yy")</f>
        <v>09/23/15</v>
      </c>
      <c r="T1922" s="12" t="str">
        <f>TEXT((I1922/86400)+25569+(-5/24),"mm/dd/yy")</f>
        <v>10/21/15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>E1923/D1923</f>
        <v>1.3680000000000001</v>
      </c>
      <c r="P1923">
        <f>E1923/L1923</f>
        <v>54</v>
      </c>
      <c r="Q1923" t="s">
        <v>8314</v>
      </c>
      <c r="R1923" t="s">
        <v>8331</v>
      </c>
      <c r="S1923" s="12" t="str">
        <f>TEXT((J1923/86400)+25569+(-5/24),"mm/dd/yy")</f>
        <v>06/14/12</v>
      </c>
      <c r="T1923" s="12" t="str">
        <f>TEXT((I1923/86400)+25569+(-5/24),"mm/dd/yy")</f>
        <v>07/14/12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>E1924/D1924</f>
        <v>1.1555</v>
      </c>
      <c r="P1924">
        <f>E1924/L1924</f>
        <v>36.109375</v>
      </c>
      <c r="Q1924" t="s">
        <v>8314</v>
      </c>
      <c r="R1924" t="s">
        <v>8331</v>
      </c>
      <c r="S1924" s="12" t="str">
        <f>TEXT((J1924/86400)+25569+(-5/24),"mm/dd/yy")</f>
        <v>11/12/13</v>
      </c>
      <c r="T1924" s="12" t="str">
        <f>TEXT((I1924/86400)+25569+(-5/24),"mm/dd/yy")</f>
        <v>12/12/13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>E1925/D1925</f>
        <v>2.4079999999999999</v>
      </c>
      <c r="P1925">
        <f>E1925/L1925</f>
        <v>23.153846153846153</v>
      </c>
      <c r="Q1925" t="s">
        <v>8314</v>
      </c>
      <c r="R1925" t="s">
        <v>8331</v>
      </c>
      <c r="S1925" s="12" t="str">
        <f>TEXT((J1925/86400)+25569+(-5/24),"mm/dd/yy")</f>
        <v>08/17/11</v>
      </c>
      <c r="T1925" s="12" t="str">
        <f>TEXT((I1925/86400)+25569+(-5/24),"mm/dd/yy")</f>
        <v>09/26/11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>E1926/D1926</f>
        <v>1.1439999999999999</v>
      </c>
      <c r="P1926">
        <f>E1926/L1926</f>
        <v>104</v>
      </c>
      <c r="Q1926" t="s">
        <v>8314</v>
      </c>
      <c r="R1926" t="s">
        <v>8331</v>
      </c>
      <c r="S1926" s="12" t="str">
        <f>TEXT((J1926/86400)+25569+(-5/24),"mm/dd/yy")</f>
        <v>12/18/13</v>
      </c>
      <c r="T1926" s="12" t="str">
        <f>TEXT((I1926/86400)+25569+(-5/24),"mm/dd/yy")</f>
        <v>01/15/14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>E1927/D1927</f>
        <v>1.1033333333333333</v>
      </c>
      <c r="P1927">
        <f>E1927/L1927</f>
        <v>31.826923076923077</v>
      </c>
      <c r="Q1927" t="s">
        <v>8314</v>
      </c>
      <c r="R1927" t="s">
        <v>8331</v>
      </c>
      <c r="S1927" s="12" t="str">
        <f>TEXT((J1927/86400)+25569+(-5/24),"mm/dd/yy")</f>
        <v>09/18/13</v>
      </c>
      <c r="T1927" s="12" t="str">
        <f>TEXT((I1927/86400)+25569+(-5/24),"mm/dd/yy")</f>
        <v>10/10/13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>E1928/D1928</f>
        <v>1.9537933333333333</v>
      </c>
      <c r="P1928">
        <f>E1928/L1928</f>
        <v>27.3896261682243</v>
      </c>
      <c r="Q1928" t="s">
        <v>8314</v>
      </c>
      <c r="R1928" t="s">
        <v>8331</v>
      </c>
      <c r="S1928" s="12" t="str">
        <f>TEXT((J1928/86400)+25569+(-5/24),"mm/dd/yy")</f>
        <v>10/05/10</v>
      </c>
      <c r="T1928" s="12" t="str">
        <f>TEXT((I1928/86400)+25569+(-5/24),"mm/dd/yy")</f>
        <v>11/01/10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>E1929/D1929</f>
        <v>1.0333333333333334</v>
      </c>
      <c r="P1929">
        <f>E1929/L1929</f>
        <v>56.363636363636367</v>
      </c>
      <c r="Q1929" t="s">
        <v>8314</v>
      </c>
      <c r="R1929" t="s">
        <v>8331</v>
      </c>
      <c r="S1929" s="12" t="str">
        <f>TEXT((J1929/86400)+25569+(-5/24),"mm/dd/yy")</f>
        <v>02/21/12</v>
      </c>
      <c r="T1929" s="12" t="str">
        <f>TEXT((I1929/86400)+25569+(-5/24),"mm/dd/yy")</f>
        <v>03/07/12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>E1930/D1930</f>
        <v>1.031372549019608</v>
      </c>
      <c r="P1930">
        <f>E1930/L1930</f>
        <v>77.352941176470594</v>
      </c>
      <c r="Q1930" t="s">
        <v>8314</v>
      </c>
      <c r="R1930" t="s">
        <v>8331</v>
      </c>
      <c r="S1930" s="12" t="str">
        <f>TEXT((J1930/86400)+25569+(-5/24),"mm/dd/yy")</f>
        <v>04/07/13</v>
      </c>
      <c r="T1930" s="12" t="str">
        <f>TEXT((I1930/86400)+25569+(-5/24),"mm/dd/yy")</f>
        <v>05/07/13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>E1931/D1931</f>
        <v>1.003125</v>
      </c>
      <c r="P1931">
        <f>E1931/L1931</f>
        <v>42.8</v>
      </c>
      <c r="Q1931" t="s">
        <v>8314</v>
      </c>
      <c r="R1931" t="s">
        <v>8331</v>
      </c>
      <c r="S1931" s="12" t="str">
        <f>TEXT((J1931/86400)+25569+(-5/24),"mm/dd/yy")</f>
        <v>05/23/11</v>
      </c>
      <c r="T1931" s="12" t="str">
        <f>TEXT((I1931/86400)+25569+(-5/24),"mm/dd/yy")</f>
        <v>07/04/11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>E1932/D1932</f>
        <v>1.27</v>
      </c>
      <c r="P1932">
        <f>E1932/L1932</f>
        <v>48.846153846153847</v>
      </c>
      <c r="Q1932" t="s">
        <v>8314</v>
      </c>
      <c r="R1932" t="s">
        <v>8331</v>
      </c>
      <c r="S1932" s="12" t="str">
        <f>TEXT((J1932/86400)+25569+(-5/24),"mm/dd/yy")</f>
        <v>05/08/13</v>
      </c>
      <c r="T1932" s="12" t="str">
        <f>TEXT((I1932/86400)+25569+(-5/24),"mm/dd/yy")</f>
        <v>07/07/13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>E1933/D1933</f>
        <v>1.20601</v>
      </c>
      <c r="P1933">
        <f>E1933/L1933</f>
        <v>48.240400000000001</v>
      </c>
      <c r="Q1933" t="s">
        <v>8314</v>
      </c>
      <c r="R1933" t="s">
        <v>8331</v>
      </c>
      <c r="S1933" s="12" t="str">
        <f>TEXT((J1933/86400)+25569+(-5/24),"mm/dd/yy")</f>
        <v>05/08/12</v>
      </c>
      <c r="T1933" s="12" t="str">
        <f>TEXT((I1933/86400)+25569+(-5/24),"mm/dd/yy")</f>
        <v>05/21/12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>E1934/D1934</f>
        <v>1.0699047619047619</v>
      </c>
      <c r="P1934">
        <f>E1934/L1934</f>
        <v>70.212500000000006</v>
      </c>
      <c r="Q1934" t="s">
        <v>8314</v>
      </c>
      <c r="R1934" t="s">
        <v>8331</v>
      </c>
      <c r="S1934" s="12" t="str">
        <f>TEXT((J1934/86400)+25569+(-5/24),"mm/dd/yy")</f>
        <v>01/03/12</v>
      </c>
      <c r="T1934" s="12" t="str">
        <f>TEXT((I1934/86400)+25569+(-5/24),"mm/dd/yy")</f>
        <v>01/24/12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>E1935/D1935</f>
        <v>1.7243333333333333</v>
      </c>
      <c r="P1935">
        <f>E1935/L1935</f>
        <v>94.054545454545448</v>
      </c>
      <c r="Q1935" t="s">
        <v>8314</v>
      </c>
      <c r="R1935" t="s">
        <v>8331</v>
      </c>
      <c r="S1935" s="12" t="str">
        <f>TEXT((J1935/86400)+25569+(-5/24),"mm/dd/yy")</f>
        <v>08/27/14</v>
      </c>
      <c r="T1935" s="12" t="str">
        <f>TEXT((I1935/86400)+25569+(-5/24),"mm/dd/yy")</f>
        <v>09/26/14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>E1936/D1936</f>
        <v>1.2362</v>
      </c>
      <c r="P1936">
        <f>E1936/L1936</f>
        <v>80.272727272727266</v>
      </c>
      <c r="Q1936" t="s">
        <v>8314</v>
      </c>
      <c r="R1936" t="s">
        <v>8331</v>
      </c>
      <c r="S1936" s="12" t="str">
        <f>TEXT((J1936/86400)+25569+(-5/24),"mm/dd/yy")</f>
        <v>11/18/11</v>
      </c>
      <c r="T1936" s="12" t="str">
        <f>TEXT((I1936/86400)+25569+(-5/24),"mm/dd/yy")</f>
        <v>12/25/11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>E1937/D1937</f>
        <v>1.0840000000000001</v>
      </c>
      <c r="P1937">
        <f>E1937/L1937</f>
        <v>54.2</v>
      </c>
      <c r="Q1937" t="s">
        <v>8314</v>
      </c>
      <c r="R1937" t="s">
        <v>8331</v>
      </c>
      <c r="S1937" s="12" t="str">
        <f>TEXT((J1937/86400)+25569+(-5/24),"mm/dd/yy")</f>
        <v>05/14/14</v>
      </c>
      <c r="T1937" s="12" t="str">
        <f>TEXT((I1937/86400)+25569+(-5/24),"mm/dd/yy")</f>
        <v>06/20/14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>E1938/D1938</f>
        <v>1.1652013333333333</v>
      </c>
      <c r="P1938">
        <f>E1938/L1938</f>
        <v>60.26903448275862</v>
      </c>
      <c r="Q1938" t="s">
        <v>8314</v>
      </c>
      <c r="R1938" t="s">
        <v>8331</v>
      </c>
      <c r="S1938" s="12" t="str">
        <f>TEXT((J1938/86400)+25569+(-5/24),"mm/dd/yy")</f>
        <v>11/05/11</v>
      </c>
      <c r="T1938" s="12" t="str">
        <f>TEXT((I1938/86400)+25569+(-5/24),"mm/dd/yy")</f>
        <v>12/06/11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>E1939/D1939</f>
        <v>1.8724499999999999</v>
      </c>
      <c r="P1939">
        <f>E1939/L1939</f>
        <v>38.740344827586206</v>
      </c>
      <c r="Q1939" t="s">
        <v>8314</v>
      </c>
      <c r="R1939" t="s">
        <v>8331</v>
      </c>
      <c r="S1939" s="12" t="str">
        <f>TEXT((J1939/86400)+25569+(-5/24),"mm/dd/yy")</f>
        <v>05/29/12</v>
      </c>
      <c r="T1939" s="12" t="str">
        <f>TEXT((I1939/86400)+25569+(-5/24),"mm/dd/yy")</f>
        <v>06/14/12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>E1940/D1940</f>
        <v>1.1593333333333333</v>
      </c>
      <c r="P1940">
        <f>E1940/L1940</f>
        <v>152.54385964912279</v>
      </c>
      <c r="Q1940" t="s">
        <v>8314</v>
      </c>
      <c r="R1940" t="s">
        <v>8331</v>
      </c>
      <c r="S1940" s="12" t="str">
        <f>TEXT((J1940/86400)+25569+(-5/24),"mm/dd/yy")</f>
        <v>06/01/13</v>
      </c>
      <c r="T1940" s="12" t="str">
        <f>TEXT((I1940/86400)+25569+(-5/24),"mm/dd/yy")</f>
        <v>07/02/13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>E1941/D1941</f>
        <v>1.107</v>
      </c>
      <c r="P1941">
        <f>E1941/L1941</f>
        <v>115.3125</v>
      </c>
      <c r="Q1941" t="s">
        <v>8314</v>
      </c>
      <c r="R1941" t="s">
        <v>8331</v>
      </c>
      <c r="S1941" s="12" t="str">
        <f>TEXT((J1941/86400)+25569+(-5/24),"mm/dd/yy")</f>
        <v>02/08/13</v>
      </c>
      <c r="T1941" s="12" t="str">
        <f>TEXT((I1941/86400)+25569+(-5/24),"mm/dd/yy")</f>
        <v>03/10/13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>E1942/D1942</f>
        <v>1.7092307692307693</v>
      </c>
      <c r="P1942">
        <f>E1942/L1942</f>
        <v>35.838709677419352</v>
      </c>
      <c r="Q1942" t="s">
        <v>8314</v>
      </c>
      <c r="R1942" t="s">
        <v>8331</v>
      </c>
      <c r="S1942" s="12" t="str">
        <f>TEXT((J1942/86400)+25569+(-5/24),"mm/dd/yy")</f>
        <v>05/07/11</v>
      </c>
      <c r="T1942" s="12" t="str">
        <f>TEXT((I1942/86400)+25569+(-5/24),"mm/dd/yy")</f>
        <v>06/14/11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>E1943/D1943</f>
        <v>1.2611835600000001</v>
      </c>
      <c r="P1943">
        <f>E1943/L1943</f>
        <v>64.570118779438872</v>
      </c>
      <c r="Q1943" t="s">
        <v>8310</v>
      </c>
      <c r="R1943" t="s">
        <v>8311</v>
      </c>
      <c r="S1943" s="12" t="str">
        <f>TEXT((J1943/86400)+25569+(-5/24),"mm/dd/yy")</f>
        <v>04/15/14</v>
      </c>
      <c r="T1943" s="12" t="str">
        <f>TEXT((I1943/86400)+25569+(-5/24),"mm/dd/yy")</f>
        <v>05/15/14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>E1944/D1944</f>
        <v>1.3844033333333334</v>
      </c>
      <c r="P1944">
        <f>E1944/L1944</f>
        <v>87.436000000000007</v>
      </c>
      <c r="Q1944" t="s">
        <v>8310</v>
      </c>
      <c r="R1944" t="s">
        <v>8311</v>
      </c>
      <c r="S1944" s="12" t="str">
        <f>TEXT((J1944/86400)+25569+(-5/24),"mm/dd/yy")</f>
        <v>04/05/11</v>
      </c>
      <c r="T1944" s="12" t="str">
        <f>TEXT((I1944/86400)+25569+(-5/24),"mm/dd/yy")</f>
        <v>07/04/11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>E1945/D1945</f>
        <v>17.052499999999998</v>
      </c>
      <c r="P1945">
        <f>E1945/L1945</f>
        <v>68.815577078288939</v>
      </c>
      <c r="Q1945" t="s">
        <v>8310</v>
      </c>
      <c r="R1945" t="s">
        <v>8311</v>
      </c>
      <c r="S1945" s="12" t="str">
        <f>TEXT((J1945/86400)+25569+(-5/24),"mm/dd/yy")</f>
        <v>06/27/16</v>
      </c>
      <c r="T1945" s="12" t="str">
        <f>TEXT((I1945/86400)+25569+(-5/24),"mm/dd/yy")</f>
        <v>08/11/16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>E1946/D1946</f>
        <v>7.8805550000000002</v>
      </c>
      <c r="P1946">
        <f>E1946/L1946</f>
        <v>176.200223588597</v>
      </c>
      <c r="Q1946" t="s">
        <v>8310</v>
      </c>
      <c r="R1946" t="s">
        <v>8311</v>
      </c>
      <c r="S1946" s="12" t="str">
        <f>TEXT((J1946/86400)+25569+(-5/24),"mm/dd/yy")</f>
        <v>04/01/14</v>
      </c>
      <c r="T1946" s="12" t="str">
        <f>TEXT((I1946/86400)+25569+(-5/24),"mm/dd/yy")</f>
        <v>05/01/14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>E1947/D1947</f>
        <v>3.4801799999999998</v>
      </c>
      <c r="P1947">
        <f>E1947/L1947</f>
        <v>511.79117647058825</v>
      </c>
      <c r="Q1947" t="s">
        <v>8310</v>
      </c>
      <c r="R1947" t="s">
        <v>8311</v>
      </c>
      <c r="S1947" s="12" t="str">
        <f>TEXT((J1947/86400)+25569+(-5/24),"mm/dd/yy")</f>
        <v>06/02/15</v>
      </c>
      <c r="T1947" s="12" t="str">
        <f>TEXT((I1947/86400)+25569+(-5/24),"mm/dd/yy")</f>
        <v>07/12/15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>E1948/D1948</f>
        <v>1.4974666666666667</v>
      </c>
      <c r="P1948">
        <f>E1948/L1948</f>
        <v>160.44285714285715</v>
      </c>
      <c r="Q1948" t="s">
        <v>8310</v>
      </c>
      <c r="R1948" t="s">
        <v>8311</v>
      </c>
      <c r="S1948" s="12" t="str">
        <f>TEXT((J1948/86400)+25569+(-5/24),"mm/dd/yy")</f>
        <v>02/18/14</v>
      </c>
      <c r="T1948" s="12" t="str">
        <f>TEXT((I1948/86400)+25569+(-5/24),"mm/dd/yy")</f>
        <v>04/19/14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>E1949/D1949</f>
        <v>1.0063375000000001</v>
      </c>
      <c r="P1949">
        <f>E1949/L1949</f>
        <v>35.003043478260871</v>
      </c>
      <c r="Q1949" t="s">
        <v>8310</v>
      </c>
      <c r="R1949" t="s">
        <v>8311</v>
      </c>
      <c r="S1949" s="12" t="str">
        <f>TEXT((J1949/86400)+25569+(-5/24),"mm/dd/yy")</f>
        <v>10/16/09</v>
      </c>
      <c r="T1949" s="12" t="str">
        <f>TEXT((I1949/86400)+25569+(-5/24),"mm/dd/yy")</f>
        <v>11/23/09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>E1950/D1950</f>
        <v>8.0021100000000001</v>
      </c>
      <c r="P1950">
        <f>E1950/L1950</f>
        <v>188.50671378091872</v>
      </c>
      <c r="Q1950" t="s">
        <v>8310</v>
      </c>
      <c r="R1950" t="s">
        <v>8311</v>
      </c>
      <c r="S1950" s="12" t="str">
        <f>TEXT((J1950/86400)+25569+(-5/24),"mm/dd/yy")</f>
        <v>04/13/16</v>
      </c>
      <c r="T1950" s="12" t="str">
        <f>TEXT((I1950/86400)+25569+(-5/24),"mm/dd/yy")</f>
        <v>06/06/16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>E1951/D1951</f>
        <v>1.0600260000000001</v>
      </c>
      <c r="P1951">
        <f>E1951/L1951</f>
        <v>56.204984093319197</v>
      </c>
      <c r="Q1951" t="s">
        <v>8310</v>
      </c>
      <c r="R1951" t="s">
        <v>8311</v>
      </c>
      <c r="S1951" s="12" t="str">
        <f>TEXT((J1951/86400)+25569+(-5/24),"mm/dd/yy")</f>
        <v>06/10/14</v>
      </c>
      <c r="T1951" s="12" t="str">
        <f>TEXT((I1951/86400)+25569+(-5/24),"mm/dd/yy")</f>
        <v>07/10/14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>E1952/D1952</f>
        <v>2.0051866666666669</v>
      </c>
      <c r="P1952">
        <f>E1952/L1952</f>
        <v>51.3054157782516</v>
      </c>
      <c r="Q1952" t="s">
        <v>8310</v>
      </c>
      <c r="R1952" t="s">
        <v>8311</v>
      </c>
      <c r="S1952" s="12" t="str">
        <f>TEXT((J1952/86400)+25569+(-5/24),"mm/dd/yy")</f>
        <v>03/21/11</v>
      </c>
      <c r="T1952" s="12" t="str">
        <f>TEXT((I1952/86400)+25569+(-5/24),"mm/dd/yy")</f>
        <v>04/21/11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>E1953/D1953</f>
        <v>2.1244399999999999</v>
      </c>
      <c r="P1953">
        <f>E1953/L1953</f>
        <v>127.36450839328538</v>
      </c>
      <c r="Q1953" t="s">
        <v>8310</v>
      </c>
      <c r="R1953" t="s">
        <v>8311</v>
      </c>
      <c r="S1953" s="12" t="str">
        <f>TEXT((J1953/86400)+25569+(-5/24),"mm/dd/yy")</f>
        <v>10/08/16</v>
      </c>
      <c r="T1953" s="12" t="str">
        <f>TEXT((I1953/86400)+25569+(-5/24),"mm/dd/yy")</f>
        <v>11/07/16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>E1954/D1954</f>
        <v>1.9847237142857144</v>
      </c>
      <c r="P1954">
        <f>E1954/L1954</f>
        <v>101.85532258064516</v>
      </c>
      <c r="Q1954" t="s">
        <v>8310</v>
      </c>
      <c r="R1954" t="s">
        <v>8311</v>
      </c>
      <c r="S1954" s="12" t="str">
        <f>TEXT((J1954/86400)+25569+(-5/24),"mm/dd/yy")</f>
        <v>09/09/13</v>
      </c>
      <c r="T1954" s="12" t="str">
        <f>TEXT((I1954/86400)+25569+(-5/24),"mm/dd/yy")</f>
        <v>10/16/13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>E1955/D1955</f>
        <v>2.2594666666666665</v>
      </c>
      <c r="P1955">
        <f>E1955/L1955</f>
        <v>230.55782312925169</v>
      </c>
      <c r="Q1955" t="s">
        <v>8310</v>
      </c>
      <c r="R1955" t="s">
        <v>8311</v>
      </c>
      <c r="S1955" s="12" t="str">
        <f>TEXT((J1955/86400)+25569+(-5/24),"mm/dd/yy")</f>
        <v>02/01/12</v>
      </c>
      <c r="T1955" s="12" t="str">
        <f>TEXT((I1955/86400)+25569+(-5/24),"mm/dd/yy")</f>
        <v>03/01/12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>E1956/D1956</f>
        <v>6.9894800000000004</v>
      </c>
      <c r="P1956">
        <f>E1956/L1956</f>
        <v>842.10602409638557</v>
      </c>
      <c r="Q1956" t="s">
        <v>8310</v>
      </c>
      <c r="R1956" t="s">
        <v>8311</v>
      </c>
      <c r="S1956" s="12" t="str">
        <f>TEXT((J1956/86400)+25569+(-5/24),"mm/dd/yy")</f>
        <v>01/25/16</v>
      </c>
      <c r="T1956" s="12" t="str">
        <f>TEXT((I1956/86400)+25569+(-5/24),"mm/dd/yy")</f>
        <v>03/12/16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>E1957/D1957</f>
        <v>3.9859528571428569</v>
      </c>
      <c r="P1957">
        <f>E1957/L1957</f>
        <v>577.27593103448271</v>
      </c>
      <c r="Q1957" t="s">
        <v>8310</v>
      </c>
      <c r="R1957" t="s">
        <v>8311</v>
      </c>
      <c r="S1957" s="12" t="str">
        <f>TEXT((J1957/86400)+25569+(-5/24),"mm/dd/yy")</f>
        <v>04/21/12</v>
      </c>
      <c r="T1957" s="12" t="str">
        <f>TEXT((I1957/86400)+25569+(-5/24),"mm/dd/yy")</f>
        <v>05/23/12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>E1958/D1958</f>
        <v>2.9403333333333332</v>
      </c>
      <c r="P1958">
        <f>E1958/L1958</f>
        <v>483.34246575342468</v>
      </c>
      <c r="Q1958" t="s">
        <v>8310</v>
      </c>
      <c r="R1958" t="s">
        <v>8311</v>
      </c>
      <c r="S1958" s="12" t="str">
        <f>TEXT((J1958/86400)+25569+(-5/24),"mm/dd/yy")</f>
        <v>03/04/15</v>
      </c>
      <c r="T1958" s="12" t="str">
        <f>TEXT((I1958/86400)+25569+(-5/24),"mm/dd/yy")</f>
        <v>04/18/15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>E1959/D1959</f>
        <v>1.6750470000000002</v>
      </c>
      <c r="P1959">
        <f>E1959/L1959</f>
        <v>76.138500000000008</v>
      </c>
      <c r="Q1959" t="s">
        <v>8310</v>
      </c>
      <c r="R1959" t="s">
        <v>8311</v>
      </c>
      <c r="S1959" s="12" t="str">
        <f>TEXT((J1959/86400)+25569+(-5/24),"mm/dd/yy")</f>
        <v>09/26/12</v>
      </c>
      <c r="T1959" s="12" t="str">
        <f>TEXT((I1959/86400)+25569+(-5/24),"mm/dd/yy")</f>
        <v>10/26/12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>E1960/D1960</f>
        <v>14.355717142857143</v>
      </c>
      <c r="P1960">
        <f>E1960/L1960</f>
        <v>74.107684365781708</v>
      </c>
      <c r="Q1960" t="s">
        <v>8310</v>
      </c>
      <c r="R1960" t="s">
        <v>8311</v>
      </c>
      <c r="S1960" s="12" t="str">
        <f>TEXT((J1960/86400)+25569+(-5/24),"mm/dd/yy")</f>
        <v>02/21/13</v>
      </c>
      <c r="T1960" s="12" t="str">
        <f>TEXT((I1960/86400)+25569+(-5/24),"mm/dd/yy")</f>
        <v>03/23/13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>E1961/D1961</f>
        <v>1.5673440000000001</v>
      </c>
      <c r="P1961">
        <f>E1961/L1961</f>
        <v>36.965660377358489</v>
      </c>
      <c r="Q1961" t="s">
        <v>8310</v>
      </c>
      <c r="R1961" t="s">
        <v>8311</v>
      </c>
      <c r="S1961" s="12" t="str">
        <f>TEXT((J1961/86400)+25569+(-5/24),"mm/dd/yy")</f>
        <v>08/20/14</v>
      </c>
      <c r="T1961" s="12" t="str">
        <f>TEXT((I1961/86400)+25569+(-5/24),"mm/dd/yy")</f>
        <v>09/30/14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>E1962/D1962</f>
        <v>1.1790285714285715</v>
      </c>
      <c r="P1962">
        <f>E1962/L1962</f>
        <v>2500.969696969697</v>
      </c>
      <c r="Q1962" t="s">
        <v>8310</v>
      </c>
      <c r="R1962" t="s">
        <v>8311</v>
      </c>
      <c r="S1962" s="12" t="str">
        <f>TEXT((J1962/86400)+25569+(-5/24),"mm/dd/yy")</f>
        <v>11/21/14</v>
      </c>
      <c r="T1962" s="12" t="str">
        <f>TEXT((I1962/86400)+25569+(-5/24),"mm/dd/yy")</f>
        <v>12/21/14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>E1963/D1963</f>
        <v>11.053811999999999</v>
      </c>
      <c r="P1963">
        <f>E1963/L1963</f>
        <v>67.690214329454989</v>
      </c>
      <c r="Q1963" t="s">
        <v>8310</v>
      </c>
      <c r="R1963" t="s">
        <v>8311</v>
      </c>
      <c r="S1963" s="12" t="str">
        <f>TEXT((J1963/86400)+25569+(-5/24),"mm/dd/yy")</f>
        <v>08/26/12</v>
      </c>
      <c r="T1963" s="12" t="str">
        <f>TEXT((I1963/86400)+25569+(-5/24),"mm/dd/yy")</f>
        <v>10/05/12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>E1964/D1964</f>
        <v>1.9292499999999999</v>
      </c>
      <c r="P1964">
        <f>E1964/L1964</f>
        <v>63.04738562091503</v>
      </c>
      <c r="Q1964" t="s">
        <v>8310</v>
      </c>
      <c r="R1964" t="s">
        <v>8311</v>
      </c>
      <c r="S1964" s="12" t="str">
        <f>TEXT((J1964/86400)+25569+(-5/24),"mm/dd/yy")</f>
        <v>04/13/14</v>
      </c>
      <c r="T1964" s="12" t="str">
        <f>TEXT((I1964/86400)+25569+(-5/24),"mm/dd/yy")</f>
        <v>05/13/14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>E1965/D1965</f>
        <v>1.268842105263158</v>
      </c>
      <c r="P1965">
        <f>E1965/L1965</f>
        <v>117.6</v>
      </c>
      <c r="Q1965" t="s">
        <v>8310</v>
      </c>
      <c r="R1965" t="s">
        <v>8311</v>
      </c>
      <c r="S1965" s="12" t="str">
        <f>TEXT((J1965/86400)+25569+(-5/24),"mm/dd/yy")</f>
        <v>08/12/14</v>
      </c>
      <c r="T1965" s="12" t="str">
        <f>TEXT((I1965/86400)+25569+(-5/24),"mm/dd/yy")</f>
        <v>09/16/14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>E1966/D1966</f>
        <v>2.5957748878923765</v>
      </c>
      <c r="P1966">
        <f>E1966/L1966</f>
        <v>180.75185011709601</v>
      </c>
      <c r="Q1966" t="s">
        <v>8310</v>
      </c>
      <c r="R1966" t="s">
        <v>8311</v>
      </c>
      <c r="S1966" s="12" t="str">
        <f>TEXT((J1966/86400)+25569+(-5/24),"mm/dd/yy")</f>
        <v>03/23/16</v>
      </c>
      <c r="T1966" s="12" t="str">
        <f>TEXT((I1966/86400)+25569+(-5/24),"mm/dd/yy")</f>
        <v>04/22/16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>E1967/D1967</f>
        <v>2.6227999999999998</v>
      </c>
      <c r="P1967">
        <f>E1967/L1967</f>
        <v>127.32038834951456</v>
      </c>
      <c r="Q1967" t="s">
        <v>8310</v>
      </c>
      <c r="R1967" t="s">
        <v>8311</v>
      </c>
      <c r="S1967" s="12" t="str">
        <f>TEXT((J1967/86400)+25569+(-5/24),"mm/dd/yy")</f>
        <v>12/20/11</v>
      </c>
      <c r="T1967" s="12" t="str">
        <f>TEXT((I1967/86400)+25569+(-5/24),"mm/dd/yy")</f>
        <v>01/11/12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>E1968/D1968</f>
        <v>2.0674309000000002</v>
      </c>
      <c r="P1968">
        <f>E1968/L1968</f>
        <v>136.6444745538665</v>
      </c>
      <c r="Q1968" t="s">
        <v>8310</v>
      </c>
      <c r="R1968" t="s">
        <v>8311</v>
      </c>
      <c r="S1968" s="12" t="str">
        <f>TEXT((J1968/86400)+25569+(-5/24),"mm/dd/yy")</f>
        <v>07/15/14</v>
      </c>
      <c r="T1968" s="12" t="str">
        <f>TEXT((I1968/86400)+25569+(-5/24),"mm/dd/yy")</f>
        <v>08/14/14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>E1969/D1969</f>
        <v>3.7012999999999998</v>
      </c>
      <c r="P1969">
        <f>E1969/L1969</f>
        <v>182.78024691358024</v>
      </c>
      <c r="Q1969" t="s">
        <v>8310</v>
      </c>
      <c r="R1969" t="s">
        <v>8311</v>
      </c>
      <c r="S1969" s="12" t="str">
        <f>TEXT((J1969/86400)+25569+(-5/24),"mm/dd/yy")</f>
        <v>04/01/14</v>
      </c>
      <c r="T1969" s="12" t="str">
        <f>TEXT((I1969/86400)+25569+(-5/24),"mm/dd/yy")</f>
        <v>05/01/14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>E1970/D1970</f>
        <v>2.8496600000000001</v>
      </c>
      <c r="P1970">
        <f>E1970/L1970</f>
        <v>279.37843137254902</v>
      </c>
      <c r="Q1970" t="s">
        <v>8310</v>
      </c>
      <c r="R1970" t="s">
        <v>8311</v>
      </c>
      <c r="S1970" s="12" t="str">
        <f>TEXT((J1970/86400)+25569+(-5/24),"mm/dd/yy")</f>
        <v>11/02/16</v>
      </c>
      <c r="T1970" s="12" t="str">
        <f>TEXT((I1970/86400)+25569+(-5/24),"mm/dd/yy")</f>
        <v>12/03/16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>E1971/D1971</f>
        <v>5.7907999999999999</v>
      </c>
      <c r="P1971">
        <f>E1971/L1971</f>
        <v>61.375728669846318</v>
      </c>
      <c r="Q1971" t="s">
        <v>8310</v>
      </c>
      <c r="R1971" t="s">
        <v>8311</v>
      </c>
      <c r="S1971" s="12" t="str">
        <f>TEXT((J1971/86400)+25569+(-5/24),"mm/dd/yy")</f>
        <v>07/06/16</v>
      </c>
      <c r="T1971" s="12" t="str">
        <f>TEXT((I1971/86400)+25569+(-5/24),"mm/dd/yy")</f>
        <v>08/05/16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>E1972/D1972</f>
        <v>11.318</v>
      </c>
      <c r="P1972">
        <f>E1972/L1972</f>
        <v>80.727532097004286</v>
      </c>
      <c r="Q1972" t="s">
        <v>8310</v>
      </c>
      <c r="R1972" t="s">
        <v>8311</v>
      </c>
      <c r="S1972" s="12" t="str">
        <f>TEXT((J1972/86400)+25569+(-5/24),"mm/dd/yy")</f>
        <v>02/18/13</v>
      </c>
      <c r="T1972" s="12" t="str">
        <f>TEXT((I1972/86400)+25569+(-5/24),"mm/dd/yy")</f>
        <v>04/19/13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>E1973/D1973</f>
        <v>2.6302771750000002</v>
      </c>
      <c r="P1973">
        <f>E1973/L1973</f>
        <v>272.35590732591254</v>
      </c>
      <c r="Q1973" t="s">
        <v>8310</v>
      </c>
      <c r="R1973" t="s">
        <v>8311</v>
      </c>
      <c r="S1973" s="12" t="str">
        <f>TEXT((J1973/86400)+25569+(-5/24),"mm/dd/yy")</f>
        <v>10/14/13</v>
      </c>
      <c r="T1973" s="12" t="str">
        <f>TEXT((I1973/86400)+25569+(-5/24),"mm/dd/yy")</f>
        <v>11/14/13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>E1974/D1974</f>
        <v>6.7447999999999997</v>
      </c>
      <c r="P1974">
        <f>E1974/L1974</f>
        <v>70.848739495798313</v>
      </c>
      <c r="Q1974" t="s">
        <v>8310</v>
      </c>
      <c r="R1974" t="s">
        <v>8311</v>
      </c>
      <c r="S1974" s="12" t="str">
        <f>TEXT((J1974/86400)+25569+(-5/24),"mm/dd/yy")</f>
        <v>10/18/12</v>
      </c>
      <c r="T1974" s="12" t="str">
        <f>TEXT((I1974/86400)+25569+(-5/24),"mm/dd/yy")</f>
        <v>11/17/12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>E1975/D1975</f>
        <v>2.5683081313131315</v>
      </c>
      <c r="P1975">
        <f>E1975/L1975</f>
        <v>247.94003412969283</v>
      </c>
      <c r="Q1975" t="s">
        <v>8310</v>
      </c>
      <c r="R1975" t="s">
        <v>8311</v>
      </c>
      <c r="S1975" s="12" t="str">
        <f>TEXT((J1975/86400)+25569+(-5/24),"mm/dd/yy")</f>
        <v>06/28/16</v>
      </c>
      <c r="T1975" s="12" t="str">
        <f>TEXT((I1975/86400)+25569+(-5/24),"mm/dd/yy")</f>
        <v>08/06/16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>E1976/D1976</f>
        <v>3.7549600000000001</v>
      </c>
      <c r="P1976">
        <f>E1976/L1976</f>
        <v>186.81393034825871</v>
      </c>
      <c r="Q1976" t="s">
        <v>8310</v>
      </c>
      <c r="R1976" t="s">
        <v>8311</v>
      </c>
      <c r="S1976" s="12" t="str">
        <f>TEXT((J1976/86400)+25569+(-5/24),"mm/dd/yy")</f>
        <v>06/20/13</v>
      </c>
      <c r="T1976" s="12" t="str">
        <f>TEXT((I1976/86400)+25569+(-5/24),"mm/dd/yy")</f>
        <v>08/19/13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>E1977/D1977</f>
        <v>2.0870837499999997</v>
      </c>
      <c r="P1977">
        <f>E1977/L1977</f>
        <v>131.98948616600788</v>
      </c>
      <c r="Q1977" t="s">
        <v>8310</v>
      </c>
      <c r="R1977" t="s">
        <v>8311</v>
      </c>
      <c r="S1977" s="12" t="str">
        <f>TEXT((J1977/86400)+25569+(-5/24),"mm/dd/yy")</f>
        <v>02/08/13</v>
      </c>
      <c r="T1977" s="12" t="str">
        <f>TEXT((I1977/86400)+25569+(-5/24),"mm/dd/yy")</f>
        <v>03/10/13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>E1978/D1978</f>
        <v>3.4660000000000002</v>
      </c>
      <c r="P1978">
        <f>E1978/L1978</f>
        <v>29.310782241014799</v>
      </c>
      <c r="Q1978" t="s">
        <v>8310</v>
      </c>
      <c r="R1978" t="s">
        <v>8311</v>
      </c>
      <c r="S1978" s="12" t="str">
        <f>TEXT((J1978/86400)+25569+(-5/24),"mm/dd/yy")</f>
        <v>06/13/13</v>
      </c>
      <c r="T1978" s="12" t="str">
        <f>TEXT((I1978/86400)+25569+(-5/24),"mm/dd/yy")</f>
        <v>07/13/13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>E1979/D1979</f>
        <v>4.0232999999999999</v>
      </c>
      <c r="P1979">
        <f>E1979/L1979</f>
        <v>245.02436053593178</v>
      </c>
      <c r="Q1979" t="s">
        <v>8310</v>
      </c>
      <c r="R1979" t="s">
        <v>8311</v>
      </c>
      <c r="S1979" s="12" t="str">
        <f>TEXT((J1979/86400)+25569+(-5/24),"mm/dd/yy")</f>
        <v>11/03/15</v>
      </c>
      <c r="T1979" s="12" t="str">
        <f>TEXT((I1979/86400)+25569+(-5/24),"mm/dd/yy")</f>
        <v>12/19/15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>E1980/D1980</f>
        <v>10.2684514</v>
      </c>
      <c r="P1980">
        <f>E1980/L1980</f>
        <v>1323.2540463917526</v>
      </c>
      <c r="Q1980" t="s">
        <v>8310</v>
      </c>
      <c r="R1980" t="s">
        <v>8311</v>
      </c>
      <c r="S1980" s="12" t="str">
        <f>TEXT((J1980/86400)+25569+(-5/24),"mm/dd/yy")</f>
        <v>05/10/12</v>
      </c>
      <c r="T1980" s="12" t="str">
        <f>TEXT((I1980/86400)+25569+(-5/24),"mm/dd/yy")</f>
        <v>06/12/12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>E1981/D1981</f>
        <v>1.14901155</v>
      </c>
      <c r="P1981">
        <f>E1981/L1981</f>
        <v>282.65966789667897</v>
      </c>
      <c r="Q1981" t="s">
        <v>8310</v>
      </c>
      <c r="R1981" t="s">
        <v>8311</v>
      </c>
      <c r="S1981" s="12" t="str">
        <f>TEXT((J1981/86400)+25569+(-5/24),"mm/dd/yy")</f>
        <v>10/13/15</v>
      </c>
      <c r="T1981" s="12" t="str">
        <f>TEXT((I1981/86400)+25569+(-5/24),"mm/dd/yy")</f>
        <v>11/18/15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>E1982/D1982</f>
        <v>3.5482402000000004</v>
      </c>
      <c r="P1982">
        <f>E1982/L1982</f>
        <v>91.214401028277635</v>
      </c>
      <c r="Q1982" t="s">
        <v>8310</v>
      </c>
      <c r="R1982" t="s">
        <v>8311</v>
      </c>
      <c r="S1982" s="12" t="str">
        <f>TEXT((J1982/86400)+25569+(-5/24),"mm/dd/yy")</f>
        <v>02/23/16</v>
      </c>
      <c r="T1982" s="12" t="str">
        <f>TEXT((I1982/86400)+25569+(-5/24),"mm/dd/yy")</f>
        <v>04/03/16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>E1983/D1983</f>
        <v>5.0799999999999998E-2</v>
      </c>
      <c r="P1983">
        <f>E1983/L1983</f>
        <v>31.75</v>
      </c>
      <c r="Q1983" t="s">
        <v>8325</v>
      </c>
      <c r="R1983" t="s">
        <v>8354</v>
      </c>
      <c r="S1983" s="12" t="str">
        <f>TEXT((J1983/86400)+25569+(-5/24),"mm/dd/yy")</f>
        <v>06/09/14</v>
      </c>
      <c r="T1983" s="12" t="str">
        <f>TEXT((I1983/86400)+25569+(-5/24),"mm/dd/yy")</f>
        <v>07/09/14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>E1984/D1984</f>
        <v>0</v>
      </c>
      <c r="P1984" t="e">
        <f>E1984/L1984</f>
        <v>#DIV/0!</v>
      </c>
      <c r="Q1984" t="s">
        <v>8325</v>
      </c>
      <c r="R1984" t="s">
        <v>8354</v>
      </c>
      <c r="S1984" s="12" t="str">
        <f>TEXT((J1984/86400)+25569+(-5/24),"mm/dd/yy")</f>
        <v>11/04/16</v>
      </c>
      <c r="T1984" s="12" t="str">
        <f>TEXT((I1984/86400)+25569+(-5/24),"mm/dd/yy")</f>
        <v>12/04/16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>E1985/D1985</f>
        <v>4.2999999999999997E-2</v>
      </c>
      <c r="P1985">
        <f>E1985/L1985</f>
        <v>88.6875</v>
      </c>
      <c r="Q1985" t="s">
        <v>8325</v>
      </c>
      <c r="R1985" t="s">
        <v>8354</v>
      </c>
      <c r="S1985" s="12" t="str">
        <f>TEXT((J1985/86400)+25569+(-5/24),"mm/dd/yy")</f>
        <v>08/10/16</v>
      </c>
      <c r="T1985" s="12" t="str">
        <f>TEXT((I1985/86400)+25569+(-5/24),"mm/dd/yy")</f>
        <v>09/02/16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>E1986/D1986</f>
        <v>0.21146666666666666</v>
      </c>
      <c r="P1986">
        <f>E1986/L1986</f>
        <v>453.14285714285717</v>
      </c>
      <c r="Q1986" t="s">
        <v>8325</v>
      </c>
      <c r="R1986" t="s">
        <v>8354</v>
      </c>
      <c r="S1986" s="12" t="str">
        <f>TEXT((J1986/86400)+25569+(-5/24),"mm/dd/yy")</f>
        <v>10/01/14</v>
      </c>
      <c r="T1986" s="12" t="str">
        <f>TEXT((I1986/86400)+25569+(-5/24),"mm/dd/yy")</f>
        <v>11/30/14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>E1987/D1987</f>
        <v>3.1875000000000001E-2</v>
      </c>
      <c r="P1987">
        <f>E1987/L1987</f>
        <v>12.75</v>
      </c>
      <c r="Q1987" t="s">
        <v>8325</v>
      </c>
      <c r="R1987" t="s">
        <v>8354</v>
      </c>
      <c r="S1987" s="12" t="str">
        <f>TEXT((J1987/86400)+25569+(-5/24),"mm/dd/yy")</f>
        <v>07/04/16</v>
      </c>
      <c r="T1987" s="12" t="str">
        <f>TEXT((I1987/86400)+25569+(-5/24),"mm/dd/yy")</f>
        <v>08/02/16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>E1988/D1988</f>
        <v>5.0000000000000001E-4</v>
      </c>
      <c r="P1988">
        <f>E1988/L1988</f>
        <v>1</v>
      </c>
      <c r="Q1988" t="s">
        <v>8325</v>
      </c>
      <c r="R1988" t="s">
        <v>8354</v>
      </c>
      <c r="S1988" s="12" t="str">
        <f>TEXT((J1988/86400)+25569+(-5/24),"mm/dd/yy")</f>
        <v>02/13/16</v>
      </c>
      <c r="T1988" s="12" t="str">
        <f>TEXT((I1988/86400)+25569+(-5/24),"mm/dd/yy")</f>
        <v>03/14/16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>E1989/D1989</f>
        <v>0.42472727272727273</v>
      </c>
      <c r="P1989">
        <f>E1989/L1989</f>
        <v>83.428571428571431</v>
      </c>
      <c r="Q1989" t="s">
        <v>8325</v>
      </c>
      <c r="R1989" t="s">
        <v>8354</v>
      </c>
      <c r="S1989" s="12" t="str">
        <f>TEXT((J1989/86400)+25569+(-5/24),"mm/dd/yy")</f>
        <v>01/30/15</v>
      </c>
      <c r="T1989" s="12" t="str">
        <f>TEXT((I1989/86400)+25569+(-5/24),"mm/dd/yy")</f>
        <v>03/01/15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>E1990/D1990</f>
        <v>4.1666666666666666E-3</v>
      </c>
      <c r="P1990">
        <f>E1990/L1990</f>
        <v>25</v>
      </c>
      <c r="Q1990" t="s">
        <v>8325</v>
      </c>
      <c r="R1990" t="s">
        <v>8354</v>
      </c>
      <c r="S1990" s="12" t="str">
        <f>TEXT((J1990/86400)+25569+(-5/24),"mm/dd/yy")</f>
        <v>07/21/15</v>
      </c>
      <c r="T1990" s="12" t="str">
        <f>TEXT((I1990/86400)+25569+(-5/24),"mm/dd/yy")</f>
        <v>08/20/15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>E1991/D1991</f>
        <v>0.01</v>
      </c>
      <c r="P1991">
        <f>E1991/L1991</f>
        <v>50</v>
      </c>
      <c r="Q1991" t="s">
        <v>8325</v>
      </c>
      <c r="R1991" t="s">
        <v>8354</v>
      </c>
      <c r="S1991" s="12" t="str">
        <f>TEXT((J1991/86400)+25569+(-5/24),"mm/dd/yy")</f>
        <v>11/11/16</v>
      </c>
      <c r="T1991" s="12" t="str">
        <f>TEXT((I1991/86400)+25569+(-5/24),"mm/dd/yy")</f>
        <v>12/11/16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>E1992/D1992</f>
        <v>0.16966666666666666</v>
      </c>
      <c r="P1992">
        <f>E1992/L1992</f>
        <v>101.8</v>
      </c>
      <c r="Q1992" t="s">
        <v>8325</v>
      </c>
      <c r="R1992" t="s">
        <v>8354</v>
      </c>
      <c r="S1992" s="12" t="str">
        <f>TEXT((J1992/86400)+25569+(-5/24),"mm/dd/yy")</f>
        <v>01/28/16</v>
      </c>
      <c r="T1992" s="12" t="str">
        <f>TEXT((I1992/86400)+25569+(-5/24),"mm/dd/yy")</f>
        <v>02/12/16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>E1993/D1993</f>
        <v>7.0000000000000007E-2</v>
      </c>
      <c r="P1993">
        <f>E1993/L1993</f>
        <v>46.666666666666664</v>
      </c>
      <c r="Q1993" t="s">
        <v>8325</v>
      </c>
      <c r="R1993" t="s">
        <v>8354</v>
      </c>
      <c r="S1993" s="12" t="str">
        <f>TEXT((J1993/86400)+25569+(-5/24),"mm/dd/yy")</f>
        <v>06/12/15</v>
      </c>
      <c r="T1993" s="12" t="str">
        <f>TEXT((I1993/86400)+25569+(-5/24),"mm/dd/yy")</f>
        <v>07/03/15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>E1994/D1994</f>
        <v>1.3333333333333333E-3</v>
      </c>
      <c r="P1994">
        <f>E1994/L1994</f>
        <v>1</v>
      </c>
      <c r="Q1994" t="s">
        <v>8325</v>
      </c>
      <c r="R1994" t="s">
        <v>8354</v>
      </c>
      <c r="S1994" s="12" t="str">
        <f>TEXT((J1994/86400)+25569+(-5/24),"mm/dd/yy")</f>
        <v>01/18/15</v>
      </c>
      <c r="T1994" s="12" t="str">
        <f>TEXT((I1994/86400)+25569+(-5/24),"mm/dd/yy")</f>
        <v>02/17/15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>E1995/D1995</f>
        <v>0</v>
      </c>
      <c r="P1995" t="e">
        <f>E1995/L1995</f>
        <v>#DIV/0!</v>
      </c>
      <c r="Q1995" t="s">
        <v>8325</v>
      </c>
      <c r="R1995" t="s">
        <v>8354</v>
      </c>
      <c r="S1995" s="12" t="str">
        <f>TEXT((J1995/86400)+25569+(-5/24),"mm/dd/yy")</f>
        <v>11/21/15</v>
      </c>
      <c r="T1995" s="12" t="str">
        <f>TEXT((I1995/86400)+25569+(-5/24),"mm/dd/yy")</f>
        <v>12/21/15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>E1996/D1996</f>
        <v>0</v>
      </c>
      <c r="P1996" t="e">
        <f>E1996/L1996</f>
        <v>#DIV/0!</v>
      </c>
      <c r="Q1996" t="s">
        <v>8325</v>
      </c>
      <c r="R1996" t="s">
        <v>8354</v>
      </c>
      <c r="S1996" s="12" t="str">
        <f>TEXT((J1996/86400)+25569+(-5/24),"mm/dd/yy")</f>
        <v>10/07/16</v>
      </c>
      <c r="T1996" s="12" t="str">
        <f>TEXT((I1996/86400)+25569+(-5/24),"mm/dd/yy")</f>
        <v>12/06/16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>E1997/D1997</f>
        <v>7.8E-2</v>
      </c>
      <c r="P1997">
        <f>E1997/L1997</f>
        <v>26</v>
      </c>
      <c r="Q1997" t="s">
        <v>8325</v>
      </c>
      <c r="R1997" t="s">
        <v>8354</v>
      </c>
      <c r="S1997" s="12" t="str">
        <f>TEXT((J1997/86400)+25569+(-5/24),"mm/dd/yy")</f>
        <v>06/26/15</v>
      </c>
      <c r="T1997" s="12" t="str">
        <f>TEXT((I1997/86400)+25569+(-5/24),"mm/dd/yy")</f>
        <v>07/16/15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>E1998/D1998</f>
        <v>0</v>
      </c>
      <c r="P1998" t="e">
        <f>E1998/L1998</f>
        <v>#DIV/0!</v>
      </c>
      <c r="Q1998" t="s">
        <v>8325</v>
      </c>
      <c r="R1998" t="s">
        <v>8354</v>
      </c>
      <c r="S1998" s="12" t="str">
        <f>TEXT((J1998/86400)+25569+(-5/24),"mm/dd/yy")</f>
        <v>06/10/14</v>
      </c>
      <c r="T1998" s="12" t="str">
        <f>TEXT((I1998/86400)+25569+(-5/24),"mm/dd/yy")</f>
        <v>07/10/14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>E1999/D1999</f>
        <v>0</v>
      </c>
      <c r="P1999" t="e">
        <f>E1999/L1999</f>
        <v>#DIV/0!</v>
      </c>
      <c r="Q1999" t="s">
        <v>8325</v>
      </c>
      <c r="R1999" t="s">
        <v>8354</v>
      </c>
      <c r="S1999" s="12" t="str">
        <f>TEXT((J1999/86400)+25569+(-5/24),"mm/dd/yy")</f>
        <v>07/27/14</v>
      </c>
      <c r="T1999" s="12" t="str">
        <f>TEXT((I1999/86400)+25569+(-5/24),"mm/dd/yy")</f>
        <v>08/26/14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>E2000/D2000</f>
        <v>0.26200000000000001</v>
      </c>
      <c r="P2000">
        <f>E2000/L2000</f>
        <v>218.33333333333334</v>
      </c>
      <c r="Q2000" t="s">
        <v>8325</v>
      </c>
      <c r="R2000" t="s">
        <v>8354</v>
      </c>
      <c r="S2000" s="12" t="str">
        <f>TEXT((J2000/86400)+25569+(-5/24),"mm/dd/yy")</f>
        <v>06/16/14</v>
      </c>
      <c r="T2000" s="12" t="str">
        <f>TEXT((I2000/86400)+25569+(-5/24),"mm/dd/yy")</f>
        <v>07/31/14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>E2001/D2001</f>
        <v>7.6129032258064515E-3</v>
      </c>
      <c r="P2001">
        <f>E2001/L2001</f>
        <v>33.714285714285715</v>
      </c>
      <c r="Q2001" t="s">
        <v>8325</v>
      </c>
      <c r="R2001" t="s">
        <v>8354</v>
      </c>
      <c r="S2001" s="12" t="str">
        <f>TEXT((J2001/86400)+25569+(-5/24),"mm/dd/yy")</f>
        <v>10/14/14</v>
      </c>
      <c r="T2001" s="12" t="str">
        <f>TEXT((I2001/86400)+25569+(-5/24),"mm/dd/yy")</f>
        <v>11/13/14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>E2002/D2002</f>
        <v>0.125</v>
      </c>
      <c r="P2002">
        <f>E2002/L2002</f>
        <v>25</v>
      </c>
      <c r="Q2002" t="s">
        <v>8325</v>
      </c>
      <c r="R2002" t="s">
        <v>8354</v>
      </c>
      <c r="S2002" s="12" t="str">
        <f>TEXT((J2002/86400)+25569+(-5/24),"mm/dd/yy")</f>
        <v>12/07/15</v>
      </c>
      <c r="T2002" s="12" t="str">
        <f>TEXT((I2002/86400)+25569+(-5/24),"mm/dd/yy")</f>
        <v>01/06/16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>E2003/D2003</f>
        <v>3.8212909090909091</v>
      </c>
      <c r="P2003">
        <f>E2003/L2003</f>
        <v>128.38790470372632</v>
      </c>
      <c r="Q2003" t="s">
        <v>8310</v>
      </c>
      <c r="R2003" t="s">
        <v>8311</v>
      </c>
      <c r="S2003" s="12" t="str">
        <f>TEXT((J2003/86400)+25569+(-5/24),"mm/dd/yy")</f>
        <v>05/12/15</v>
      </c>
      <c r="T2003" s="12" t="str">
        <f>TEXT((I2003/86400)+25569+(-5/24),"mm/dd/yy")</f>
        <v>06/12/15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>E2004/D2004</f>
        <v>2.1679422000000002</v>
      </c>
      <c r="P2004">
        <f>E2004/L2004</f>
        <v>78.834261818181815</v>
      </c>
      <c r="Q2004" t="s">
        <v>8310</v>
      </c>
      <c r="R2004" t="s">
        <v>8311</v>
      </c>
      <c r="S2004" s="12" t="str">
        <f>TEXT((J2004/86400)+25569+(-5/24),"mm/dd/yy")</f>
        <v>12/24/16</v>
      </c>
      <c r="T2004" s="12" t="str">
        <f>TEXT((I2004/86400)+25569+(-5/24),"mm/dd/yy")</f>
        <v>01/23/17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>E2005/D2005</f>
        <v>3.12</v>
      </c>
      <c r="P2005">
        <f>E2005/L2005</f>
        <v>91.764705882352942</v>
      </c>
      <c r="Q2005" t="s">
        <v>8310</v>
      </c>
      <c r="R2005" t="s">
        <v>8311</v>
      </c>
      <c r="S2005" s="12" t="str">
        <f>TEXT((J2005/86400)+25569+(-5/24),"mm/dd/yy")</f>
        <v>06/17/10</v>
      </c>
      <c r="T2005" s="12" t="str">
        <f>TEXT((I2005/86400)+25569+(-5/24),"mm/dd/yy")</f>
        <v>07/02/10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>E2006/D2006</f>
        <v>2.3442048</v>
      </c>
      <c r="P2006">
        <f>E2006/L2006</f>
        <v>331.10237288135596</v>
      </c>
      <c r="Q2006" t="s">
        <v>8310</v>
      </c>
      <c r="R2006" t="s">
        <v>8311</v>
      </c>
      <c r="S2006" s="12" t="str">
        <f>TEXT((J2006/86400)+25569+(-5/24),"mm/dd/yy")</f>
        <v>06/10/14</v>
      </c>
      <c r="T2006" s="12" t="str">
        <f>TEXT((I2006/86400)+25569+(-5/24),"mm/dd/yy")</f>
        <v>07/10/14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>E2007/D2007</f>
        <v>1.236801</v>
      </c>
      <c r="P2007">
        <f>E2007/L2007</f>
        <v>194.26193717277485</v>
      </c>
      <c r="Q2007" t="s">
        <v>8310</v>
      </c>
      <c r="R2007" t="s">
        <v>8311</v>
      </c>
      <c r="S2007" s="12" t="str">
        <f>TEXT((J2007/86400)+25569+(-5/24),"mm/dd/yy")</f>
        <v>09/18/13</v>
      </c>
      <c r="T2007" s="12" t="str">
        <f>TEXT((I2007/86400)+25569+(-5/24),"mm/dd/yy")</f>
        <v>10/15/13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>E2008/D2008</f>
        <v>2.4784000000000002</v>
      </c>
      <c r="P2008">
        <f>E2008/L2008</f>
        <v>408.97689768976898</v>
      </c>
      <c r="Q2008" t="s">
        <v>8310</v>
      </c>
      <c r="R2008" t="s">
        <v>8311</v>
      </c>
      <c r="S2008" s="12" t="str">
        <f>TEXT((J2008/86400)+25569+(-5/24),"mm/dd/yy")</f>
        <v>10/29/14</v>
      </c>
      <c r="T2008" s="12" t="str">
        <f>TEXT((I2008/86400)+25569+(-5/24),"mm/dd/yy")</f>
        <v>12/03/14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>E2009/D2009</f>
        <v>1.157092</v>
      </c>
      <c r="P2009">
        <f>E2009/L2009</f>
        <v>84.459270072992695</v>
      </c>
      <c r="Q2009" t="s">
        <v>8310</v>
      </c>
      <c r="R2009" t="s">
        <v>8311</v>
      </c>
      <c r="S2009" s="12" t="str">
        <f>TEXT((J2009/86400)+25569+(-5/24),"mm/dd/yy")</f>
        <v>06/18/10</v>
      </c>
      <c r="T2009" s="12" t="str">
        <f>TEXT((I2009/86400)+25569+(-5/24),"mm/dd/yy")</f>
        <v>08/23/10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>E2010/D2010</f>
        <v>1.1707484768810599</v>
      </c>
      <c r="P2010">
        <f>E2010/L2010</f>
        <v>44.853658536585364</v>
      </c>
      <c r="Q2010" t="s">
        <v>8310</v>
      </c>
      <c r="R2010" t="s">
        <v>8311</v>
      </c>
      <c r="S2010" s="12" t="str">
        <f>TEXT((J2010/86400)+25569+(-5/24),"mm/dd/yy")</f>
        <v>08/06/11</v>
      </c>
      <c r="T2010" s="12" t="str">
        <f>TEXT((I2010/86400)+25569+(-5/24),"mm/dd/yy")</f>
        <v>09/19/11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>E2011/D2011</f>
        <v>3.05158</v>
      </c>
      <c r="P2011">
        <f>E2011/L2011</f>
        <v>383.3643216080402</v>
      </c>
      <c r="Q2011" t="s">
        <v>8310</v>
      </c>
      <c r="R2011" t="s">
        <v>8311</v>
      </c>
      <c r="S2011" s="12" t="str">
        <f>TEXT((J2011/86400)+25569+(-5/24),"mm/dd/yy")</f>
        <v>10/18/16</v>
      </c>
      <c r="T2011" s="12" t="str">
        <f>TEXT((I2011/86400)+25569+(-5/24),"mm/dd/yy")</f>
        <v>11/23/16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>E2012/D2012</f>
        <v>3.2005299999999997</v>
      </c>
      <c r="P2012">
        <f>E2012/L2012</f>
        <v>55.276856649395505</v>
      </c>
      <c r="Q2012" t="s">
        <v>8310</v>
      </c>
      <c r="R2012" t="s">
        <v>8311</v>
      </c>
      <c r="S2012" s="12" t="str">
        <f>TEXT((J2012/86400)+25569+(-5/24),"mm/dd/yy")</f>
        <v>07/19/16</v>
      </c>
      <c r="T2012" s="12" t="str">
        <f>TEXT((I2012/86400)+25569+(-5/24),"mm/dd/yy")</f>
        <v>08/18/16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>E2013/D2013</f>
        <v>8.1956399999999991</v>
      </c>
      <c r="P2013">
        <f>E2013/L2013</f>
        <v>422.02059732234807</v>
      </c>
      <c r="Q2013" t="s">
        <v>8310</v>
      </c>
      <c r="R2013" t="s">
        <v>8311</v>
      </c>
      <c r="S2013" s="12" t="str">
        <f>TEXT((J2013/86400)+25569+(-5/24),"mm/dd/yy")</f>
        <v>12/09/15</v>
      </c>
      <c r="T2013" s="12" t="str">
        <f>TEXT((I2013/86400)+25569+(-5/24),"mm/dd/yy")</f>
        <v>01/11/16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>E2014/D2014</f>
        <v>2.3490000000000002</v>
      </c>
      <c r="P2014">
        <f>E2014/L2014</f>
        <v>64.180327868852459</v>
      </c>
      <c r="Q2014" t="s">
        <v>8310</v>
      </c>
      <c r="R2014" t="s">
        <v>8311</v>
      </c>
      <c r="S2014" s="12" t="str">
        <f>TEXT((J2014/86400)+25569+(-5/24),"mm/dd/yy")</f>
        <v>01/06/15</v>
      </c>
      <c r="T2014" s="12" t="str">
        <f>TEXT((I2014/86400)+25569+(-5/24),"mm/dd/yy")</f>
        <v>02/05/15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>E2015/D2015</f>
        <v>4.9491375</v>
      </c>
      <c r="P2015">
        <f>E2015/L2015</f>
        <v>173.57781674704077</v>
      </c>
      <c r="Q2015" t="s">
        <v>8310</v>
      </c>
      <c r="R2015" t="s">
        <v>8311</v>
      </c>
      <c r="S2015" s="12" t="str">
        <f>TEXT((J2015/86400)+25569+(-5/24),"mm/dd/yy")</f>
        <v>05/09/16</v>
      </c>
      <c r="T2015" s="12" t="str">
        <f>TEXT((I2015/86400)+25569+(-5/24),"mm/dd/yy")</f>
        <v>07/08/16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>E2016/D2016</f>
        <v>78.137822333333332</v>
      </c>
      <c r="P2016">
        <f>E2016/L2016</f>
        <v>88.601680840609291</v>
      </c>
      <c r="Q2016" t="s">
        <v>8310</v>
      </c>
      <c r="R2016" t="s">
        <v>8311</v>
      </c>
      <c r="S2016" s="12" t="str">
        <f>TEXT((J2016/86400)+25569+(-5/24),"mm/dd/yy")</f>
        <v>02/19/13</v>
      </c>
      <c r="T2016" s="12" t="str">
        <f>TEXT((I2016/86400)+25569+(-5/24),"mm/dd/yy")</f>
        <v>03/24/13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>E2017/D2017</f>
        <v>1.1300013888888889</v>
      </c>
      <c r="P2017">
        <f>E2017/L2017</f>
        <v>50.222283950617282</v>
      </c>
      <c r="Q2017" t="s">
        <v>8310</v>
      </c>
      <c r="R2017" t="s">
        <v>8311</v>
      </c>
      <c r="S2017" s="12" t="str">
        <f>TEXT((J2017/86400)+25569+(-5/24),"mm/dd/yy")</f>
        <v>08/10/11</v>
      </c>
      <c r="T2017" s="12" t="str">
        <f>TEXT((I2017/86400)+25569+(-5/24),"mm/dd/yy")</f>
        <v>09/09/11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>E2018/D2018</f>
        <v>9.2154220000000002</v>
      </c>
      <c r="P2018">
        <f>E2018/L2018</f>
        <v>192.38876826722338</v>
      </c>
      <c r="Q2018" t="s">
        <v>8310</v>
      </c>
      <c r="R2018" t="s">
        <v>8311</v>
      </c>
      <c r="S2018" s="12" t="str">
        <f>TEXT((J2018/86400)+25569+(-5/24),"mm/dd/yy")</f>
        <v>02/07/13</v>
      </c>
      <c r="T2018" s="12" t="str">
        <f>TEXT((I2018/86400)+25569+(-5/24),"mm/dd/yy")</f>
        <v>03/09/13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>E2019/D2019</f>
        <v>1.2510239999999999</v>
      </c>
      <c r="P2019">
        <f>E2019/L2019</f>
        <v>73.416901408450698</v>
      </c>
      <c r="Q2019" t="s">
        <v>8310</v>
      </c>
      <c r="R2019" t="s">
        <v>8311</v>
      </c>
      <c r="S2019" s="12" t="str">
        <f>TEXT((J2019/86400)+25569+(-5/24),"mm/dd/yy")</f>
        <v>02/21/12</v>
      </c>
      <c r="T2019" s="12" t="str">
        <f>TEXT((I2019/86400)+25569+(-5/24),"mm/dd/yy")</f>
        <v>03/23/12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>E2020/D2020</f>
        <v>1.0224343076923077</v>
      </c>
      <c r="P2020">
        <f>E2020/L2020</f>
        <v>147.68495555555555</v>
      </c>
      <c r="Q2020" t="s">
        <v>8310</v>
      </c>
      <c r="R2020" t="s">
        <v>8311</v>
      </c>
      <c r="S2020" s="12" t="str">
        <f>TEXT((J2020/86400)+25569+(-5/24),"mm/dd/yy")</f>
        <v>07/14/15</v>
      </c>
      <c r="T2020" s="12" t="str">
        <f>TEXT((I2020/86400)+25569+(-5/24),"mm/dd/yy")</f>
        <v>08/13/15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>E2021/D2021</f>
        <v>4.8490975000000001</v>
      </c>
      <c r="P2021">
        <f>E2021/L2021</f>
        <v>108.96848314606741</v>
      </c>
      <c r="Q2021" t="s">
        <v>8310</v>
      </c>
      <c r="R2021" t="s">
        <v>8311</v>
      </c>
      <c r="S2021" s="12" t="str">
        <f>TEXT((J2021/86400)+25569+(-5/24),"mm/dd/yy")</f>
        <v>08/23/16</v>
      </c>
      <c r="T2021" s="12" t="str">
        <f>TEXT((I2021/86400)+25569+(-5/24),"mm/dd/yy")</f>
        <v>09/22/16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>E2022/D2022</f>
        <v>1.9233333333333333</v>
      </c>
      <c r="P2022">
        <f>E2022/L2022</f>
        <v>23.647540983606557</v>
      </c>
      <c r="Q2022" t="s">
        <v>8310</v>
      </c>
      <c r="R2022" t="s">
        <v>8311</v>
      </c>
      <c r="S2022" s="12" t="str">
        <f>TEXT((J2022/86400)+25569+(-5/24),"mm/dd/yy")</f>
        <v>04/07/14</v>
      </c>
      <c r="T2022" s="12" t="str">
        <f>TEXT((I2022/86400)+25569+(-5/24),"mm/dd/yy")</f>
        <v>05/14/14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>E2023/D2023</f>
        <v>2.8109999999999999</v>
      </c>
      <c r="P2023">
        <f>E2023/L2023</f>
        <v>147.94736842105263</v>
      </c>
      <c r="Q2023" t="s">
        <v>8310</v>
      </c>
      <c r="R2023" t="s">
        <v>8311</v>
      </c>
      <c r="S2023" s="12" t="str">
        <f>TEXT((J2023/86400)+25569+(-5/24),"mm/dd/yy")</f>
        <v>08/09/14</v>
      </c>
      <c r="T2023" s="12" t="str">
        <f>TEXT((I2023/86400)+25569+(-5/24),"mm/dd/yy")</f>
        <v>09/23/14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>E2024/D2024</f>
        <v>1.2513700000000001</v>
      </c>
      <c r="P2024">
        <f>E2024/L2024</f>
        <v>385.03692307692307</v>
      </c>
      <c r="Q2024" t="s">
        <v>8310</v>
      </c>
      <c r="R2024" t="s">
        <v>8311</v>
      </c>
      <c r="S2024" s="12" t="str">
        <f>TEXT((J2024/86400)+25569+(-5/24),"mm/dd/yy")</f>
        <v>05/12/16</v>
      </c>
      <c r="T2024" s="12" t="str">
        <f>TEXT((I2024/86400)+25569+(-5/24),"mm/dd/yy")</f>
        <v>06/11/16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>E2025/D2025</f>
        <v>1.61459</v>
      </c>
      <c r="P2025">
        <f>E2025/L2025</f>
        <v>457.39093484419266</v>
      </c>
      <c r="Q2025" t="s">
        <v>8310</v>
      </c>
      <c r="R2025" t="s">
        <v>8311</v>
      </c>
      <c r="S2025" s="12" t="str">
        <f>TEXT((J2025/86400)+25569+(-5/24),"mm/dd/yy")</f>
        <v>05/12/15</v>
      </c>
      <c r="T2025" s="12" t="str">
        <f>TEXT((I2025/86400)+25569+(-5/24),"mm/dd/yy")</f>
        <v>06/11/15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>E2026/D2026</f>
        <v>5.8535000000000004</v>
      </c>
      <c r="P2026">
        <f>E2026/L2026</f>
        <v>222.99047619047619</v>
      </c>
      <c r="Q2026" t="s">
        <v>8310</v>
      </c>
      <c r="R2026" t="s">
        <v>8311</v>
      </c>
      <c r="S2026" s="12" t="str">
        <f>TEXT((J2026/86400)+25569+(-5/24),"mm/dd/yy")</f>
        <v>07/09/12</v>
      </c>
      <c r="T2026" s="12" t="str">
        <f>TEXT((I2026/86400)+25569+(-5/24),"mm/dd/yy")</f>
        <v>08/12/12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>E2027/D2027</f>
        <v>2.0114999999999998</v>
      </c>
      <c r="P2027">
        <f>E2027/L2027</f>
        <v>220.74074074074073</v>
      </c>
      <c r="Q2027" t="s">
        <v>8310</v>
      </c>
      <c r="R2027" t="s">
        <v>8311</v>
      </c>
      <c r="S2027" s="12" t="str">
        <f>TEXT((J2027/86400)+25569+(-5/24),"mm/dd/yy")</f>
        <v>05/11/15</v>
      </c>
      <c r="T2027" s="12" t="str">
        <f>TEXT((I2027/86400)+25569+(-5/24),"mm/dd/yy")</f>
        <v>06/10/15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>E2028/D2028</f>
        <v>1.3348307999999998</v>
      </c>
      <c r="P2028">
        <f>E2028/L2028</f>
        <v>73.503898678414089</v>
      </c>
      <c r="Q2028" t="s">
        <v>8310</v>
      </c>
      <c r="R2028" t="s">
        <v>8311</v>
      </c>
      <c r="S2028" s="12" t="str">
        <f>TEXT((J2028/86400)+25569+(-5/24),"mm/dd/yy")</f>
        <v>03/06/14</v>
      </c>
      <c r="T2028" s="12" t="str">
        <f>TEXT((I2028/86400)+25569+(-5/24),"mm/dd/yy")</f>
        <v>04/20/14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>E2029/D2029</f>
        <v>1.2024900000000001</v>
      </c>
      <c r="P2029">
        <f>E2029/L2029</f>
        <v>223.09647495361781</v>
      </c>
      <c r="Q2029" t="s">
        <v>8310</v>
      </c>
      <c r="R2029" t="s">
        <v>8311</v>
      </c>
      <c r="S2029" s="12" t="str">
        <f>TEXT((J2029/86400)+25569+(-5/24),"mm/dd/yy")</f>
        <v>02/13/15</v>
      </c>
      <c r="T2029" s="12" t="str">
        <f>TEXT((I2029/86400)+25569+(-5/24),"mm/dd/yy")</f>
        <v>03/30/15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>E2030/D2030</f>
        <v>1.2616666666666667</v>
      </c>
      <c r="P2030">
        <f>E2030/L2030</f>
        <v>47.911392405063289</v>
      </c>
      <c r="Q2030" t="s">
        <v>8310</v>
      </c>
      <c r="R2030" t="s">
        <v>8311</v>
      </c>
      <c r="S2030" s="12" t="str">
        <f>TEXT((J2030/86400)+25569+(-5/24),"mm/dd/yy")</f>
        <v>02/06/10</v>
      </c>
      <c r="T2030" s="12" t="str">
        <f>TEXT((I2030/86400)+25569+(-5/24),"mm/dd/yy")</f>
        <v>03/15/10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>E2031/D2031</f>
        <v>3.6120000000000001</v>
      </c>
      <c r="P2031">
        <f>E2031/L2031</f>
        <v>96.063829787234042</v>
      </c>
      <c r="Q2031" t="s">
        <v>8310</v>
      </c>
      <c r="R2031" t="s">
        <v>8311</v>
      </c>
      <c r="S2031" s="12" t="str">
        <f>TEXT((J2031/86400)+25569+(-5/24),"mm/dd/yy")</f>
        <v>07/27/14</v>
      </c>
      <c r="T2031" s="12" t="str">
        <f>TEXT((I2031/86400)+25569+(-5/24),"mm/dd/yy")</f>
        <v>08/26/14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>E2032/D2032</f>
        <v>2.26239013671875</v>
      </c>
      <c r="P2032">
        <f>E2032/L2032</f>
        <v>118.6144</v>
      </c>
      <c r="Q2032" t="s">
        <v>8310</v>
      </c>
      <c r="R2032" t="s">
        <v>8311</v>
      </c>
      <c r="S2032" s="12" t="str">
        <f>TEXT((J2032/86400)+25569+(-5/24),"mm/dd/yy")</f>
        <v>10/30/12</v>
      </c>
      <c r="T2032" s="12" t="str">
        <f>TEXT((I2032/86400)+25569+(-5/24),"mm/dd/yy")</f>
        <v>11/29/12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>E2033/D2033</f>
        <v>1.2035</v>
      </c>
      <c r="P2033">
        <f>E2033/L2033</f>
        <v>118.45472440944881</v>
      </c>
      <c r="Q2033" t="s">
        <v>8310</v>
      </c>
      <c r="R2033" t="s">
        <v>8311</v>
      </c>
      <c r="S2033" s="12" t="str">
        <f>TEXT((J2033/86400)+25569+(-5/24),"mm/dd/yy")</f>
        <v>12/02/14</v>
      </c>
      <c r="T2033" s="12" t="str">
        <f>TEXT((I2033/86400)+25569+(-5/24),"mm/dd/yy")</f>
        <v>01/08/15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>E2034/D2034</f>
        <v>3.0418799999999999</v>
      </c>
      <c r="P2034">
        <f>E2034/L2034</f>
        <v>143.21468926553672</v>
      </c>
      <c r="Q2034" t="s">
        <v>8310</v>
      </c>
      <c r="R2034" t="s">
        <v>8311</v>
      </c>
      <c r="S2034" s="12" t="str">
        <f>TEXT((J2034/86400)+25569+(-5/24),"mm/dd/yy")</f>
        <v>11/15/16</v>
      </c>
      <c r="T2034" s="12" t="str">
        <f>TEXT((I2034/86400)+25569+(-5/24),"mm/dd/yy")</f>
        <v>12/15/16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>E2035/D2035</f>
        <v>1.7867599999999999</v>
      </c>
      <c r="P2035">
        <f>E2035/L2035</f>
        <v>282.71518987341773</v>
      </c>
      <c r="Q2035" t="s">
        <v>8310</v>
      </c>
      <c r="R2035" t="s">
        <v>8311</v>
      </c>
      <c r="S2035" s="12" t="str">
        <f>TEXT((J2035/86400)+25569+(-5/24),"mm/dd/yy")</f>
        <v>03/26/14</v>
      </c>
      <c r="T2035" s="12" t="str">
        <f>TEXT((I2035/86400)+25569+(-5/24),"mm/dd/yy")</f>
        <v>04/25/14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>E2036/D2036</f>
        <v>3.868199871794872</v>
      </c>
      <c r="P2036">
        <f>E2036/L2036</f>
        <v>593.93620078740162</v>
      </c>
      <c r="Q2036" t="s">
        <v>8310</v>
      </c>
      <c r="R2036" t="s">
        <v>8311</v>
      </c>
      <c r="S2036" s="12" t="str">
        <f>TEXT((J2036/86400)+25569+(-5/24),"mm/dd/yy")</f>
        <v>03/12/15</v>
      </c>
      <c r="T2036" s="12" t="str">
        <f>TEXT((I2036/86400)+25569+(-5/24),"mm/dd/yy")</f>
        <v>05/07/15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>E2037/D2037</f>
        <v>2.1103642500000004</v>
      </c>
      <c r="P2037">
        <f>E2037/L2037</f>
        <v>262.15704968944101</v>
      </c>
      <c r="Q2037" t="s">
        <v>8310</v>
      </c>
      <c r="R2037" t="s">
        <v>8311</v>
      </c>
      <c r="S2037" s="12" t="str">
        <f>TEXT((J2037/86400)+25569+(-5/24),"mm/dd/yy")</f>
        <v>11/03/15</v>
      </c>
      <c r="T2037" s="12" t="str">
        <f>TEXT((I2037/86400)+25569+(-5/24),"mm/dd/yy")</f>
        <v>12/18/15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>E2038/D2038</f>
        <v>1.3166833333333334</v>
      </c>
      <c r="P2038">
        <f>E2038/L2038</f>
        <v>46.580778301886795</v>
      </c>
      <c r="Q2038" t="s">
        <v>8310</v>
      </c>
      <c r="R2038" t="s">
        <v>8311</v>
      </c>
      <c r="S2038" s="12" t="str">
        <f>TEXT((J2038/86400)+25569+(-5/24),"mm/dd/yy")</f>
        <v>04/09/14</v>
      </c>
      <c r="T2038" s="12" t="str">
        <f>TEXT((I2038/86400)+25569+(-5/24),"mm/dd/yy")</f>
        <v>05/09/14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>E2039/D2039</f>
        <v>3.0047639999999998</v>
      </c>
      <c r="P2039">
        <f>E2039/L2039</f>
        <v>70.041118881118877</v>
      </c>
      <c r="Q2039" t="s">
        <v>8310</v>
      </c>
      <c r="R2039" t="s">
        <v>8311</v>
      </c>
      <c r="S2039" s="12" t="str">
        <f>TEXT((J2039/86400)+25569+(-5/24),"mm/dd/yy")</f>
        <v>10/31/13</v>
      </c>
      <c r="T2039" s="12" t="str">
        <f>TEXT((I2039/86400)+25569+(-5/24),"mm/dd/yy")</f>
        <v>12/30/13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>E2040/D2040</f>
        <v>4.2051249999999998</v>
      </c>
      <c r="P2040">
        <f>E2040/L2040</f>
        <v>164.90686274509804</v>
      </c>
      <c r="Q2040" t="s">
        <v>8310</v>
      </c>
      <c r="R2040" t="s">
        <v>8311</v>
      </c>
      <c r="S2040" s="12" t="str">
        <f>TEXT((J2040/86400)+25569+(-5/24),"mm/dd/yy")</f>
        <v>05/30/13</v>
      </c>
      <c r="T2040" s="12" t="str">
        <f>TEXT((I2040/86400)+25569+(-5/24),"mm/dd/yy")</f>
        <v>07/01/13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>E2041/D2041</f>
        <v>1.362168</v>
      </c>
      <c r="P2041">
        <f>E2041/L2041</f>
        <v>449.26385224274406</v>
      </c>
      <c r="Q2041" t="s">
        <v>8310</v>
      </c>
      <c r="R2041" t="s">
        <v>8311</v>
      </c>
      <c r="S2041" s="12" t="str">
        <f>TEXT((J2041/86400)+25569+(-5/24),"mm/dd/yy")</f>
        <v>11/01/16</v>
      </c>
      <c r="T2041" s="12" t="str">
        <f>TEXT((I2041/86400)+25569+(-5/24),"mm/dd/yy")</f>
        <v>11/30/16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>E2042/D2042</f>
        <v>2.4817133333333334</v>
      </c>
      <c r="P2042">
        <f>E2042/L2042</f>
        <v>27.472841328413285</v>
      </c>
      <c r="Q2042" t="s">
        <v>8310</v>
      </c>
      <c r="R2042" t="s">
        <v>8311</v>
      </c>
      <c r="S2042" s="12" t="str">
        <f>TEXT((J2042/86400)+25569+(-5/24),"mm/dd/yy")</f>
        <v>10/31/13</v>
      </c>
      <c r="T2042" s="12" t="str">
        <f>TEXT((I2042/86400)+25569+(-5/24),"mm/dd/yy")</f>
        <v>11/15/13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>E2043/D2043</f>
        <v>1.8186315789473684</v>
      </c>
      <c r="P2043">
        <f>E2043/L2043</f>
        <v>143.97499999999999</v>
      </c>
      <c r="Q2043" t="s">
        <v>8310</v>
      </c>
      <c r="R2043" t="s">
        <v>8311</v>
      </c>
      <c r="S2043" s="12" t="str">
        <f>TEXT((J2043/86400)+25569+(-5/24),"mm/dd/yy")</f>
        <v>10/11/16</v>
      </c>
      <c r="T2043" s="12" t="str">
        <f>TEXT((I2043/86400)+25569+(-5/24),"mm/dd/yy")</f>
        <v>11/10/16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>E2044/D2044</f>
        <v>1.2353000000000001</v>
      </c>
      <c r="P2044">
        <f>E2044/L2044</f>
        <v>88.23571428571428</v>
      </c>
      <c r="Q2044" t="s">
        <v>8310</v>
      </c>
      <c r="R2044" t="s">
        <v>8311</v>
      </c>
      <c r="S2044" s="12" t="str">
        <f>TEXT((J2044/86400)+25569+(-5/24),"mm/dd/yy")</f>
        <v>11/23/15</v>
      </c>
      <c r="T2044" s="12" t="str">
        <f>TEXT((I2044/86400)+25569+(-5/24),"mm/dd/yy")</f>
        <v>01/22/16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>E2045/D2045</f>
        <v>5.0620938628158845</v>
      </c>
      <c r="P2045">
        <f>E2045/L2045</f>
        <v>36.326424870466319</v>
      </c>
      <c r="Q2045" t="s">
        <v>8310</v>
      </c>
      <c r="R2045" t="s">
        <v>8311</v>
      </c>
      <c r="S2045" s="12" t="str">
        <f>TEXT((J2045/86400)+25569+(-5/24),"mm/dd/yy")</f>
        <v>10/17/16</v>
      </c>
      <c r="T2045" s="12" t="str">
        <f>TEXT((I2045/86400)+25569+(-5/24),"mm/dd/yy")</f>
        <v>12/10/16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>E2046/D2046</f>
        <v>1.0821333333333334</v>
      </c>
      <c r="P2046">
        <f>E2046/L2046</f>
        <v>90.177777777777777</v>
      </c>
      <c r="Q2046" t="s">
        <v>8310</v>
      </c>
      <c r="R2046" t="s">
        <v>8311</v>
      </c>
      <c r="S2046" s="12" t="str">
        <f>TEXT((J2046/86400)+25569+(-5/24),"mm/dd/yy")</f>
        <v>05/14/15</v>
      </c>
      <c r="T2046" s="12" t="str">
        <f>TEXT((I2046/86400)+25569+(-5/24),"mm/dd/yy")</f>
        <v>06/13/15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>E2047/D2047</f>
        <v>8.1918387755102042</v>
      </c>
      <c r="P2047">
        <f>E2047/L2047</f>
        <v>152.62361216730039</v>
      </c>
      <c r="Q2047" t="s">
        <v>8310</v>
      </c>
      <c r="R2047" t="s">
        <v>8311</v>
      </c>
      <c r="S2047" s="12" t="str">
        <f>TEXT((J2047/86400)+25569+(-5/24),"mm/dd/yy")</f>
        <v>06/08/12</v>
      </c>
      <c r="T2047" s="12" t="str">
        <f>TEXT((I2047/86400)+25569+(-5/24),"mm/dd/yy")</f>
        <v>07/08/12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>E2048/D2048</f>
        <v>1.2110000000000001</v>
      </c>
      <c r="P2048">
        <f>E2048/L2048</f>
        <v>55.806451612903224</v>
      </c>
      <c r="Q2048" t="s">
        <v>8310</v>
      </c>
      <c r="R2048" t="s">
        <v>8311</v>
      </c>
      <c r="S2048" s="12" t="str">
        <f>TEXT((J2048/86400)+25569+(-5/24),"mm/dd/yy")</f>
        <v>04/22/13</v>
      </c>
      <c r="T2048" s="12" t="str">
        <f>TEXT((I2048/86400)+25569+(-5/24),"mm/dd/yy")</f>
        <v>05/22/13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>E2049/D2049</f>
        <v>1.0299897959183673</v>
      </c>
      <c r="P2049">
        <f>E2049/L2049</f>
        <v>227.85327313769753</v>
      </c>
      <c r="Q2049" t="s">
        <v>8310</v>
      </c>
      <c r="R2049" t="s">
        <v>8311</v>
      </c>
      <c r="S2049" s="12" t="str">
        <f>TEXT((J2049/86400)+25569+(-5/24),"mm/dd/yy")</f>
        <v>03/18/15</v>
      </c>
      <c r="T2049" s="12" t="str">
        <f>TEXT((I2049/86400)+25569+(-5/24),"mm/dd/yy")</f>
        <v>04/16/15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>E2050/D2050</f>
        <v>1.4833229411764706</v>
      </c>
      <c r="P2050">
        <f>E2050/L2050</f>
        <v>91.82989803350327</v>
      </c>
      <c r="Q2050" t="s">
        <v>8310</v>
      </c>
      <c r="R2050" t="s">
        <v>8311</v>
      </c>
      <c r="S2050" s="12" t="str">
        <f>TEXT((J2050/86400)+25569+(-5/24),"mm/dd/yy")</f>
        <v>04/23/13</v>
      </c>
      <c r="T2050" s="12" t="str">
        <f>TEXT((I2050/86400)+25569+(-5/24),"mm/dd/yy")</f>
        <v>05/23/13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>E2051/D2051</f>
        <v>1.2019070000000001</v>
      </c>
      <c r="P2051">
        <f>E2051/L2051</f>
        <v>80.991037735849048</v>
      </c>
      <c r="Q2051" t="s">
        <v>8310</v>
      </c>
      <c r="R2051" t="s">
        <v>8311</v>
      </c>
      <c r="S2051" s="12" t="str">
        <f>TEXT((J2051/86400)+25569+(-5/24),"mm/dd/yy")</f>
        <v>10/28/13</v>
      </c>
      <c r="T2051" s="12" t="str">
        <f>TEXT((I2051/86400)+25569+(-5/24),"mm/dd/yy")</f>
        <v>12/02/13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>E2052/D2052</f>
        <v>4.7327000000000004</v>
      </c>
      <c r="P2052">
        <f>E2052/L2052</f>
        <v>278.39411764705881</v>
      </c>
      <c r="Q2052" t="s">
        <v>8310</v>
      </c>
      <c r="R2052" t="s">
        <v>8311</v>
      </c>
      <c r="S2052" s="12" t="str">
        <f>TEXT((J2052/86400)+25569+(-5/24),"mm/dd/yy")</f>
        <v>04/20/15</v>
      </c>
      <c r="T2052" s="12" t="str">
        <f>TEXT((I2052/86400)+25569+(-5/24),"mm/dd/yy")</f>
        <v>05/30/15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>E2053/D2053</f>
        <v>1.303625</v>
      </c>
      <c r="P2053">
        <f>E2053/L2053</f>
        <v>43.095041322314053</v>
      </c>
      <c r="Q2053" t="s">
        <v>8310</v>
      </c>
      <c r="R2053" t="s">
        <v>8311</v>
      </c>
      <c r="S2053" s="12" t="str">
        <f>TEXT((J2053/86400)+25569+(-5/24),"mm/dd/yy")</f>
        <v>11/25/13</v>
      </c>
      <c r="T2053" s="12" t="str">
        <f>TEXT((I2053/86400)+25569+(-5/24),"mm/dd/yy")</f>
        <v>12/25/13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>E2054/D2054</f>
        <v>3.5304799999999998</v>
      </c>
      <c r="P2054">
        <f>E2054/L2054</f>
        <v>326.29205175600737</v>
      </c>
      <c r="Q2054" t="s">
        <v>8310</v>
      </c>
      <c r="R2054" t="s">
        <v>8311</v>
      </c>
      <c r="S2054" s="12" t="str">
        <f>TEXT((J2054/86400)+25569+(-5/24),"mm/dd/yy")</f>
        <v>01/05/16</v>
      </c>
      <c r="T2054" s="12" t="str">
        <f>TEXT((I2054/86400)+25569+(-5/24),"mm/dd/yy")</f>
        <v>02/19/16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>E2055/D2055</f>
        <v>1.0102</v>
      </c>
      <c r="P2055">
        <f>E2055/L2055</f>
        <v>41.743801652892564</v>
      </c>
      <c r="Q2055" t="s">
        <v>8310</v>
      </c>
      <c r="R2055" t="s">
        <v>8311</v>
      </c>
      <c r="S2055" s="12" t="str">
        <f>TEXT((J2055/86400)+25569+(-5/24),"mm/dd/yy")</f>
        <v>10/26/15</v>
      </c>
      <c r="T2055" s="12" t="str">
        <f>TEXT((I2055/86400)+25569+(-5/24),"mm/dd/yy")</f>
        <v>11/25/15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>E2056/D2056</f>
        <v>1.1359142857142857</v>
      </c>
      <c r="P2056">
        <f>E2056/L2056</f>
        <v>64.020933977455712</v>
      </c>
      <c r="Q2056" t="s">
        <v>8310</v>
      </c>
      <c r="R2056" t="s">
        <v>8311</v>
      </c>
      <c r="S2056" s="12" t="str">
        <f>TEXT((J2056/86400)+25569+(-5/24),"mm/dd/yy")</f>
        <v>04/02/14</v>
      </c>
      <c r="T2056" s="12" t="str">
        <f>TEXT((I2056/86400)+25569+(-5/24),"mm/dd/yy")</f>
        <v>05/02/14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>E2057/D2057</f>
        <v>1.6741666666666666</v>
      </c>
      <c r="P2057">
        <f>E2057/L2057</f>
        <v>99.455445544554451</v>
      </c>
      <c r="Q2057" t="s">
        <v>8310</v>
      </c>
      <c r="R2057" t="s">
        <v>8311</v>
      </c>
      <c r="S2057" s="12" t="str">
        <f>TEXT((J2057/86400)+25569+(-5/24),"mm/dd/yy")</f>
        <v>11/03/14</v>
      </c>
      <c r="T2057" s="12" t="str">
        <f>TEXT((I2057/86400)+25569+(-5/24),"mm/dd/yy")</f>
        <v>12/02/14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>E2058/D2058</f>
        <v>1.5345200000000001</v>
      </c>
      <c r="P2058">
        <f>E2058/L2058</f>
        <v>138.49458483754512</v>
      </c>
      <c r="Q2058" t="s">
        <v>8310</v>
      </c>
      <c r="R2058" t="s">
        <v>8311</v>
      </c>
      <c r="S2058" s="12" t="str">
        <f>TEXT((J2058/86400)+25569+(-5/24),"mm/dd/yy")</f>
        <v>03/18/13</v>
      </c>
      <c r="T2058" s="12" t="str">
        <f>TEXT((I2058/86400)+25569+(-5/24),"mm/dd/yy")</f>
        <v>04/17/13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>E2059/D2059</f>
        <v>2.022322</v>
      </c>
      <c r="P2059">
        <f>E2059/L2059</f>
        <v>45.547792792792798</v>
      </c>
      <c r="Q2059" t="s">
        <v>8310</v>
      </c>
      <c r="R2059" t="s">
        <v>8311</v>
      </c>
      <c r="S2059" s="12" t="str">
        <f>TEXT((J2059/86400)+25569+(-5/24),"mm/dd/yy")</f>
        <v>01/27/16</v>
      </c>
      <c r="T2059" s="12" t="str">
        <f>TEXT((I2059/86400)+25569+(-5/24),"mm/dd/yy")</f>
        <v>02/26/16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>E2060/D2060</f>
        <v>1.6828125</v>
      </c>
      <c r="P2060">
        <f>E2060/L2060</f>
        <v>10.507317073170732</v>
      </c>
      <c r="Q2060" t="s">
        <v>8310</v>
      </c>
      <c r="R2060" t="s">
        <v>8311</v>
      </c>
      <c r="S2060" s="12" t="str">
        <f>TEXT((J2060/86400)+25569+(-5/24),"mm/dd/yy")</f>
        <v>01/22/15</v>
      </c>
      <c r="T2060" s="12" t="str">
        <f>TEXT((I2060/86400)+25569+(-5/24),"mm/dd/yy")</f>
        <v>03/02/15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>E2061/D2061</f>
        <v>1.4345666666666668</v>
      </c>
      <c r="P2061">
        <f>E2061/L2061</f>
        <v>114.76533333333333</v>
      </c>
      <c r="Q2061" t="s">
        <v>8310</v>
      </c>
      <c r="R2061" t="s">
        <v>8311</v>
      </c>
      <c r="S2061" s="12" t="str">
        <f>TEXT((J2061/86400)+25569+(-5/24),"mm/dd/yy")</f>
        <v>12/23/15</v>
      </c>
      <c r="T2061" s="12" t="str">
        <f>TEXT((I2061/86400)+25569+(-5/24),"mm/dd/yy")</f>
        <v>01/31/16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>E2062/D2062</f>
        <v>1.964</v>
      </c>
      <c r="P2062">
        <f>E2062/L2062</f>
        <v>35.997067448680355</v>
      </c>
      <c r="Q2062" t="s">
        <v>8310</v>
      </c>
      <c r="R2062" t="s">
        <v>8311</v>
      </c>
      <c r="S2062" s="12" t="str">
        <f>TEXT((J2062/86400)+25569+(-5/24),"mm/dd/yy")</f>
        <v>05/24/14</v>
      </c>
      <c r="T2062" s="12" t="str">
        <f>TEXT((I2062/86400)+25569+(-5/24),"mm/dd/yy")</f>
        <v>07/23/14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>E2063/D2063</f>
        <v>1.0791999999999999</v>
      </c>
      <c r="P2063">
        <f>E2063/L2063</f>
        <v>154.17142857142858</v>
      </c>
      <c r="Q2063" t="s">
        <v>8310</v>
      </c>
      <c r="R2063" t="s">
        <v>8311</v>
      </c>
      <c r="S2063" s="12" t="str">
        <f>TEXT((J2063/86400)+25569+(-5/24),"mm/dd/yy")</f>
        <v>12/01/16</v>
      </c>
      <c r="T2063" s="12" t="str">
        <f>TEXT((I2063/86400)+25569+(-5/24),"mm/dd/yy")</f>
        <v>12/31/16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>E2064/D2064</f>
        <v>1.14977</v>
      </c>
      <c r="P2064">
        <f>E2064/L2064</f>
        <v>566.38916256157631</v>
      </c>
      <c r="Q2064" t="s">
        <v>8310</v>
      </c>
      <c r="R2064" t="s">
        <v>8311</v>
      </c>
      <c r="S2064" s="12" t="str">
        <f>TEXT((J2064/86400)+25569+(-5/24),"mm/dd/yy")</f>
        <v>02/23/16</v>
      </c>
      <c r="T2064" s="12" t="str">
        <f>TEXT((I2064/86400)+25569+(-5/24),"mm/dd/yy")</f>
        <v>03/24/16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>E2065/D2065</f>
        <v>1.4804999999999999</v>
      </c>
      <c r="P2065">
        <f>E2065/L2065</f>
        <v>120.85714285714286</v>
      </c>
      <c r="Q2065" t="s">
        <v>8310</v>
      </c>
      <c r="R2065" t="s">
        <v>8311</v>
      </c>
      <c r="S2065" s="12" t="str">
        <f>TEXT((J2065/86400)+25569+(-5/24),"mm/dd/yy")</f>
        <v>04/12/16</v>
      </c>
      <c r="T2065" s="12" t="str">
        <f>TEXT((I2065/86400)+25569+(-5/24),"mm/dd/yy")</f>
        <v>05/15/16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>E2066/D2066</f>
        <v>1.9116676082790633</v>
      </c>
      <c r="P2066">
        <f>E2066/L2066</f>
        <v>86.163845492085343</v>
      </c>
      <c r="Q2066" t="s">
        <v>8310</v>
      </c>
      <c r="R2066" t="s">
        <v>8311</v>
      </c>
      <c r="S2066" s="12" t="str">
        <f>TEXT((J2066/86400)+25569+(-5/24),"mm/dd/yy")</f>
        <v>04/25/13</v>
      </c>
      <c r="T2066" s="12" t="str">
        <f>TEXT((I2066/86400)+25569+(-5/24),"mm/dd/yy")</f>
        <v>05/31/13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>E2067/D2067</f>
        <v>1.99215125</v>
      </c>
      <c r="P2067">
        <f>E2067/L2067</f>
        <v>51.212114395886893</v>
      </c>
      <c r="Q2067" t="s">
        <v>8310</v>
      </c>
      <c r="R2067" t="s">
        <v>8311</v>
      </c>
      <c r="S2067" s="12" t="str">
        <f>TEXT((J2067/86400)+25569+(-5/24),"mm/dd/yy")</f>
        <v>11/25/13</v>
      </c>
      <c r="T2067" s="12" t="str">
        <f>TEXT((I2067/86400)+25569+(-5/24),"mm/dd/yy")</f>
        <v>12/25/13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>E2068/D2068</f>
        <v>2.1859999999999999</v>
      </c>
      <c r="P2068">
        <f>E2068/L2068</f>
        <v>67.261538461538464</v>
      </c>
      <c r="Q2068" t="s">
        <v>8310</v>
      </c>
      <c r="R2068" t="s">
        <v>8311</v>
      </c>
      <c r="S2068" s="12" t="str">
        <f>TEXT((J2068/86400)+25569+(-5/24),"mm/dd/yy")</f>
        <v>07/24/14</v>
      </c>
      <c r="T2068" s="12" t="str">
        <f>TEXT((I2068/86400)+25569+(-5/24),"mm/dd/yy")</f>
        <v>08/23/14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>E2069/D2069</f>
        <v>1.2686868686868686</v>
      </c>
      <c r="P2069">
        <f>E2069/L2069</f>
        <v>62.8</v>
      </c>
      <c r="Q2069" t="s">
        <v>8310</v>
      </c>
      <c r="R2069" t="s">
        <v>8311</v>
      </c>
      <c r="S2069" s="12" t="str">
        <f>TEXT((J2069/86400)+25569+(-5/24),"mm/dd/yy")</f>
        <v>04/21/15</v>
      </c>
      <c r="T2069" s="12" t="str">
        <f>TEXT((I2069/86400)+25569+(-5/24),"mm/dd/yy")</f>
        <v>05/24/15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>E2070/D2070</f>
        <v>1.0522388</v>
      </c>
      <c r="P2070">
        <f>E2070/L2070</f>
        <v>346.13118421052633</v>
      </c>
      <c r="Q2070" t="s">
        <v>8310</v>
      </c>
      <c r="R2070" t="s">
        <v>8311</v>
      </c>
      <c r="S2070" s="12" t="str">
        <f>TEXT((J2070/86400)+25569+(-5/24),"mm/dd/yy")</f>
        <v>09/20/16</v>
      </c>
      <c r="T2070" s="12" t="str">
        <f>TEXT((I2070/86400)+25569+(-5/24),"mm/dd/yy")</f>
        <v>10/20/16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>E2071/D2071</f>
        <v>1.2840666000000001</v>
      </c>
      <c r="P2071">
        <f>E2071/L2071</f>
        <v>244.11912547528519</v>
      </c>
      <c r="Q2071" t="s">
        <v>8310</v>
      </c>
      <c r="R2071" t="s">
        <v>8311</v>
      </c>
      <c r="S2071" s="12" t="str">
        <f>TEXT((J2071/86400)+25569+(-5/24),"mm/dd/yy")</f>
        <v>12/02/15</v>
      </c>
      <c r="T2071" s="12" t="str">
        <f>TEXT((I2071/86400)+25569+(-5/24),"mm/dd/yy")</f>
        <v>01/02/16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>E2072/D2072</f>
        <v>3.1732719999999999</v>
      </c>
      <c r="P2072">
        <f>E2072/L2072</f>
        <v>259.25424836601309</v>
      </c>
      <c r="Q2072" t="s">
        <v>8310</v>
      </c>
      <c r="R2072" t="s">
        <v>8311</v>
      </c>
      <c r="S2072" s="12" t="str">
        <f>TEXT((J2072/86400)+25569+(-5/24),"mm/dd/yy")</f>
        <v>05/29/16</v>
      </c>
      <c r="T2072" s="12" t="str">
        <f>TEXT((I2072/86400)+25569+(-5/24),"mm/dd/yy")</f>
        <v>06/28/16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>E2073/D2073</f>
        <v>2.8073000000000001</v>
      </c>
      <c r="P2073">
        <f>E2073/L2073</f>
        <v>201.96402877697841</v>
      </c>
      <c r="Q2073" t="s">
        <v>8310</v>
      </c>
      <c r="R2073" t="s">
        <v>8311</v>
      </c>
      <c r="S2073" s="12" t="str">
        <f>TEXT((J2073/86400)+25569+(-5/24),"mm/dd/yy")</f>
        <v>08/18/16</v>
      </c>
      <c r="T2073" s="12" t="str">
        <f>TEXT((I2073/86400)+25569+(-5/24),"mm/dd/yy")</f>
        <v>10/02/16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>E2074/D2074</f>
        <v>1.1073146853146854</v>
      </c>
      <c r="P2074">
        <f>E2074/L2074</f>
        <v>226.20857142857142</v>
      </c>
      <c r="Q2074" t="s">
        <v>8310</v>
      </c>
      <c r="R2074" t="s">
        <v>8311</v>
      </c>
      <c r="S2074" s="12" t="str">
        <f>TEXT((J2074/86400)+25569+(-5/24),"mm/dd/yy")</f>
        <v>04/07/16</v>
      </c>
      <c r="T2074" s="12" t="str">
        <f>TEXT((I2074/86400)+25569+(-5/24),"mm/dd/yy")</f>
        <v>05/07/16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>E2075/D2075</f>
        <v>1.5260429999999998</v>
      </c>
      <c r="P2075">
        <f>E2075/L2075</f>
        <v>324.69</v>
      </c>
      <c r="Q2075" t="s">
        <v>8310</v>
      </c>
      <c r="R2075" t="s">
        <v>8311</v>
      </c>
      <c r="S2075" s="12" t="str">
        <f>TEXT((J2075/86400)+25569+(-5/24),"mm/dd/yy")</f>
        <v>03/24/15</v>
      </c>
      <c r="T2075" s="12" t="str">
        <f>TEXT((I2075/86400)+25569+(-5/24),"mm/dd/yy")</f>
        <v>05/08/15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>E2076/D2076</f>
        <v>1.0249999999999999</v>
      </c>
      <c r="P2076">
        <f>E2076/L2076</f>
        <v>205</v>
      </c>
      <c r="Q2076" t="s">
        <v>8310</v>
      </c>
      <c r="R2076" t="s">
        <v>8311</v>
      </c>
      <c r="S2076" s="12" t="str">
        <f>TEXT((J2076/86400)+25569+(-5/24),"mm/dd/yy")</f>
        <v>04/06/16</v>
      </c>
      <c r="T2076" s="12" t="str">
        <f>TEXT((I2076/86400)+25569+(-5/24),"mm/dd/yy")</f>
        <v>05/06/16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>E2077/D2077</f>
        <v>16.783738373837384</v>
      </c>
      <c r="P2077">
        <f>E2077/L2077</f>
        <v>20.465926829268295</v>
      </c>
      <c r="Q2077" t="s">
        <v>8310</v>
      </c>
      <c r="R2077" t="s">
        <v>8311</v>
      </c>
      <c r="S2077" s="12" t="str">
        <f>TEXT((J2077/86400)+25569+(-5/24),"mm/dd/yy")</f>
        <v>06/25/13</v>
      </c>
      <c r="T2077" s="12" t="str">
        <f>TEXT((I2077/86400)+25569+(-5/24),"mm/dd/yy")</f>
        <v>07/25/13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>E2078/D2078</f>
        <v>5.4334915642458101</v>
      </c>
      <c r="P2078">
        <f>E2078/L2078</f>
        <v>116.35303146309367</v>
      </c>
      <c r="Q2078" t="s">
        <v>8310</v>
      </c>
      <c r="R2078" t="s">
        <v>8311</v>
      </c>
      <c r="S2078" s="12" t="str">
        <f>TEXT((J2078/86400)+25569+(-5/24),"mm/dd/yy")</f>
        <v>06/13/14</v>
      </c>
      <c r="T2078" s="12" t="str">
        <f>TEXT((I2078/86400)+25569+(-5/24),"mm/dd/yy")</f>
        <v>07/23/14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>E2079/D2079</f>
        <v>1.1550800000000001</v>
      </c>
      <c r="P2079">
        <f>E2079/L2079</f>
        <v>307.20212765957444</v>
      </c>
      <c r="Q2079" t="s">
        <v>8310</v>
      </c>
      <c r="R2079" t="s">
        <v>8311</v>
      </c>
      <c r="S2079" s="12" t="str">
        <f>TEXT((J2079/86400)+25569+(-5/24),"mm/dd/yy")</f>
        <v>04/08/15</v>
      </c>
      <c r="T2079" s="12" t="str">
        <f>TEXT((I2079/86400)+25569+(-5/24),"mm/dd/yy")</f>
        <v>06/05/15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>E2080/D2080</f>
        <v>1.3120499999999999</v>
      </c>
      <c r="P2080">
        <f>E2080/L2080</f>
        <v>546.6875</v>
      </c>
      <c r="Q2080" t="s">
        <v>8310</v>
      </c>
      <c r="R2080" t="s">
        <v>8311</v>
      </c>
      <c r="S2080" s="12" t="str">
        <f>TEXT((J2080/86400)+25569+(-5/24),"mm/dd/yy")</f>
        <v>11/18/16</v>
      </c>
      <c r="T2080" s="12" t="str">
        <f>TEXT((I2080/86400)+25569+(-5/24),"mm/dd/yy")</f>
        <v>12/18/16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>E2081/D2081</f>
        <v>2.8816999999999999</v>
      </c>
      <c r="P2081">
        <f>E2081/L2081</f>
        <v>47.474464579901152</v>
      </c>
      <c r="Q2081" t="s">
        <v>8310</v>
      </c>
      <c r="R2081" t="s">
        <v>8311</v>
      </c>
      <c r="S2081" s="12" t="str">
        <f>TEXT((J2081/86400)+25569+(-5/24),"mm/dd/yy")</f>
        <v>05/26/15</v>
      </c>
      <c r="T2081" s="12" t="str">
        <f>TEXT((I2081/86400)+25569+(-5/24),"mm/dd/yy")</f>
        <v>06/25/15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>E2082/D2082</f>
        <v>5.0780000000000003</v>
      </c>
      <c r="P2082">
        <f>E2082/L2082</f>
        <v>101.56</v>
      </c>
      <c r="Q2082" t="s">
        <v>8310</v>
      </c>
      <c r="R2082" t="s">
        <v>8311</v>
      </c>
      <c r="S2082" s="12" t="str">
        <f>TEXT((J2082/86400)+25569+(-5/24),"mm/dd/yy")</f>
        <v>10/12/15</v>
      </c>
      <c r="T2082" s="12" t="str">
        <f>TEXT((I2082/86400)+25569+(-5/24),"mm/dd/yy")</f>
        <v>11/11/15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>E2083/D2083</f>
        <v>1.1457142857142857</v>
      </c>
      <c r="P2083">
        <f>E2083/L2083</f>
        <v>72.909090909090907</v>
      </c>
      <c r="Q2083" t="s">
        <v>8314</v>
      </c>
      <c r="R2083" t="s">
        <v>8331</v>
      </c>
      <c r="S2083" s="12" t="str">
        <f>TEXT((J2083/86400)+25569+(-5/24),"mm/dd/yy")</f>
        <v>04/04/12</v>
      </c>
      <c r="T2083" s="12" t="str">
        <f>TEXT((I2083/86400)+25569+(-5/24),"mm/dd/yy")</f>
        <v>05/15/12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>E2084/D2084</f>
        <v>1.1073333333333333</v>
      </c>
      <c r="P2084">
        <f>E2084/L2084</f>
        <v>43.710526315789473</v>
      </c>
      <c r="Q2084" t="s">
        <v>8314</v>
      </c>
      <c r="R2084" t="s">
        <v>8331</v>
      </c>
      <c r="S2084" s="12" t="str">
        <f>TEXT((J2084/86400)+25569+(-5/24),"mm/dd/yy")</f>
        <v>09/24/11</v>
      </c>
      <c r="T2084" s="12" t="str">
        <f>TEXT((I2084/86400)+25569+(-5/24),"mm/dd/yy")</f>
        <v>11/23/11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>E2085/D2085</f>
        <v>1.1333333333333333</v>
      </c>
      <c r="P2085">
        <f>E2085/L2085</f>
        <v>34</v>
      </c>
      <c r="Q2085" t="s">
        <v>8314</v>
      </c>
      <c r="R2085" t="s">
        <v>8331</v>
      </c>
      <c r="S2085" s="12" t="str">
        <f>TEXT((J2085/86400)+25569+(-5/24),"mm/dd/yy")</f>
        <v>05/05/12</v>
      </c>
      <c r="T2085" s="12" t="str">
        <f>TEXT((I2085/86400)+25569+(-5/24),"mm/dd/yy")</f>
        <v>06/04/12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>E2086/D2086</f>
        <v>1.0833333333333333</v>
      </c>
      <c r="P2086">
        <f>E2086/L2086</f>
        <v>70.652173913043484</v>
      </c>
      <c r="Q2086" t="s">
        <v>8314</v>
      </c>
      <c r="R2086" t="s">
        <v>8331</v>
      </c>
      <c r="S2086" s="12" t="str">
        <f>TEXT((J2086/86400)+25569+(-5/24),"mm/dd/yy")</f>
        <v>04/02/14</v>
      </c>
      <c r="T2086" s="12" t="str">
        <f>TEXT((I2086/86400)+25569+(-5/24),"mm/dd/yy")</f>
        <v>05/04/14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>E2087/D2087</f>
        <v>1.2353333333333334</v>
      </c>
      <c r="P2087">
        <f>E2087/L2087</f>
        <v>89.301204819277103</v>
      </c>
      <c r="Q2087" t="s">
        <v>8314</v>
      </c>
      <c r="R2087" t="s">
        <v>8331</v>
      </c>
      <c r="S2087" s="12" t="str">
        <f>TEXT((J2087/86400)+25569+(-5/24),"mm/dd/yy")</f>
        <v>06/15/12</v>
      </c>
      <c r="T2087" s="12" t="str">
        <f>TEXT((I2087/86400)+25569+(-5/24),"mm/dd/yy")</f>
        <v>07/15/12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>E2088/D2088</f>
        <v>1.0069999999999999</v>
      </c>
      <c r="P2088">
        <f>E2088/L2088</f>
        <v>115.08571428571429</v>
      </c>
      <c r="Q2088" t="s">
        <v>8314</v>
      </c>
      <c r="R2088" t="s">
        <v>8331</v>
      </c>
      <c r="S2088" s="12" t="str">
        <f>TEXT((J2088/86400)+25569+(-5/24),"mm/dd/yy")</f>
        <v>11/13/11</v>
      </c>
      <c r="T2088" s="12" t="str">
        <f>TEXT((I2088/86400)+25569+(-5/24),"mm/dd/yy")</f>
        <v>12/13/11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>E2089/D2089</f>
        <v>1.0353333333333334</v>
      </c>
      <c r="P2089">
        <f>E2089/L2089</f>
        <v>62.12</v>
      </c>
      <c r="Q2089" t="s">
        <v>8314</v>
      </c>
      <c r="R2089" t="s">
        <v>8331</v>
      </c>
      <c r="S2089" s="12" t="str">
        <f>TEXT((J2089/86400)+25569+(-5/24),"mm/dd/yy")</f>
        <v>08/08/11</v>
      </c>
      <c r="T2089" s="12" t="str">
        <f>TEXT((I2089/86400)+25569+(-5/24),"mm/dd/yy")</f>
        <v>09/07/11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>E2090/D2090</f>
        <v>1.1551066666666667</v>
      </c>
      <c r="P2090">
        <f>E2090/L2090</f>
        <v>46.204266666666669</v>
      </c>
      <c r="Q2090" t="s">
        <v>8314</v>
      </c>
      <c r="R2090" t="s">
        <v>8331</v>
      </c>
      <c r="S2090" s="12" t="str">
        <f>TEXT((J2090/86400)+25569+(-5/24),"mm/dd/yy")</f>
        <v>08/05/10</v>
      </c>
      <c r="T2090" s="12" t="str">
        <f>TEXT((I2090/86400)+25569+(-5/24),"mm/dd/yy")</f>
        <v>09/10/10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>E2091/D2091</f>
        <v>1.2040040000000001</v>
      </c>
      <c r="P2091">
        <f>E2091/L2091</f>
        <v>48.54854838709678</v>
      </c>
      <c r="Q2091" t="s">
        <v>8314</v>
      </c>
      <c r="R2091" t="s">
        <v>8331</v>
      </c>
      <c r="S2091" s="12" t="str">
        <f>TEXT((J2091/86400)+25569+(-5/24),"mm/dd/yy")</f>
        <v>06/27/13</v>
      </c>
      <c r="T2091" s="12" t="str">
        <f>TEXT((I2091/86400)+25569+(-5/24),"mm/dd/yy")</f>
        <v>08/01/13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>E2092/D2092</f>
        <v>1.1504037499999999</v>
      </c>
      <c r="P2092">
        <f>E2092/L2092</f>
        <v>57.520187499999999</v>
      </c>
      <c r="Q2092" t="s">
        <v>8314</v>
      </c>
      <c r="R2092" t="s">
        <v>8331</v>
      </c>
      <c r="S2092" s="12" t="str">
        <f>TEXT((J2092/86400)+25569+(-5/24),"mm/dd/yy")</f>
        <v>01/25/13</v>
      </c>
      <c r="T2092" s="12" t="str">
        <f>TEXT((I2092/86400)+25569+(-5/24),"mm/dd/yy")</f>
        <v>02/24/13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>E2093/D2093</f>
        <v>1.2046777777777777</v>
      </c>
      <c r="P2093">
        <f>E2093/L2093</f>
        <v>88.147154471544724</v>
      </c>
      <c r="Q2093" t="s">
        <v>8314</v>
      </c>
      <c r="R2093" t="s">
        <v>8331</v>
      </c>
      <c r="S2093" s="12" t="str">
        <f>TEXT((J2093/86400)+25569+(-5/24),"mm/dd/yy")</f>
        <v>01/12/11</v>
      </c>
      <c r="T2093" s="12" t="str">
        <f>TEXT((I2093/86400)+25569+(-5/24),"mm/dd/yy")</f>
        <v>03/01/11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>E2094/D2094</f>
        <v>1.0128333333333333</v>
      </c>
      <c r="P2094">
        <f>E2094/L2094</f>
        <v>110.49090909090908</v>
      </c>
      <c r="Q2094" t="s">
        <v>8314</v>
      </c>
      <c r="R2094" t="s">
        <v>8331</v>
      </c>
      <c r="S2094" s="12" t="str">
        <f>TEXT((J2094/86400)+25569+(-5/24),"mm/dd/yy")</f>
        <v>08/08/11</v>
      </c>
      <c r="T2094" s="12" t="str">
        <f>TEXT((I2094/86400)+25569+(-5/24),"mm/dd/yy")</f>
        <v>10/07/11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>E2095/D2095</f>
        <v>1.0246666666666666</v>
      </c>
      <c r="P2095">
        <f>E2095/L2095</f>
        <v>66.826086956521735</v>
      </c>
      <c r="Q2095" t="s">
        <v>8314</v>
      </c>
      <c r="R2095" t="s">
        <v>8331</v>
      </c>
      <c r="S2095" s="12" t="str">
        <f>TEXT((J2095/86400)+25569+(-5/24),"mm/dd/yy")</f>
        <v>10/23/12</v>
      </c>
      <c r="T2095" s="12" t="str">
        <f>TEXT((I2095/86400)+25569+(-5/24),"mm/dd/yy")</f>
        <v>12/22/12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>E2096/D2096</f>
        <v>1.2054285714285715</v>
      </c>
      <c r="P2096">
        <f>E2096/L2096</f>
        <v>58.597222222222221</v>
      </c>
      <c r="Q2096" t="s">
        <v>8314</v>
      </c>
      <c r="R2096" t="s">
        <v>8331</v>
      </c>
      <c r="S2096" s="12" t="str">
        <f>TEXT((J2096/86400)+25569+(-5/24),"mm/dd/yy")</f>
        <v>01/30/12</v>
      </c>
      <c r="T2096" s="12" t="str">
        <f>TEXT((I2096/86400)+25569+(-5/24),"mm/dd/yy")</f>
        <v>03/04/12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>E2097/D2097</f>
        <v>1</v>
      </c>
      <c r="P2097">
        <f>E2097/L2097</f>
        <v>113.63636363636364</v>
      </c>
      <c r="Q2097" t="s">
        <v>8314</v>
      </c>
      <c r="R2097" t="s">
        <v>8331</v>
      </c>
      <c r="S2097" s="12" t="str">
        <f>TEXT((J2097/86400)+25569+(-5/24),"mm/dd/yy")</f>
        <v>08/03/11</v>
      </c>
      <c r="T2097" s="12" t="str">
        <f>TEXT((I2097/86400)+25569+(-5/24),"mm/dd/yy")</f>
        <v>10/02/11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>E2098/D2098</f>
        <v>1.0166666666666666</v>
      </c>
      <c r="P2098">
        <f>E2098/L2098</f>
        <v>43.571428571428569</v>
      </c>
      <c r="Q2098" t="s">
        <v>8314</v>
      </c>
      <c r="R2098" t="s">
        <v>8331</v>
      </c>
      <c r="S2098" s="12" t="str">
        <f>TEXT((J2098/86400)+25569+(-5/24),"mm/dd/yy")</f>
        <v>10/10/12</v>
      </c>
      <c r="T2098" s="12" t="str">
        <f>TEXT((I2098/86400)+25569+(-5/24),"mm/dd/yy")</f>
        <v>10/25/12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>E2099/D2099</f>
        <v>1</v>
      </c>
      <c r="P2099">
        <f>E2099/L2099</f>
        <v>78.94736842105263</v>
      </c>
      <c r="Q2099" t="s">
        <v>8314</v>
      </c>
      <c r="R2099" t="s">
        <v>8331</v>
      </c>
      <c r="S2099" s="12" t="str">
        <f>TEXT((J2099/86400)+25569+(-5/24),"mm/dd/yy")</f>
        <v>10/02/11</v>
      </c>
      <c r="T2099" s="12" t="str">
        <f>TEXT((I2099/86400)+25569+(-5/24),"mm/dd/yy")</f>
        <v>12/01/11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>E2100/D2100</f>
        <v>1.0033333333333334</v>
      </c>
      <c r="P2100">
        <f>E2100/L2100</f>
        <v>188.125</v>
      </c>
      <c r="Q2100" t="s">
        <v>8314</v>
      </c>
      <c r="R2100" t="s">
        <v>8331</v>
      </c>
      <c r="S2100" s="12" t="str">
        <f>TEXT((J2100/86400)+25569+(-5/24),"mm/dd/yy")</f>
        <v>02/06/12</v>
      </c>
      <c r="T2100" s="12" t="str">
        <f>TEXT((I2100/86400)+25569+(-5/24),"mm/dd/yy")</f>
        <v>03/07/12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>E2101/D2101</f>
        <v>1.3236666666666668</v>
      </c>
      <c r="P2101">
        <f>E2101/L2101</f>
        <v>63.031746031746032</v>
      </c>
      <c r="Q2101" t="s">
        <v>8314</v>
      </c>
      <c r="R2101" t="s">
        <v>8331</v>
      </c>
      <c r="S2101" s="12" t="str">
        <f>TEXT((J2101/86400)+25569+(-5/24),"mm/dd/yy")</f>
        <v>06/18/15</v>
      </c>
      <c r="T2101" s="12" t="str">
        <f>TEXT((I2101/86400)+25569+(-5/24),"mm/dd/yy")</f>
        <v>07/01/15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>E2102/D2102</f>
        <v>1.3666666666666667</v>
      </c>
      <c r="P2102">
        <f>E2102/L2102</f>
        <v>30.37037037037037</v>
      </c>
      <c r="Q2102" t="s">
        <v>8314</v>
      </c>
      <c r="R2102" t="s">
        <v>8331</v>
      </c>
      <c r="S2102" s="12" t="str">
        <f>TEXT((J2102/86400)+25569+(-5/24),"mm/dd/yy")</f>
        <v>06/14/12</v>
      </c>
      <c r="T2102" s="12" t="str">
        <f>TEXT((I2102/86400)+25569+(-5/24),"mm/dd/yy")</f>
        <v>06/29/12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>E2103/D2103</f>
        <v>1.1325000000000001</v>
      </c>
      <c r="P2103">
        <f>E2103/L2103</f>
        <v>51.477272727272727</v>
      </c>
      <c r="Q2103" t="s">
        <v>8314</v>
      </c>
      <c r="R2103" t="s">
        <v>8331</v>
      </c>
      <c r="S2103" s="12" t="str">
        <f>TEXT((J2103/86400)+25569+(-5/24),"mm/dd/yy")</f>
        <v>12/14/11</v>
      </c>
      <c r="T2103" s="12" t="str">
        <f>TEXT((I2103/86400)+25569+(-5/24),"mm/dd/yy")</f>
        <v>02/12/12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>E2104/D2104</f>
        <v>1.36</v>
      </c>
      <c r="P2104">
        <f>E2104/L2104</f>
        <v>35.789473684210527</v>
      </c>
      <c r="Q2104" t="s">
        <v>8314</v>
      </c>
      <c r="R2104" t="s">
        <v>8331</v>
      </c>
      <c r="S2104" s="12" t="str">
        <f>TEXT((J2104/86400)+25569+(-5/24),"mm/dd/yy")</f>
        <v>04/05/11</v>
      </c>
      <c r="T2104" s="12" t="str">
        <f>TEXT((I2104/86400)+25569+(-5/24),"mm/dd/yy")</f>
        <v>05/05/11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>E2105/D2105</f>
        <v>1.4612318374694613</v>
      </c>
      <c r="P2105">
        <f>E2105/L2105</f>
        <v>98.817391304347822</v>
      </c>
      <c r="Q2105" t="s">
        <v>8314</v>
      </c>
      <c r="R2105" t="s">
        <v>8331</v>
      </c>
      <c r="S2105" s="12" t="str">
        <f>TEXT((J2105/86400)+25569+(-5/24),"mm/dd/yy")</f>
        <v>10/10/12</v>
      </c>
      <c r="T2105" s="12" t="str">
        <f>TEXT((I2105/86400)+25569+(-5/24),"mm/dd/yy")</f>
        <v>11/09/12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>E2106/D2106</f>
        <v>1.2949999999999999</v>
      </c>
      <c r="P2106">
        <f>E2106/L2106</f>
        <v>28</v>
      </c>
      <c r="Q2106" t="s">
        <v>8314</v>
      </c>
      <c r="R2106" t="s">
        <v>8331</v>
      </c>
      <c r="S2106" s="12" t="str">
        <f>TEXT((J2106/86400)+25569+(-5/24),"mm/dd/yy")</f>
        <v>04/29/13</v>
      </c>
      <c r="T2106" s="12" t="str">
        <f>TEXT((I2106/86400)+25569+(-5/24),"mm/dd/yy")</f>
        <v>05/30/13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>E2107/D2107</f>
        <v>2.54</v>
      </c>
      <c r="P2107">
        <f>E2107/L2107</f>
        <v>51.313131313131315</v>
      </c>
      <c r="Q2107" t="s">
        <v>8314</v>
      </c>
      <c r="R2107" t="s">
        <v>8331</v>
      </c>
      <c r="S2107" s="12" t="str">
        <f>TEXT((J2107/86400)+25569+(-5/24),"mm/dd/yy")</f>
        <v>11/08/14</v>
      </c>
      <c r="T2107" s="12" t="str">
        <f>TEXT((I2107/86400)+25569+(-5/24),"mm/dd/yy")</f>
        <v>11/20/14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>E2108/D2108</f>
        <v>1.0704545454545455</v>
      </c>
      <c r="P2108">
        <f>E2108/L2108</f>
        <v>53.522727272727273</v>
      </c>
      <c r="Q2108" t="s">
        <v>8314</v>
      </c>
      <c r="R2108" t="s">
        <v>8331</v>
      </c>
      <c r="S2108" s="12" t="str">
        <f>TEXT((J2108/86400)+25569+(-5/24),"mm/dd/yy")</f>
        <v>12/27/12</v>
      </c>
      <c r="T2108" s="12" t="str">
        <f>TEXT((I2108/86400)+25569+(-5/24),"mm/dd/yy")</f>
        <v>01/26/13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>E2109/D2109</f>
        <v>1.0773299999999999</v>
      </c>
      <c r="P2109">
        <f>E2109/L2109</f>
        <v>37.149310344827583</v>
      </c>
      <c r="Q2109" t="s">
        <v>8314</v>
      </c>
      <c r="R2109" t="s">
        <v>8331</v>
      </c>
      <c r="S2109" s="12" t="str">
        <f>TEXT((J2109/86400)+25569+(-5/24),"mm/dd/yy")</f>
        <v>10/22/14</v>
      </c>
      <c r="T2109" s="12" t="str">
        <f>TEXT((I2109/86400)+25569+(-5/24),"mm/dd/yy")</f>
        <v>11/12/14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>E2110/D2110</f>
        <v>1.0731250000000001</v>
      </c>
      <c r="P2110">
        <f>E2110/L2110</f>
        <v>89.895287958115176</v>
      </c>
      <c r="Q2110" t="s">
        <v>8314</v>
      </c>
      <c r="R2110" t="s">
        <v>8331</v>
      </c>
      <c r="S2110" s="12" t="str">
        <f>TEXT((J2110/86400)+25569+(-5/24),"mm/dd/yy")</f>
        <v>08/13/12</v>
      </c>
      <c r="T2110" s="12" t="str">
        <f>TEXT((I2110/86400)+25569+(-5/24),"mm/dd/yy")</f>
        <v>09/09/12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>E2111/D2111</f>
        <v>1.06525</v>
      </c>
      <c r="P2111">
        <f>E2111/L2111</f>
        <v>106.52500000000001</v>
      </c>
      <c r="Q2111" t="s">
        <v>8314</v>
      </c>
      <c r="R2111" t="s">
        <v>8331</v>
      </c>
      <c r="S2111" s="12" t="str">
        <f>TEXT((J2111/86400)+25569+(-5/24),"mm/dd/yy")</f>
        <v>06/05/15</v>
      </c>
      <c r="T2111" s="12" t="str">
        <f>TEXT((I2111/86400)+25569+(-5/24),"mm/dd/yy")</f>
        <v>07/05/15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>E2112/D2112</f>
        <v>1.0035000000000001</v>
      </c>
      <c r="P2112">
        <f>E2112/L2112</f>
        <v>52.815789473684212</v>
      </c>
      <c r="Q2112" t="s">
        <v>8314</v>
      </c>
      <c r="R2112" t="s">
        <v>8331</v>
      </c>
      <c r="S2112" s="12" t="str">
        <f>TEXT((J2112/86400)+25569+(-5/24),"mm/dd/yy")</f>
        <v>04/30/14</v>
      </c>
      <c r="T2112" s="12" t="str">
        <f>TEXT((I2112/86400)+25569+(-5/24),"mm/dd/yy")</f>
        <v>05/27/14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>E2113/D2113</f>
        <v>1.0649999999999999</v>
      </c>
      <c r="P2113">
        <f>E2113/L2113</f>
        <v>54.615384615384613</v>
      </c>
      <c r="Q2113" t="s">
        <v>8314</v>
      </c>
      <c r="R2113" t="s">
        <v>8331</v>
      </c>
      <c r="S2113" s="12" t="str">
        <f>TEXT((J2113/86400)+25569+(-5/24),"mm/dd/yy")</f>
        <v>06/08/11</v>
      </c>
      <c r="T2113" s="12" t="str">
        <f>TEXT((I2113/86400)+25569+(-5/24),"mm/dd/yy")</f>
        <v>08/14/11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>E2114/D2114</f>
        <v>1</v>
      </c>
      <c r="P2114">
        <f>E2114/L2114</f>
        <v>27.272727272727273</v>
      </c>
      <c r="Q2114" t="s">
        <v>8314</v>
      </c>
      <c r="R2114" t="s">
        <v>8331</v>
      </c>
      <c r="S2114" s="12" t="str">
        <f>TEXT((J2114/86400)+25569+(-5/24),"mm/dd/yy")</f>
        <v>04/01/13</v>
      </c>
      <c r="T2114" s="12" t="str">
        <f>TEXT((I2114/86400)+25569+(-5/24),"mm/dd/yy")</f>
        <v>04/15/13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>E2115/D2115</f>
        <v>1.0485714285714285</v>
      </c>
      <c r="P2115">
        <f>E2115/L2115</f>
        <v>68.598130841121488</v>
      </c>
      <c r="Q2115" t="s">
        <v>8314</v>
      </c>
      <c r="R2115" t="s">
        <v>8331</v>
      </c>
      <c r="S2115" s="12" t="str">
        <f>TEXT((J2115/86400)+25569+(-5/24),"mm/dd/yy")</f>
        <v>08/19/14</v>
      </c>
      <c r="T2115" s="12" t="str">
        <f>TEXT((I2115/86400)+25569+(-5/24),"mm/dd/yy")</f>
        <v>09/23/14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>E2116/D2116</f>
        <v>1.0469999999999999</v>
      </c>
      <c r="P2116">
        <f>E2116/L2116</f>
        <v>35.612244897959187</v>
      </c>
      <c r="Q2116" t="s">
        <v>8314</v>
      </c>
      <c r="R2116" t="s">
        <v>8331</v>
      </c>
      <c r="S2116" s="12" t="str">
        <f>TEXT((J2116/86400)+25569+(-5/24),"mm/dd/yy")</f>
        <v>10/07/10</v>
      </c>
      <c r="T2116" s="12" t="str">
        <f>TEXT((I2116/86400)+25569+(-5/24),"mm/dd/yy")</f>
        <v>12/08/10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>E2117/D2117</f>
        <v>2.2566666666666668</v>
      </c>
      <c r="P2117">
        <f>E2117/L2117</f>
        <v>94.027777777777771</v>
      </c>
      <c r="Q2117" t="s">
        <v>8314</v>
      </c>
      <c r="R2117" t="s">
        <v>8331</v>
      </c>
      <c r="S2117" s="12" t="str">
        <f>TEXT((J2117/86400)+25569+(-5/24),"mm/dd/yy")</f>
        <v>01/20/11</v>
      </c>
      <c r="T2117" s="12" t="str">
        <f>TEXT((I2117/86400)+25569+(-5/24),"mm/dd/yy")</f>
        <v>02/19/11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>E2118/D2118</f>
        <v>1.0090416666666666</v>
      </c>
      <c r="P2118">
        <f>E2118/L2118</f>
        <v>526.45652173913038</v>
      </c>
      <c r="Q2118" t="s">
        <v>8314</v>
      </c>
      <c r="R2118" t="s">
        <v>8331</v>
      </c>
      <c r="S2118" s="12" t="str">
        <f>TEXT((J2118/86400)+25569+(-5/24),"mm/dd/yy")</f>
        <v>08/15/12</v>
      </c>
      <c r="T2118" s="12" t="str">
        <f>TEXT((I2118/86400)+25569+(-5/24),"mm/dd/yy")</f>
        <v>10/02/12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>E2119/D2119</f>
        <v>1.4775</v>
      </c>
      <c r="P2119">
        <f>E2119/L2119</f>
        <v>50.657142857142858</v>
      </c>
      <c r="Q2119" t="s">
        <v>8314</v>
      </c>
      <c r="R2119" t="s">
        <v>8331</v>
      </c>
      <c r="S2119" s="12" t="str">
        <f>TEXT((J2119/86400)+25569+(-5/24),"mm/dd/yy")</f>
        <v>10/12/15</v>
      </c>
      <c r="T2119" s="12" t="str">
        <f>TEXT((I2119/86400)+25569+(-5/24),"mm/dd/yy")</f>
        <v>10/26/15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>E2120/D2120</f>
        <v>1.3461099999999999</v>
      </c>
      <c r="P2120">
        <f>E2120/L2120</f>
        <v>79.182941176470578</v>
      </c>
      <c r="Q2120" t="s">
        <v>8314</v>
      </c>
      <c r="R2120" t="s">
        <v>8331</v>
      </c>
      <c r="S2120" s="12" t="str">
        <f>TEXT((J2120/86400)+25569+(-5/24),"mm/dd/yy")</f>
        <v>06/24/11</v>
      </c>
      <c r="T2120" s="12" t="str">
        <f>TEXT((I2120/86400)+25569+(-5/24),"mm/dd/yy")</f>
        <v>07/24/11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>E2121/D2121</f>
        <v>1.0075000000000001</v>
      </c>
      <c r="P2121">
        <f>E2121/L2121</f>
        <v>91.590909090909093</v>
      </c>
      <c r="Q2121" t="s">
        <v>8314</v>
      </c>
      <c r="R2121" t="s">
        <v>8331</v>
      </c>
      <c r="S2121" s="12" t="str">
        <f>TEXT((J2121/86400)+25569+(-5/24),"mm/dd/yy")</f>
        <v>07/16/12</v>
      </c>
      <c r="T2121" s="12" t="str">
        <f>TEXT((I2121/86400)+25569+(-5/24),"mm/dd/yy")</f>
        <v>08/15/12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>E2122/D2122</f>
        <v>1.00880375</v>
      </c>
      <c r="P2122">
        <f>E2122/L2122</f>
        <v>116.96275362318841</v>
      </c>
      <c r="Q2122" t="s">
        <v>8314</v>
      </c>
      <c r="R2122" t="s">
        <v>8331</v>
      </c>
      <c r="S2122" s="12" t="str">
        <f>TEXT((J2122/86400)+25569+(-5/24),"mm/dd/yy")</f>
        <v>11/13/13</v>
      </c>
      <c r="T2122" s="12" t="str">
        <f>TEXT((I2122/86400)+25569+(-5/24),"mm/dd/yy")</f>
        <v>01/01/14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>E2123/D2123</f>
        <v>5.6800000000000002E-3</v>
      </c>
      <c r="P2123">
        <f>E2123/L2123</f>
        <v>28.4</v>
      </c>
      <c r="Q2123" t="s">
        <v>8312</v>
      </c>
      <c r="R2123" t="s">
        <v>8348</v>
      </c>
      <c r="S2123" s="12" t="str">
        <f>TEXT((J2123/86400)+25569+(-5/24),"mm/dd/yy")</f>
        <v>12/12/16</v>
      </c>
      <c r="T2123" s="12" t="str">
        <f>TEXT((I2123/86400)+25569+(-5/24),"mm/dd/yy")</f>
        <v>01/11/17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>E2124/D2124</f>
        <v>3.875E-3</v>
      </c>
      <c r="P2124">
        <f>E2124/L2124</f>
        <v>103.33333333333333</v>
      </c>
      <c r="Q2124" t="s">
        <v>8312</v>
      </c>
      <c r="R2124" t="s">
        <v>8348</v>
      </c>
      <c r="S2124" s="12" t="str">
        <f>TEXT((J2124/86400)+25569+(-5/24),"mm/dd/yy")</f>
        <v>12/08/16</v>
      </c>
      <c r="T2124" s="12" t="str">
        <f>TEXT((I2124/86400)+25569+(-5/24),"mm/dd/yy")</f>
        <v>01/07/17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>E2125/D2125</f>
        <v>0.1</v>
      </c>
      <c r="P2125">
        <f>E2125/L2125</f>
        <v>10</v>
      </c>
      <c r="Q2125" t="s">
        <v>8312</v>
      </c>
      <c r="R2125" t="s">
        <v>8348</v>
      </c>
      <c r="S2125" s="12" t="str">
        <f>TEXT((J2125/86400)+25569+(-5/24),"mm/dd/yy")</f>
        <v>01/20/10</v>
      </c>
      <c r="T2125" s="12" t="str">
        <f>TEXT((I2125/86400)+25569+(-5/24),"mm/dd/yy")</f>
        <v>03/15/10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>E2126/D2126</f>
        <v>0.10454545454545454</v>
      </c>
      <c r="P2126">
        <f>E2126/L2126</f>
        <v>23</v>
      </c>
      <c r="Q2126" t="s">
        <v>8312</v>
      </c>
      <c r="R2126" t="s">
        <v>8348</v>
      </c>
      <c r="S2126" s="12" t="str">
        <f>TEXT((J2126/86400)+25569+(-5/24),"mm/dd/yy")</f>
        <v>10/12/10</v>
      </c>
      <c r="T2126" s="12" t="str">
        <f>TEXT((I2126/86400)+25569+(-5/24),"mm/dd/yy")</f>
        <v>11/30/10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>E2127/D2127</f>
        <v>1.4200000000000001E-2</v>
      </c>
      <c r="P2127">
        <f>E2127/L2127</f>
        <v>31.555555555555557</v>
      </c>
      <c r="Q2127" t="s">
        <v>8312</v>
      </c>
      <c r="R2127" t="s">
        <v>8348</v>
      </c>
      <c r="S2127" s="12" t="str">
        <f>TEXT((J2127/86400)+25569+(-5/24),"mm/dd/yy")</f>
        <v>07/05/15</v>
      </c>
      <c r="T2127" s="12" t="str">
        <f>TEXT((I2127/86400)+25569+(-5/24),"mm/dd/yy")</f>
        <v>08/04/15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>E2128/D2128</f>
        <v>5.0000000000000001E-4</v>
      </c>
      <c r="P2128">
        <f>E2128/L2128</f>
        <v>5</v>
      </c>
      <c r="Q2128" t="s">
        <v>8312</v>
      </c>
      <c r="R2128" t="s">
        <v>8348</v>
      </c>
      <c r="S2128" s="12" t="str">
        <f>TEXT((J2128/86400)+25569+(-5/24),"mm/dd/yy")</f>
        <v>11/08/14</v>
      </c>
      <c r="T2128" s="12" t="str">
        <f>TEXT((I2128/86400)+25569+(-5/24),"mm/dd/yy")</f>
        <v>12/08/14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>E2129/D2129</f>
        <v>0.28842857142857142</v>
      </c>
      <c r="P2129">
        <f>E2129/L2129</f>
        <v>34.220338983050844</v>
      </c>
      <c r="Q2129" t="s">
        <v>8312</v>
      </c>
      <c r="R2129" t="s">
        <v>8348</v>
      </c>
      <c r="S2129" s="12" t="str">
        <f>TEXT((J2129/86400)+25569+(-5/24),"mm/dd/yy")</f>
        <v>02/10/15</v>
      </c>
      <c r="T2129" s="12" t="str">
        <f>TEXT((I2129/86400)+25569+(-5/24),"mm/dd/yy")</f>
        <v>03/12/15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>E2130/D2130</f>
        <v>1.6666666666666668E-3</v>
      </c>
      <c r="P2130">
        <f>E2130/L2130</f>
        <v>25</v>
      </c>
      <c r="Q2130" t="s">
        <v>8312</v>
      </c>
      <c r="R2130" t="s">
        <v>8348</v>
      </c>
      <c r="S2130" s="12" t="str">
        <f>TEXT((J2130/86400)+25569+(-5/24),"mm/dd/yy")</f>
        <v>07/23/14</v>
      </c>
      <c r="T2130" s="12" t="str">
        <f>TEXT((I2130/86400)+25569+(-5/24),"mm/dd/yy")</f>
        <v>09/21/14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>E2131/D2131</f>
        <v>0.11799999999999999</v>
      </c>
      <c r="P2131">
        <f>E2131/L2131</f>
        <v>19.666666666666668</v>
      </c>
      <c r="Q2131" t="s">
        <v>8312</v>
      </c>
      <c r="R2131" t="s">
        <v>8348</v>
      </c>
      <c r="S2131" s="12" t="str">
        <f>TEXT((J2131/86400)+25569+(-5/24),"mm/dd/yy")</f>
        <v>02/08/16</v>
      </c>
      <c r="T2131" s="12" t="str">
        <f>TEXT((I2131/86400)+25569+(-5/24),"mm/dd/yy")</f>
        <v>03/09/16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>E2132/D2132</f>
        <v>2.0238095238095236E-3</v>
      </c>
      <c r="P2132">
        <f>E2132/L2132</f>
        <v>21.25</v>
      </c>
      <c r="Q2132" t="s">
        <v>8312</v>
      </c>
      <c r="R2132" t="s">
        <v>8348</v>
      </c>
      <c r="S2132" s="12" t="str">
        <f>TEXT((J2132/86400)+25569+(-5/24),"mm/dd/yy")</f>
        <v>07/11/14</v>
      </c>
      <c r="T2132" s="12" t="str">
        <f>TEXT((I2132/86400)+25569+(-5/24),"mm/dd/yy")</f>
        <v>08/15/14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>E2133/D2133</f>
        <v>0.05</v>
      </c>
      <c r="P2133">
        <f>E2133/L2133</f>
        <v>8.3333333333333339</v>
      </c>
      <c r="Q2133" t="s">
        <v>8312</v>
      </c>
      <c r="R2133" t="s">
        <v>8348</v>
      </c>
      <c r="S2133" s="12" t="str">
        <f>TEXT((J2133/86400)+25569+(-5/24),"mm/dd/yy")</f>
        <v>06/11/15</v>
      </c>
      <c r="T2133" s="12" t="str">
        <f>TEXT((I2133/86400)+25569+(-5/24),"mm/dd/yy")</f>
        <v>07/11/15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>E2134/D2134</f>
        <v>2.1129899999999997E-2</v>
      </c>
      <c r="P2134">
        <f>E2134/L2134</f>
        <v>21.34333333333333</v>
      </c>
      <c r="Q2134" t="s">
        <v>8312</v>
      </c>
      <c r="R2134" t="s">
        <v>8348</v>
      </c>
      <c r="S2134" s="12" t="str">
        <f>TEXT((J2134/86400)+25569+(-5/24),"mm/dd/yy")</f>
        <v>01/04/14</v>
      </c>
      <c r="T2134" s="12" t="str">
        <f>TEXT((I2134/86400)+25569+(-5/24),"mm/dd/yy")</f>
        <v>02/03/14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>E2135/D2135</f>
        <v>1.6E-2</v>
      </c>
      <c r="P2135">
        <f>E2135/L2135</f>
        <v>5.333333333333333</v>
      </c>
      <c r="Q2135" t="s">
        <v>8312</v>
      </c>
      <c r="R2135" t="s">
        <v>8348</v>
      </c>
      <c r="S2135" s="12" t="str">
        <f>TEXT((J2135/86400)+25569+(-5/24),"mm/dd/yy")</f>
        <v>03/16/11</v>
      </c>
      <c r="T2135" s="12" t="str">
        <f>TEXT((I2135/86400)+25569+(-5/24),"mm/dd/yy")</f>
        <v>04/24/11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>E2136/D2136</f>
        <v>1.7333333333333333E-2</v>
      </c>
      <c r="P2136">
        <f>E2136/L2136</f>
        <v>34.666666666666664</v>
      </c>
      <c r="Q2136" t="s">
        <v>8312</v>
      </c>
      <c r="R2136" t="s">
        <v>8348</v>
      </c>
      <c r="S2136" s="12" t="str">
        <f>TEXT((J2136/86400)+25569+(-5/24),"mm/dd/yy")</f>
        <v>03/28/13</v>
      </c>
      <c r="T2136" s="12" t="str">
        <f>TEXT((I2136/86400)+25569+(-5/24),"mm/dd/yy")</f>
        <v>04/27/13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>E2137/D2137</f>
        <v>9.5600000000000004E-2</v>
      </c>
      <c r="P2137">
        <f>E2137/L2137</f>
        <v>21.727272727272727</v>
      </c>
      <c r="Q2137" t="s">
        <v>8312</v>
      </c>
      <c r="R2137" t="s">
        <v>8348</v>
      </c>
      <c r="S2137" s="12" t="str">
        <f>TEXT((J2137/86400)+25569+(-5/24),"mm/dd/yy")</f>
        <v>09/04/12</v>
      </c>
      <c r="T2137" s="12" t="str">
        <f>TEXT((I2137/86400)+25569+(-5/24),"mm/dd/yy")</f>
        <v>10/04/12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>E2138/D2138</f>
        <v>5.9612499999999998E-4</v>
      </c>
      <c r="P2138">
        <f>E2138/L2138</f>
        <v>11.922499999999999</v>
      </c>
      <c r="Q2138" t="s">
        <v>8312</v>
      </c>
      <c r="R2138" t="s">
        <v>8348</v>
      </c>
      <c r="S2138" s="12" t="str">
        <f>TEXT((J2138/86400)+25569+(-5/24),"mm/dd/yy")</f>
        <v>09/19/13</v>
      </c>
      <c r="T2138" s="12" t="str">
        <f>TEXT((I2138/86400)+25569+(-5/24),"mm/dd/yy")</f>
        <v>10/19/13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>E2139/D2139</f>
        <v>0.28405999999999998</v>
      </c>
      <c r="P2139">
        <f>E2139/L2139</f>
        <v>26.59737827715356</v>
      </c>
      <c r="Q2139" t="s">
        <v>8312</v>
      </c>
      <c r="R2139" t="s">
        <v>8348</v>
      </c>
      <c r="S2139" s="12" t="str">
        <f>TEXT((J2139/86400)+25569+(-5/24),"mm/dd/yy")</f>
        <v>11/05/14</v>
      </c>
      <c r="T2139" s="12" t="str">
        <f>TEXT((I2139/86400)+25569+(-5/24),"mm/dd/yy")</f>
        <v>12/05/14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>E2140/D2140</f>
        <v>0.128</v>
      </c>
      <c r="P2140">
        <f>E2140/L2140</f>
        <v>10.666666666666666</v>
      </c>
      <c r="Q2140" t="s">
        <v>8312</v>
      </c>
      <c r="R2140" t="s">
        <v>8348</v>
      </c>
      <c r="S2140" s="12" t="str">
        <f>TEXT((J2140/86400)+25569+(-5/24),"mm/dd/yy")</f>
        <v>10/09/13</v>
      </c>
      <c r="T2140" s="12" t="str">
        <f>TEXT((I2140/86400)+25569+(-5/24),"mm/dd/yy")</f>
        <v>11/08/13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>E2141/D2141</f>
        <v>5.4199999999999998E-2</v>
      </c>
      <c r="P2141">
        <f>E2141/L2141</f>
        <v>29.035714285714285</v>
      </c>
      <c r="Q2141" t="s">
        <v>8312</v>
      </c>
      <c r="R2141" t="s">
        <v>8348</v>
      </c>
      <c r="S2141" s="12" t="str">
        <f>TEXT((J2141/86400)+25569+(-5/24),"mm/dd/yy")</f>
        <v>10/04/16</v>
      </c>
      <c r="T2141" s="12" t="str">
        <f>TEXT((I2141/86400)+25569+(-5/24),"mm/dd/yy")</f>
        <v>11/03/16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>E2142/D2142</f>
        <v>1.1199999999999999E-3</v>
      </c>
      <c r="P2142">
        <f>E2142/L2142</f>
        <v>50.909090909090907</v>
      </c>
      <c r="Q2142" t="s">
        <v>8312</v>
      </c>
      <c r="R2142" t="s">
        <v>8348</v>
      </c>
      <c r="S2142" s="12" t="str">
        <f>TEXT((J2142/86400)+25569+(-5/24),"mm/dd/yy")</f>
        <v>12/12/12</v>
      </c>
      <c r="T2142" s="12" t="str">
        <f>TEXT((I2142/86400)+25569+(-5/24),"mm/dd/yy")</f>
        <v>01/11/13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>E2143/D2143</f>
        <v>0</v>
      </c>
      <c r="P2143" t="e">
        <f>E2143/L2143</f>
        <v>#DIV/0!</v>
      </c>
      <c r="Q2143" t="s">
        <v>8312</v>
      </c>
      <c r="R2143" t="s">
        <v>8348</v>
      </c>
      <c r="S2143" s="12" t="str">
        <f>TEXT((J2143/86400)+25569+(-5/24),"mm/dd/yy")</f>
        <v>10/15/14</v>
      </c>
      <c r="T2143" s="12" t="str">
        <f>TEXT((I2143/86400)+25569+(-5/24),"mm/dd/yy")</f>
        <v>11/14/14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>E2144/D2144</f>
        <v>5.7238095238095241E-2</v>
      </c>
      <c r="P2144">
        <f>E2144/L2144</f>
        <v>50.083333333333336</v>
      </c>
      <c r="Q2144" t="s">
        <v>8312</v>
      </c>
      <c r="R2144" t="s">
        <v>8348</v>
      </c>
      <c r="S2144" s="12" t="str">
        <f>TEXT((J2144/86400)+25569+(-5/24),"mm/dd/yy")</f>
        <v>12/02/15</v>
      </c>
      <c r="T2144" s="12" t="str">
        <f>TEXT((I2144/86400)+25569+(-5/24),"mm/dd/yy")</f>
        <v>12/30/15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>E2145/D2145</f>
        <v>0.1125</v>
      </c>
      <c r="P2145">
        <f>E2145/L2145</f>
        <v>45</v>
      </c>
      <c r="Q2145" t="s">
        <v>8312</v>
      </c>
      <c r="R2145" t="s">
        <v>8348</v>
      </c>
      <c r="S2145" s="12" t="str">
        <f>TEXT((J2145/86400)+25569+(-5/24),"mm/dd/yy")</f>
        <v>06/03/10</v>
      </c>
      <c r="T2145" s="12" t="str">
        <f>TEXT((I2145/86400)+25569+(-5/24),"mm/dd/yy")</f>
        <v>07/21/10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>E2146/D2146</f>
        <v>1.7098591549295775E-2</v>
      </c>
      <c r="P2146">
        <f>E2146/L2146</f>
        <v>25.291666666666668</v>
      </c>
      <c r="Q2146" t="s">
        <v>8312</v>
      </c>
      <c r="R2146" t="s">
        <v>8348</v>
      </c>
      <c r="S2146" s="12" t="str">
        <f>TEXT((J2146/86400)+25569+(-5/24),"mm/dd/yy")</f>
        <v>08/13/13</v>
      </c>
      <c r="T2146" s="12" t="str">
        <f>TEXT((I2146/86400)+25569+(-5/24),"mm/dd/yy")</f>
        <v>09/14/13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>E2147/D2147</f>
        <v>0.30433333333333334</v>
      </c>
      <c r="P2147">
        <f>E2147/L2147</f>
        <v>51.292134831460672</v>
      </c>
      <c r="Q2147" t="s">
        <v>8312</v>
      </c>
      <c r="R2147" t="s">
        <v>8348</v>
      </c>
      <c r="S2147" s="12" t="str">
        <f>TEXT((J2147/86400)+25569+(-5/24),"mm/dd/yy")</f>
        <v>10/28/13</v>
      </c>
      <c r="T2147" s="12" t="str">
        <f>TEXT((I2147/86400)+25569+(-5/24),"mm/dd/yy")</f>
        <v>11/27/13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>E2148/D2148</f>
        <v>2.0000000000000001E-4</v>
      </c>
      <c r="P2148">
        <f>E2148/L2148</f>
        <v>1</v>
      </c>
      <c r="Q2148" t="s">
        <v>8312</v>
      </c>
      <c r="R2148" t="s">
        <v>8348</v>
      </c>
      <c r="S2148" s="12" t="str">
        <f>TEXT((J2148/86400)+25569+(-5/24),"mm/dd/yy")</f>
        <v>01/28/16</v>
      </c>
      <c r="T2148" s="12" t="str">
        <f>TEXT((I2148/86400)+25569+(-5/24),"mm/dd/yy")</f>
        <v>02/11/16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>E2149/D2149</f>
        <v>6.9641025641025639E-3</v>
      </c>
      <c r="P2149">
        <f>E2149/L2149</f>
        <v>49.381818181818183</v>
      </c>
      <c r="Q2149" t="s">
        <v>8312</v>
      </c>
      <c r="R2149" t="s">
        <v>8348</v>
      </c>
      <c r="S2149" s="12" t="str">
        <f>TEXT((J2149/86400)+25569+(-5/24),"mm/dd/yy")</f>
        <v>10/15/14</v>
      </c>
      <c r="T2149" s="12" t="str">
        <f>TEXT((I2149/86400)+25569+(-5/24),"mm/dd/yy")</f>
        <v>11/16/14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>E2150/D2150</f>
        <v>0.02</v>
      </c>
      <c r="P2150">
        <f>E2150/L2150</f>
        <v>1</v>
      </c>
      <c r="Q2150" t="s">
        <v>8312</v>
      </c>
      <c r="R2150" t="s">
        <v>8348</v>
      </c>
      <c r="S2150" s="12" t="str">
        <f>TEXT((J2150/86400)+25569+(-5/24),"mm/dd/yy")</f>
        <v>03/03/15</v>
      </c>
      <c r="T2150" s="12" t="str">
        <f>TEXT((I2150/86400)+25569+(-5/24),"mm/dd/yy")</f>
        <v>04/02/15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>E2151/D2151</f>
        <v>0</v>
      </c>
      <c r="P2151" t="e">
        <f>E2151/L2151</f>
        <v>#DIV/0!</v>
      </c>
      <c r="Q2151" t="s">
        <v>8312</v>
      </c>
      <c r="R2151" t="s">
        <v>8348</v>
      </c>
      <c r="S2151" s="12" t="str">
        <f>TEXT((J2151/86400)+25569+(-5/24),"mm/dd/yy")</f>
        <v>06/25/10</v>
      </c>
      <c r="T2151" s="12" t="str">
        <f>TEXT((I2151/86400)+25569+(-5/24),"mm/dd/yy")</f>
        <v>07/30/10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>E2152/D2152</f>
        <v>8.0999999999999996E-3</v>
      </c>
      <c r="P2152">
        <f>E2152/L2152</f>
        <v>101.25</v>
      </c>
      <c r="Q2152" t="s">
        <v>8312</v>
      </c>
      <c r="R2152" t="s">
        <v>8348</v>
      </c>
      <c r="S2152" s="12" t="str">
        <f>TEXT((J2152/86400)+25569+(-5/24),"mm/dd/yy")</f>
        <v>06/13/16</v>
      </c>
      <c r="T2152" s="12" t="str">
        <f>TEXT((I2152/86400)+25569+(-5/24),"mm/dd/yy")</f>
        <v>07/13/16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>E2153/D2153</f>
        <v>2.6222222222222224E-3</v>
      </c>
      <c r="P2153">
        <f>E2153/L2153</f>
        <v>19.666666666666668</v>
      </c>
      <c r="Q2153" t="s">
        <v>8312</v>
      </c>
      <c r="R2153" t="s">
        <v>8348</v>
      </c>
      <c r="S2153" s="12" t="str">
        <f>TEXT((J2153/86400)+25569+(-5/24),"mm/dd/yy")</f>
        <v>05/30/16</v>
      </c>
      <c r="T2153" s="12" t="str">
        <f>TEXT((I2153/86400)+25569+(-5/24),"mm/dd/yy")</f>
        <v>06/29/16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>E2154/D2154</f>
        <v>1.6666666666666668E-3</v>
      </c>
      <c r="P2154">
        <f>E2154/L2154</f>
        <v>12.5</v>
      </c>
      <c r="Q2154" t="s">
        <v>8312</v>
      </c>
      <c r="R2154" t="s">
        <v>8348</v>
      </c>
      <c r="S2154" s="12" t="str">
        <f>TEXT((J2154/86400)+25569+(-5/24),"mm/dd/yy")</f>
        <v>02/13/14</v>
      </c>
      <c r="T2154" s="12" t="str">
        <f>TEXT((I2154/86400)+25569+(-5/24),"mm/dd/yy")</f>
        <v>03/15/14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>E2155/D2155</f>
        <v>9.1244548809124457E-5</v>
      </c>
      <c r="P2155">
        <f>E2155/L2155</f>
        <v>8.5</v>
      </c>
      <c r="Q2155" t="s">
        <v>8312</v>
      </c>
      <c r="R2155" t="s">
        <v>8348</v>
      </c>
      <c r="S2155" s="12" t="str">
        <f>TEXT((J2155/86400)+25569+(-5/24),"mm/dd/yy")</f>
        <v>12/01/14</v>
      </c>
      <c r="T2155" s="12" t="str">
        <f>TEXT((I2155/86400)+25569+(-5/24),"mm/dd/yy")</f>
        <v>01/10/15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>E2156/D2156</f>
        <v>8.0000000000000002E-3</v>
      </c>
      <c r="P2156">
        <f>E2156/L2156</f>
        <v>1</v>
      </c>
      <c r="Q2156" t="s">
        <v>8312</v>
      </c>
      <c r="R2156" t="s">
        <v>8348</v>
      </c>
      <c r="S2156" s="12" t="str">
        <f>TEXT((J2156/86400)+25569+(-5/24),"mm/dd/yy")</f>
        <v>01/08/14</v>
      </c>
      <c r="T2156" s="12" t="str">
        <f>TEXT((I2156/86400)+25569+(-5/24),"mm/dd/yy")</f>
        <v>01/28/14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>E2157/D2157</f>
        <v>2.3E-2</v>
      </c>
      <c r="P2157">
        <f>E2157/L2157</f>
        <v>23</v>
      </c>
      <c r="Q2157" t="s">
        <v>8312</v>
      </c>
      <c r="R2157" t="s">
        <v>8348</v>
      </c>
      <c r="S2157" s="12" t="str">
        <f>TEXT((J2157/86400)+25569+(-5/24),"mm/dd/yy")</f>
        <v>03/01/16</v>
      </c>
      <c r="T2157" s="12" t="str">
        <f>TEXT((I2157/86400)+25569+(-5/24),"mm/dd/yy")</f>
        <v>03/31/16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>E2158/D2158</f>
        <v>2.6660714285714284E-2</v>
      </c>
      <c r="P2158">
        <f>E2158/L2158</f>
        <v>17.987951807228917</v>
      </c>
      <c r="Q2158" t="s">
        <v>8312</v>
      </c>
      <c r="R2158" t="s">
        <v>8348</v>
      </c>
      <c r="S2158" s="12" t="str">
        <f>TEXT((J2158/86400)+25569+(-5/24),"mm/dd/yy")</f>
        <v>08/02/13</v>
      </c>
      <c r="T2158" s="12" t="str">
        <f>TEXT((I2158/86400)+25569+(-5/24),"mm/dd/yy")</f>
        <v>09/16/13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>E2159/D2159</f>
        <v>0.28192</v>
      </c>
      <c r="P2159">
        <f>E2159/L2159</f>
        <v>370.94736842105266</v>
      </c>
      <c r="Q2159" t="s">
        <v>8312</v>
      </c>
      <c r="R2159" t="s">
        <v>8348</v>
      </c>
      <c r="S2159" s="12" t="str">
        <f>TEXT((J2159/86400)+25569+(-5/24),"mm/dd/yy")</f>
        <v>11/20/16</v>
      </c>
      <c r="T2159" s="12" t="str">
        <f>TEXT((I2159/86400)+25569+(-5/24),"mm/dd/yy")</f>
        <v>12/23/16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>E2160/D2160</f>
        <v>6.5900366666666668E-2</v>
      </c>
      <c r="P2160">
        <f>E2160/L2160</f>
        <v>63.569485530546629</v>
      </c>
      <c r="Q2160" t="s">
        <v>8312</v>
      </c>
      <c r="R2160" t="s">
        <v>8348</v>
      </c>
      <c r="S2160" s="12" t="str">
        <f>TEXT((J2160/86400)+25569+(-5/24),"mm/dd/yy")</f>
        <v>12/21/12</v>
      </c>
      <c r="T2160" s="12" t="str">
        <f>TEXT((I2160/86400)+25569+(-5/24),"mm/dd/yy")</f>
        <v>02/04/13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>E2161/D2161</f>
        <v>7.2222222222222219E-3</v>
      </c>
      <c r="P2161">
        <f>E2161/L2161</f>
        <v>13</v>
      </c>
      <c r="Q2161" t="s">
        <v>8312</v>
      </c>
      <c r="R2161" t="s">
        <v>8348</v>
      </c>
      <c r="S2161" s="12" t="str">
        <f>TEXT((J2161/86400)+25569+(-5/24),"mm/dd/yy")</f>
        <v>06/16/11</v>
      </c>
      <c r="T2161" s="12" t="str">
        <f>TEXT((I2161/86400)+25569+(-5/24),"mm/dd/yy")</f>
        <v>07/16/11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>E2162/D2162</f>
        <v>8.5000000000000006E-3</v>
      </c>
      <c r="P2162">
        <f>E2162/L2162</f>
        <v>5.3125</v>
      </c>
      <c r="Q2162" t="s">
        <v>8312</v>
      </c>
      <c r="R2162" t="s">
        <v>8348</v>
      </c>
      <c r="S2162" s="12" t="str">
        <f>TEXT((J2162/86400)+25569+(-5/24),"mm/dd/yy")</f>
        <v>04/19/12</v>
      </c>
      <c r="T2162" s="12" t="str">
        <f>TEXT((I2162/86400)+25569+(-5/24),"mm/dd/yy")</f>
        <v>05/19/12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>E2163/D2163</f>
        <v>1.1575</v>
      </c>
      <c r="P2163">
        <f>E2163/L2163</f>
        <v>35.615384615384613</v>
      </c>
      <c r="Q2163" t="s">
        <v>8314</v>
      </c>
      <c r="R2163" t="s">
        <v>8315</v>
      </c>
      <c r="S2163" s="12" t="str">
        <f>TEXT((J2163/86400)+25569+(-5/24),"mm/dd/yy")</f>
        <v>08/24/15</v>
      </c>
      <c r="T2163" s="12" t="str">
        <f>TEXT((I2163/86400)+25569+(-5/24),"mm/dd/yy")</f>
        <v>09/23/15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>E2164/D2164</f>
        <v>1.1226666666666667</v>
      </c>
      <c r="P2164">
        <f>E2164/L2164</f>
        <v>87.103448275862064</v>
      </c>
      <c r="Q2164" t="s">
        <v>8314</v>
      </c>
      <c r="R2164" t="s">
        <v>8315</v>
      </c>
      <c r="S2164" s="12" t="str">
        <f>TEXT((J2164/86400)+25569+(-5/24),"mm/dd/yy")</f>
        <v>06/23/14</v>
      </c>
      <c r="T2164" s="12" t="str">
        <f>TEXT((I2164/86400)+25569+(-5/24),"mm/dd/yy")</f>
        <v>07/24/14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>E2165/D2165</f>
        <v>1.3220000000000001</v>
      </c>
      <c r="P2165">
        <f>E2165/L2165</f>
        <v>75.11363636363636</v>
      </c>
      <c r="Q2165" t="s">
        <v>8314</v>
      </c>
      <c r="R2165" t="s">
        <v>8315</v>
      </c>
      <c r="S2165" s="12" t="str">
        <f>TEXT((J2165/86400)+25569+(-5/24),"mm/dd/yy")</f>
        <v>04/17/15</v>
      </c>
      <c r="T2165" s="12" t="str">
        <f>TEXT((I2165/86400)+25569+(-5/24),"mm/dd/yy")</f>
        <v>06/07/15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>E2166/D2166</f>
        <v>1.0263636363636364</v>
      </c>
      <c r="P2166">
        <f>E2166/L2166</f>
        <v>68.01204819277109</v>
      </c>
      <c r="Q2166" t="s">
        <v>8314</v>
      </c>
      <c r="R2166" t="s">
        <v>8315</v>
      </c>
      <c r="S2166" s="12" t="str">
        <f>TEXT((J2166/86400)+25569+(-5/24),"mm/dd/yy")</f>
        <v>05/25/16</v>
      </c>
      <c r="T2166" s="12" t="str">
        <f>TEXT((I2166/86400)+25569+(-5/24),"mm/dd/yy")</f>
        <v>06/24/16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>E2167/D2167</f>
        <v>1.3864000000000001</v>
      </c>
      <c r="P2167">
        <f>E2167/L2167</f>
        <v>29.623931623931625</v>
      </c>
      <c r="Q2167" t="s">
        <v>8314</v>
      </c>
      <c r="R2167" t="s">
        <v>8315</v>
      </c>
      <c r="S2167" s="12" t="str">
        <f>TEXT((J2167/86400)+25569+(-5/24),"mm/dd/yy")</f>
        <v>03/09/16</v>
      </c>
      <c r="T2167" s="12" t="str">
        <f>TEXT((I2167/86400)+25569+(-5/24),"mm/dd/yy")</f>
        <v>04/08/16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>E2168/D2168</f>
        <v>1.466</v>
      </c>
      <c r="P2168">
        <f>E2168/L2168</f>
        <v>91.625</v>
      </c>
      <c r="Q2168" t="s">
        <v>8314</v>
      </c>
      <c r="R2168" t="s">
        <v>8315</v>
      </c>
      <c r="S2168" s="12" t="str">
        <f>TEXT((J2168/86400)+25569+(-5/24),"mm/dd/yy")</f>
        <v>10/21/14</v>
      </c>
      <c r="T2168" s="12" t="str">
        <f>TEXT((I2168/86400)+25569+(-5/24),"mm/dd/yy")</f>
        <v>12/05/14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>E2169/D2169</f>
        <v>1.2</v>
      </c>
      <c r="P2169">
        <f>E2169/L2169</f>
        <v>22.5</v>
      </c>
      <c r="Q2169" t="s">
        <v>8314</v>
      </c>
      <c r="R2169" t="s">
        <v>8315</v>
      </c>
      <c r="S2169" s="12" t="str">
        <f>TEXT((J2169/86400)+25569+(-5/24),"mm/dd/yy")</f>
        <v>08/31/12</v>
      </c>
      <c r="T2169" s="12" t="str">
        <f>TEXT((I2169/86400)+25569+(-5/24),"mm/dd/yy")</f>
        <v>09/14/12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>E2170/D2170</f>
        <v>1.215816111111111</v>
      </c>
      <c r="P2170">
        <f>E2170/L2170</f>
        <v>64.366735294117646</v>
      </c>
      <c r="Q2170" t="s">
        <v>8314</v>
      </c>
      <c r="R2170" t="s">
        <v>8315</v>
      </c>
      <c r="S2170" s="12" t="str">
        <f>TEXT((J2170/86400)+25569+(-5/24),"mm/dd/yy")</f>
        <v>01/10/17</v>
      </c>
      <c r="T2170" s="12" t="str">
        <f>TEXT((I2170/86400)+25569+(-5/24),"mm/dd/yy")</f>
        <v>02/10/17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>E2171/D2171</f>
        <v>1</v>
      </c>
      <c r="P2171">
        <f>E2171/L2171</f>
        <v>21.857142857142858</v>
      </c>
      <c r="Q2171" t="s">
        <v>8314</v>
      </c>
      <c r="R2171" t="s">
        <v>8315</v>
      </c>
      <c r="S2171" s="12" t="str">
        <f>TEXT((J2171/86400)+25569+(-5/24),"mm/dd/yy")</f>
        <v>02/27/17</v>
      </c>
      <c r="T2171" s="12" t="str">
        <f>TEXT((I2171/86400)+25569+(-5/24),"mm/dd/yy")</f>
        <v>03/02/17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>E2172/D2172</f>
        <v>1.8085714285714285</v>
      </c>
      <c r="P2172">
        <f>E2172/L2172</f>
        <v>33.315789473684212</v>
      </c>
      <c r="Q2172" t="s">
        <v>8314</v>
      </c>
      <c r="R2172" t="s">
        <v>8315</v>
      </c>
      <c r="S2172" s="12" t="str">
        <f>TEXT((J2172/86400)+25569+(-5/24),"mm/dd/yy")</f>
        <v>07/13/15</v>
      </c>
      <c r="T2172" s="12" t="str">
        <f>TEXT((I2172/86400)+25569+(-5/24),"mm/dd/yy")</f>
        <v>08/22/15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>E2173/D2173</f>
        <v>1.0607500000000001</v>
      </c>
      <c r="P2173">
        <f>E2173/L2173</f>
        <v>90.276595744680847</v>
      </c>
      <c r="Q2173" t="s">
        <v>8314</v>
      </c>
      <c r="R2173" t="s">
        <v>8315</v>
      </c>
      <c r="S2173" s="12" t="str">
        <f>TEXT((J2173/86400)+25569+(-5/24),"mm/dd/yy")</f>
        <v>05/17/15</v>
      </c>
      <c r="T2173" s="12" t="str">
        <f>TEXT((I2173/86400)+25569+(-5/24),"mm/dd/yy")</f>
        <v>06/22/15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>E2174/D2174</f>
        <v>1</v>
      </c>
      <c r="P2174">
        <f>E2174/L2174</f>
        <v>76.92307692307692</v>
      </c>
      <c r="Q2174" t="s">
        <v>8314</v>
      </c>
      <c r="R2174" t="s">
        <v>8315</v>
      </c>
      <c r="S2174" s="12" t="str">
        <f>TEXT((J2174/86400)+25569+(-5/24),"mm/dd/yy")</f>
        <v>03/19/15</v>
      </c>
      <c r="T2174" s="12" t="str">
        <f>TEXT((I2174/86400)+25569+(-5/24),"mm/dd/yy")</f>
        <v>04/18/15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>E2175/D2175</f>
        <v>1.2692857142857144</v>
      </c>
      <c r="P2175">
        <f>E2175/L2175</f>
        <v>59.233333333333334</v>
      </c>
      <c r="Q2175" t="s">
        <v>8314</v>
      </c>
      <c r="R2175" t="s">
        <v>8315</v>
      </c>
      <c r="S2175" s="12" t="str">
        <f>TEXT((J2175/86400)+25569+(-5/24),"mm/dd/yy")</f>
        <v>08/09/13</v>
      </c>
      <c r="T2175" s="12" t="str">
        <f>TEXT((I2175/86400)+25569+(-5/24),"mm/dd/yy")</f>
        <v>09/09/13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>E2176/D2176</f>
        <v>1.0297499999999999</v>
      </c>
      <c r="P2176">
        <f>E2176/L2176</f>
        <v>65.38095238095238</v>
      </c>
      <c r="Q2176" t="s">
        <v>8314</v>
      </c>
      <c r="R2176" t="s">
        <v>8315</v>
      </c>
      <c r="S2176" s="12" t="str">
        <f>TEXT((J2176/86400)+25569+(-5/24),"mm/dd/yy")</f>
        <v>04/05/16</v>
      </c>
      <c r="T2176" s="12" t="str">
        <f>TEXT((I2176/86400)+25569+(-5/24),"mm/dd/yy")</f>
        <v>05/05/16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>E2177/D2177</f>
        <v>2.5</v>
      </c>
      <c r="P2177">
        <f>E2177/L2177</f>
        <v>67.307692307692307</v>
      </c>
      <c r="Q2177" t="s">
        <v>8314</v>
      </c>
      <c r="R2177" t="s">
        <v>8315</v>
      </c>
      <c r="S2177" s="12" t="str">
        <f>TEXT((J2177/86400)+25569+(-5/24),"mm/dd/yy")</f>
        <v>07/13/16</v>
      </c>
      <c r="T2177" s="12" t="str">
        <f>TEXT((I2177/86400)+25569+(-5/24),"mm/dd/yy")</f>
        <v>07/20/16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>E2178/D2178</f>
        <v>1.2602</v>
      </c>
      <c r="P2178">
        <f>E2178/L2178</f>
        <v>88.74647887323944</v>
      </c>
      <c r="Q2178" t="s">
        <v>8314</v>
      </c>
      <c r="R2178" t="s">
        <v>8315</v>
      </c>
      <c r="S2178" s="12" t="str">
        <f>TEXT((J2178/86400)+25569+(-5/24),"mm/dd/yy")</f>
        <v>04/02/15</v>
      </c>
      <c r="T2178" s="12" t="str">
        <f>TEXT((I2178/86400)+25569+(-5/24),"mm/dd/yy")</f>
        <v>05/02/15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>E2179/D2179</f>
        <v>1.0012000000000001</v>
      </c>
      <c r="P2179">
        <f>E2179/L2179</f>
        <v>65.868421052631575</v>
      </c>
      <c r="Q2179" t="s">
        <v>8314</v>
      </c>
      <c r="R2179" t="s">
        <v>8315</v>
      </c>
      <c r="S2179" s="12" t="str">
        <f>TEXT((J2179/86400)+25569+(-5/24),"mm/dd/yy")</f>
        <v>05/12/16</v>
      </c>
      <c r="T2179" s="12" t="str">
        <f>TEXT((I2179/86400)+25569+(-5/24),"mm/dd/yy")</f>
        <v>06/06/16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>E2180/D2180</f>
        <v>1.3864000000000001</v>
      </c>
      <c r="P2180">
        <f>E2180/L2180</f>
        <v>40.349243306169967</v>
      </c>
      <c r="Q2180" t="s">
        <v>8314</v>
      </c>
      <c r="R2180" t="s">
        <v>8315</v>
      </c>
      <c r="S2180" s="12" t="str">
        <f>TEXT((J2180/86400)+25569+(-5/24),"mm/dd/yy")</f>
        <v>12/19/16</v>
      </c>
      <c r="T2180" s="12" t="str">
        <f>TEXT((I2180/86400)+25569+(-5/24),"mm/dd/yy")</f>
        <v>01/18/17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>E2181/D2181</f>
        <v>1.6140000000000001</v>
      </c>
      <c r="P2181">
        <f>E2181/L2181</f>
        <v>76.857142857142861</v>
      </c>
      <c r="Q2181" t="s">
        <v>8314</v>
      </c>
      <c r="R2181" t="s">
        <v>8315</v>
      </c>
      <c r="S2181" s="12" t="str">
        <f>TEXT((J2181/86400)+25569+(-5/24),"mm/dd/yy")</f>
        <v>03/11/15</v>
      </c>
      <c r="T2181" s="12" t="str">
        <f>TEXT((I2181/86400)+25569+(-5/24),"mm/dd/yy")</f>
        <v>04/10/15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>E2182/D2182</f>
        <v>1.071842</v>
      </c>
      <c r="P2182">
        <f>E2182/L2182</f>
        <v>68.707820512820518</v>
      </c>
      <c r="Q2182" t="s">
        <v>8314</v>
      </c>
      <c r="R2182" t="s">
        <v>8315</v>
      </c>
      <c r="S2182" s="12" t="str">
        <f>TEXT((J2182/86400)+25569+(-5/24),"mm/dd/yy")</f>
        <v>10/02/15</v>
      </c>
      <c r="T2182" s="12" t="str">
        <f>TEXT((I2182/86400)+25569+(-5/24),"mm/dd/yy")</f>
        <v>11/13/15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>E2183/D2183</f>
        <v>1.5309999999999999</v>
      </c>
      <c r="P2183">
        <f>E2183/L2183</f>
        <v>57.773584905660378</v>
      </c>
      <c r="Q2183" t="s">
        <v>8312</v>
      </c>
      <c r="R2183" t="s">
        <v>8313</v>
      </c>
      <c r="S2183" s="12" t="str">
        <f>TEXT((J2183/86400)+25569+(-5/24),"mm/dd/yy")</f>
        <v>02/06/17</v>
      </c>
      <c r="T2183" s="12" t="str">
        <f>TEXT((I2183/86400)+25569+(-5/24),"mm/dd/yy")</f>
        <v>02/20/17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>E2184/D2184</f>
        <v>5.2416666666666663</v>
      </c>
      <c r="P2184">
        <f>E2184/L2184</f>
        <v>44.171348314606739</v>
      </c>
      <c r="Q2184" t="s">
        <v>8312</v>
      </c>
      <c r="R2184" t="s">
        <v>8313</v>
      </c>
      <c r="S2184" s="12" t="str">
        <f>TEXT((J2184/86400)+25569+(-5/24),"mm/dd/yy")</f>
        <v>08/28/14</v>
      </c>
      <c r="T2184" s="12" t="str">
        <f>TEXT((I2184/86400)+25569+(-5/24),"mm/dd/yy")</f>
        <v>10/02/14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>E2185/D2185</f>
        <v>4.8927777777777779</v>
      </c>
      <c r="P2185">
        <f>E2185/L2185</f>
        <v>31.566308243727597</v>
      </c>
      <c r="Q2185" t="s">
        <v>8312</v>
      </c>
      <c r="R2185" t="s">
        <v>8313</v>
      </c>
      <c r="S2185" s="12" t="str">
        <f>TEXT((J2185/86400)+25569+(-5/24),"mm/dd/yy")</f>
        <v>01/10/17</v>
      </c>
      <c r="T2185" s="12" t="str">
        <f>TEXT((I2185/86400)+25569+(-5/24),"mm/dd/yy")</f>
        <v>02/09/17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>E2186/D2186</f>
        <v>2.8473999999999999</v>
      </c>
      <c r="P2186">
        <f>E2186/L2186</f>
        <v>107.04511278195488</v>
      </c>
      <c r="Q2186" t="s">
        <v>8312</v>
      </c>
      <c r="R2186" t="s">
        <v>8313</v>
      </c>
      <c r="S2186" s="12" t="str">
        <f>TEXT((J2186/86400)+25569+(-5/24),"mm/dd/yy")</f>
        <v>01/11/16</v>
      </c>
      <c r="T2186" s="12" t="str">
        <f>TEXT((I2186/86400)+25569+(-5/24),"mm/dd/yy")</f>
        <v>01/25/16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>E2187/D2187</f>
        <v>18.569700000000001</v>
      </c>
      <c r="P2187">
        <f>E2187/L2187</f>
        <v>149.03451043338683</v>
      </c>
      <c r="Q2187" t="s">
        <v>8312</v>
      </c>
      <c r="R2187" t="s">
        <v>8313</v>
      </c>
      <c r="S2187" s="12" t="str">
        <f>TEXT((J2187/86400)+25569+(-5/24),"mm/dd/yy")</f>
        <v>02/14/13</v>
      </c>
      <c r="T2187" s="12" t="str">
        <f>TEXT((I2187/86400)+25569+(-5/24),"mm/dd/yy")</f>
        <v>03/26/13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>E2188/D2188</f>
        <v>1.0967499999999999</v>
      </c>
      <c r="P2188">
        <f>E2188/L2188</f>
        <v>55.956632653061227</v>
      </c>
      <c r="Q2188" t="s">
        <v>8312</v>
      </c>
      <c r="R2188" t="s">
        <v>8313</v>
      </c>
      <c r="S2188" s="12" t="str">
        <f>TEXT((J2188/86400)+25569+(-5/24),"mm/dd/yy")</f>
        <v>08/01/16</v>
      </c>
      <c r="T2188" s="12" t="str">
        <f>TEXT((I2188/86400)+25569+(-5/24),"mm/dd/yy")</f>
        <v>09/06/16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>E2189/D2189</f>
        <v>10.146425000000001</v>
      </c>
      <c r="P2189">
        <f>E2189/L2189</f>
        <v>56.970381807973048</v>
      </c>
      <c r="Q2189" t="s">
        <v>8312</v>
      </c>
      <c r="R2189" t="s">
        <v>8313</v>
      </c>
      <c r="S2189" s="12" t="str">
        <f>TEXT((J2189/86400)+25569+(-5/24),"mm/dd/yy")</f>
        <v>03/05/15</v>
      </c>
      <c r="T2189" s="12" t="str">
        <f>TEXT((I2189/86400)+25569+(-5/24),"mm/dd/yy")</f>
        <v>04/02/15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>E2190/D2190</f>
        <v>4.1217692027666546</v>
      </c>
      <c r="P2190">
        <f>E2190/L2190</f>
        <v>44.056420233463037</v>
      </c>
      <c r="Q2190" t="s">
        <v>8312</v>
      </c>
      <c r="R2190" t="s">
        <v>8313</v>
      </c>
      <c r="S2190" s="12" t="str">
        <f>TEXT((J2190/86400)+25569+(-5/24),"mm/dd/yy")</f>
        <v>09/20/16</v>
      </c>
      <c r="T2190" s="12" t="str">
        <f>TEXT((I2190/86400)+25569+(-5/24),"mm/dd/yy")</f>
        <v>10/25/16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>E2191/D2191</f>
        <v>5.0324999999999998</v>
      </c>
      <c r="P2191">
        <f>E2191/L2191</f>
        <v>68.625</v>
      </c>
      <c r="Q2191" t="s">
        <v>8312</v>
      </c>
      <c r="R2191" t="s">
        <v>8313</v>
      </c>
      <c r="S2191" s="12" t="str">
        <f>TEXT((J2191/86400)+25569+(-5/24),"mm/dd/yy")</f>
        <v>04/07/16</v>
      </c>
      <c r="T2191" s="12" t="str">
        <f>TEXT((I2191/86400)+25569+(-5/24),"mm/dd/yy")</f>
        <v>04/21/16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>E2192/D2192</f>
        <v>1.8461052631578947</v>
      </c>
      <c r="P2192">
        <f>E2192/L2192</f>
        <v>65.318435754189949</v>
      </c>
      <c r="Q2192" t="s">
        <v>8312</v>
      </c>
      <c r="R2192" t="s">
        <v>8313</v>
      </c>
      <c r="S2192" s="12" t="str">
        <f>TEXT((J2192/86400)+25569+(-5/24),"mm/dd/yy")</f>
        <v>02/17/16</v>
      </c>
      <c r="T2192" s="12" t="str">
        <f>TEXT((I2192/86400)+25569+(-5/24),"mm/dd/yy")</f>
        <v>03/23/16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>E2193/D2193</f>
        <v>1.1973333333333334</v>
      </c>
      <c r="P2193">
        <f>E2193/L2193</f>
        <v>35.92</v>
      </c>
      <c r="Q2193" t="s">
        <v>8312</v>
      </c>
      <c r="R2193" t="s">
        <v>8313</v>
      </c>
      <c r="S2193" s="12" t="str">
        <f>TEXT((J2193/86400)+25569+(-5/24),"mm/dd/yy")</f>
        <v>02/02/17</v>
      </c>
      <c r="T2193" s="12" t="str">
        <f>TEXT((I2193/86400)+25569+(-5/24),"mm/dd/yy")</f>
        <v>02/14/17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>E2194/D2194</f>
        <v>10.812401666666668</v>
      </c>
      <c r="P2194">
        <f>E2194/L2194</f>
        <v>40.070667078443485</v>
      </c>
      <c r="Q2194" t="s">
        <v>8312</v>
      </c>
      <c r="R2194" t="s">
        <v>8313</v>
      </c>
      <c r="S2194" s="12" t="str">
        <f>TEXT((J2194/86400)+25569+(-5/24),"mm/dd/yy")</f>
        <v>11/17/16</v>
      </c>
      <c r="T2194" s="12" t="str">
        <f>TEXT((I2194/86400)+25569+(-5/24),"mm/dd/yy")</f>
        <v>12/15/16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>E2195/D2195</f>
        <v>4.5237333333333334</v>
      </c>
      <c r="P2195">
        <f>E2195/L2195</f>
        <v>75.647714604236342</v>
      </c>
      <c r="Q2195" t="s">
        <v>8312</v>
      </c>
      <c r="R2195" t="s">
        <v>8313</v>
      </c>
      <c r="S2195" s="12" t="str">
        <f>TEXT((J2195/86400)+25569+(-5/24),"mm/dd/yy")</f>
        <v>10/21/16</v>
      </c>
      <c r="T2195" s="12" t="str">
        <f>TEXT((I2195/86400)+25569+(-5/24),"mm/dd/yy")</f>
        <v>11/20/16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>E2196/D2196</f>
        <v>5.3737000000000004</v>
      </c>
      <c r="P2196">
        <f>E2196/L2196</f>
        <v>61.203872437357631</v>
      </c>
      <c r="Q2196" t="s">
        <v>8312</v>
      </c>
      <c r="R2196" t="s">
        <v>8313</v>
      </c>
      <c r="S2196" s="12" t="str">
        <f>TEXT((J2196/86400)+25569+(-5/24),"mm/dd/yy")</f>
        <v>02/25/16</v>
      </c>
      <c r="T2196" s="12" t="str">
        <f>TEXT((I2196/86400)+25569+(-5/24),"mm/dd/yy")</f>
        <v>03/26/16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>E2197/D2197</f>
        <v>1.2032608695652174</v>
      </c>
      <c r="P2197">
        <f>E2197/L2197</f>
        <v>48.130434782608695</v>
      </c>
      <c r="Q2197" t="s">
        <v>8312</v>
      </c>
      <c r="R2197" t="s">
        <v>8313</v>
      </c>
      <c r="S2197" s="12" t="str">
        <f>TEXT((J2197/86400)+25569+(-5/24),"mm/dd/yy")</f>
        <v>07/12/15</v>
      </c>
      <c r="T2197" s="12" t="str">
        <f>TEXT((I2197/86400)+25569+(-5/24),"mm/dd/yy")</f>
        <v>08/11/15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>E2198/D2198</f>
        <v>1.1383571428571428</v>
      </c>
      <c r="P2198">
        <f>E2198/L2198</f>
        <v>68.106837606837601</v>
      </c>
      <c r="Q2198" t="s">
        <v>8312</v>
      </c>
      <c r="R2198" t="s">
        <v>8313</v>
      </c>
      <c r="S2198" s="12" t="str">
        <f>TEXT((J2198/86400)+25569+(-5/24),"mm/dd/yy")</f>
        <v>11/01/16</v>
      </c>
      <c r="T2198" s="12" t="str">
        <f>TEXT((I2198/86400)+25569+(-5/24),"mm/dd/yy")</f>
        <v>12/02/16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>E2199/D2199</f>
        <v>9.5103109999999997</v>
      </c>
      <c r="P2199">
        <f>E2199/L2199</f>
        <v>65.891300230946882</v>
      </c>
      <c r="Q2199" t="s">
        <v>8312</v>
      </c>
      <c r="R2199" t="s">
        <v>8313</v>
      </c>
      <c r="S2199" s="12" t="str">
        <f>TEXT((J2199/86400)+25569+(-5/24),"mm/dd/yy")</f>
        <v>01/29/15</v>
      </c>
      <c r="T2199" s="12" t="str">
        <f>TEXT((I2199/86400)+25569+(-5/24),"mm/dd/yy")</f>
        <v>02/28/15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>E2200/D2200</f>
        <v>1.3289249999999999</v>
      </c>
      <c r="P2200">
        <f>E2200/L2200</f>
        <v>81.654377880184327</v>
      </c>
      <c r="Q2200" t="s">
        <v>8312</v>
      </c>
      <c r="R2200" t="s">
        <v>8313</v>
      </c>
      <c r="S2200" s="12" t="str">
        <f>TEXT((J2200/86400)+25569+(-5/24),"mm/dd/yy")</f>
        <v>10/15/15</v>
      </c>
      <c r="T2200" s="12" t="str">
        <f>TEXT((I2200/86400)+25569+(-5/24),"mm/dd/yy")</f>
        <v>11/14/15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>E2201/D2201</f>
        <v>1.4697777777777778</v>
      </c>
      <c r="P2201">
        <f>E2201/L2201</f>
        <v>52.701195219123505</v>
      </c>
      <c r="Q2201" t="s">
        <v>8312</v>
      </c>
      <c r="R2201" t="s">
        <v>8313</v>
      </c>
      <c r="S2201" s="12" t="str">
        <f>TEXT((J2201/86400)+25569+(-5/24),"mm/dd/yy")</f>
        <v>09/15/15</v>
      </c>
      <c r="T2201" s="12" t="str">
        <f>TEXT((I2201/86400)+25569+(-5/24),"mm/dd/yy")</f>
        <v>10/15/15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>E2202/D2202</f>
        <v>5.4215</v>
      </c>
      <c r="P2202">
        <f>E2202/L2202</f>
        <v>41.228136882129277</v>
      </c>
      <c r="Q2202" t="s">
        <v>8312</v>
      </c>
      <c r="R2202" t="s">
        <v>8313</v>
      </c>
      <c r="S2202" s="12" t="str">
        <f>TEXT((J2202/86400)+25569+(-5/24),"mm/dd/yy")</f>
        <v>06/08/15</v>
      </c>
      <c r="T2202" s="12" t="str">
        <f>TEXT((I2202/86400)+25569+(-5/24),"mm/dd/yy")</f>
        <v>07/05/15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>E2203/D2203</f>
        <v>3.8271818181818182</v>
      </c>
      <c r="P2203">
        <f>E2203/L2203</f>
        <v>15.035357142857142</v>
      </c>
      <c r="Q2203" t="s">
        <v>8314</v>
      </c>
      <c r="R2203" t="s">
        <v>8327</v>
      </c>
      <c r="S2203" s="12" t="str">
        <f>TEXT((J2203/86400)+25569+(-5/24),"mm/dd/yy")</f>
        <v>01/02/13</v>
      </c>
      <c r="T2203" s="12" t="str">
        <f>TEXT((I2203/86400)+25569+(-5/24),"mm/dd/yy")</f>
        <v>01/16/13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>E2204/D2204</f>
        <v>7.0418124999999998</v>
      </c>
      <c r="P2204">
        <f>E2204/L2204</f>
        <v>39.066920943134534</v>
      </c>
      <c r="Q2204" t="s">
        <v>8314</v>
      </c>
      <c r="R2204" t="s">
        <v>8327</v>
      </c>
      <c r="S2204" s="12" t="str">
        <f>TEXT((J2204/86400)+25569+(-5/24),"mm/dd/yy")</f>
        <v>10/02/12</v>
      </c>
      <c r="T2204" s="12" t="str">
        <f>TEXT((I2204/86400)+25569+(-5/24),"mm/dd/yy")</f>
        <v>11/01/12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>E2205/D2205</f>
        <v>1.0954999999999999</v>
      </c>
      <c r="P2205">
        <f>E2205/L2205</f>
        <v>43.82</v>
      </c>
      <c r="Q2205" t="s">
        <v>8314</v>
      </c>
      <c r="R2205" t="s">
        <v>8327</v>
      </c>
      <c r="S2205" s="12" t="str">
        <f>TEXT((J2205/86400)+25569+(-5/24),"mm/dd/yy")</f>
        <v>08/25/15</v>
      </c>
      <c r="T2205" s="12" t="str">
        <f>TEXT((I2205/86400)+25569+(-5/24),"mm/dd/yy")</f>
        <v>09/24/15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>E2206/D2206</f>
        <v>1.3286666666666667</v>
      </c>
      <c r="P2206">
        <f>E2206/L2206</f>
        <v>27.301369863013697</v>
      </c>
      <c r="Q2206" t="s">
        <v>8314</v>
      </c>
      <c r="R2206" t="s">
        <v>8327</v>
      </c>
      <c r="S2206" s="12" t="str">
        <f>TEXT((J2206/86400)+25569+(-5/24),"mm/dd/yy")</f>
        <v>02/07/13</v>
      </c>
      <c r="T2206" s="12" t="str">
        <f>TEXT((I2206/86400)+25569+(-5/24),"mm/dd/yy")</f>
        <v>03/09/13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>E2207/D2207</f>
        <v>1.52</v>
      </c>
      <c r="P2207">
        <f>E2207/L2207</f>
        <v>42.222222222222221</v>
      </c>
      <c r="Q2207" t="s">
        <v>8314</v>
      </c>
      <c r="R2207" t="s">
        <v>8327</v>
      </c>
      <c r="S2207" s="12" t="str">
        <f>TEXT((J2207/86400)+25569+(-5/24),"mm/dd/yy")</f>
        <v>05/02/12</v>
      </c>
      <c r="T2207" s="12" t="str">
        <f>TEXT((I2207/86400)+25569+(-5/24),"mm/dd/yy")</f>
        <v>06/01/12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>E2208/D2208</f>
        <v>1.0272727272727273</v>
      </c>
      <c r="P2208">
        <f>E2208/L2208</f>
        <v>33.235294117647058</v>
      </c>
      <c r="Q2208" t="s">
        <v>8314</v>
      </c>
      <c r="R2208" t="s">
        <v>8327</v>
      </c>
      <c r="S2208" s="12" t="str">
        <f>TEXT((J2208/86400)+25569+(-5/24),"mm/dd/yy")</f>
        <v>03/29/12</v>
      </c>
      <c r="T2208" s="12" t="str">
        <f>TEXT((I2208/86400)+25569+(-5/24),"mm/dd/yy")</f>
        <v>04/16/12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>E2209/D2209</f>
        <v>1</v>
      </c>
      <c r="P2209">
        <f>E2209/L2209</f>
        <v>285.71428571428572</v>
      </c>
      <c r="Q2209" t="s">
        <v>8314</v>
      </c>
      <c r="R2209" t="s">
        <v>8327</v>
      </c>
      <c r="S2209" s="12" t="str">
        <f>TEXT((J2209/86400)+25569+(-5/24),"mm/dd/yy")</f>
        <v>10/16/13</v>
      </c>
      <c r="T2209" s="12" t="str">
        <f>TEXT((I2209/86400)+25569+(-5/24),"mm/dd/yy")</f>
        <v>11/16/13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>E2210/D2210</f>
        <v>1.016</v>
      </c>
      <c r="P2210">
        <f>E2210/L2210</f>
        <v>42.333333333333336</v>
      </c>
      <c r="Q2210" t="s">
        <v>8314</v>
      </c>
      <c r="R2210" t="s">
        <v>8327</v>
      </c>
      <c r="S2210" s="12" t="str">
        <f>TEXT((J2210/86400)+25569+(-5/24),"mm/dd/yy")</f>
        <v>02/07/12</v>
      </c>
      <c r="T2210" s="12" t="str">
        <f>TEXT((I2210/86400)+25569+(-5/24),"mm/dd/yy")</f>
        <v>04/06/12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>E2211/D2211</f>
        <v>1.508</v>
      </c>
      <c r="P2211">
        <f>E2211/L2211</f>
        <v>50.266666666666666</v>
      </c>
      <c r="Q2211" t="s">
        <v>8314</v>
      </c>
      <c r="R2211" t="s">
        <v>8327</v>
      </c>
      <c r="S2211" s="12" t="str">
        <f>TEXT((J2211/86400)+25569+(-5/24),"mm/dd/yy")</f>
        <v>04/03/14</v>
      </c>
      <c r="T2211" s="12" t="str">
        <f>TEXT((I2211/86400)+25569+(-5/24),"mm/dd/yy")</f>
        <v>04/14/14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>E2212/D2212</f>
        <v>1.11425</v>
      </c>
      <c r="P2212">
        <f>E2212/L2212</f>
        <v>61.902777777777779</v>
      </c>
      <c r="Q2212" t="s">
        <v>8314</v>
      </c>
      <c r="R2212" t="s">
        <v>8327</v>
      </c>
      <c r="S2212" s="12" t="str">
        <f>TEXT((J2212/86400)+25569+(-5/24),"mm/dd/yy")</f>
        <v>02/16/12</v>
      </c>
      <c r="T2212" s="12" t="str">
        <f>TEXT((I2212/86400)+25569+(-5/24),"mm/dd/yy")</f>
        <v>04/14/12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>E2213/D2213</f>
        <v>1.956</v>
      </c>
      <c r="P2213">
        <f>E2213/L2213</f>
        <v>40.75</v>
      </c>
      <c r="Q2213" t="s">
        <v>8314</v>
      </c>
      <c r="R2213" t="s">
        <v>8327</v>
      </c>
      <c r="S2213" s="12" t="str">
        <f>TEXT((J2213/86400)+25569+(-5/24),"mm/dd/yy")</f>
        <v>03/18/14</v>
      </c>
      <c r="T2213" s="12" t="str">
        <f>TEXT((I2213/86400)+25569+(-5/24),"mm/dd/yy")</f>
        <v>04/10/14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>E2214/D2214</f>
        <v>1.1438333333333333</v>
      </c>
      <c r="P2214">
        <f>E2214/L2214</f>
        <v>55.796747967479675</v>
      </c>
      <c r="Q2214" t="s">
        <v>8314</v>
      </c>
      <c r="R2214" t="s">
        <v>8327</v>
      </c>
      <c r="S2214" s="12" t="str">
        <f>TEXT((J2214/86400)+25569+(-5/24),"mm/dd/yy")</f>
        <v>10/01/13</v>
      </c>
      <c r="T2214" s="12" t="str">
        <f>TEXT((I2214/86400)+25569+(-5/24),"mm/dd/yy")</f>
        <v>11/03/13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>E2215/D2215</f>
        <v>2</v>
      </c>
      <c r="P2215">
        <f>E2215/L2215</f>
        <v>10</v>
      </c>
      <c r="Q2215" t="s">
        <v>8314</v>
      </c>
      <c r="R2215" t="s">
        <v>8327</v>
      </c>
      <c r="S2215" s="12" t="str">
        <f>TEXT((J2215/86400)+25569+(-5/24),"mm/dd/yy")</f>
        <v>04/15/15</v>
      </c>
      <c r="T2215" s="12" t="str">
        <f>TEXT((I2215/86400)+25569+(-5/24),"mm/dd/yy")</f>
        <v>05/15/15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>E2216/D2216</f>
        <v>2.9250166666666666</v>
      </c>
      <c r="P2216">
        <f>E2216/L2216</f>
        <v>73.125416666666666</v>
      </c>
      <c r="Q2216" t="s">
        <v>8314</v>
      </c>
      <c r="R2216" t="s">
        <v>8327</v>
      </c>
      <c r="S2216" s="12" t="str">
        <f>TEXT((J2216/86400)+25569+(-5/24),"mm/dd/yy")</f>
        <v>01/07/14</v>
      </c>
      <c r="T2216" s="12" t="str">
        <f>TEXT((I2216/86400)+25569+(-5/24),"mm/dd/yy")</f>
        <v>02/06/14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>E2217/D2217</f>
        <v>1.5636363636363637</v>
      </c>
      <c r="P2217">
        <f>E2217/L2217</f>
        <v>26.060606060606062</v>
      </c>
      <c r="Q2217" t="s">
        <v>8314</v>
      </c>
      <c r="R2217" t="s">
        <v>8327</v>
      </c>
      <c r="S2217" s="12" t="str">
        <f>TEXT((J2217/86400)+25569+(-5/24),"mm/dd/yy")</f>
        <v>02/19/12</v>
      </c>
      <c r="T2217" s="12" t="str">
        <f>TEXT((I2217/86400)+25569+(-5/24),"mm/dd/yy")</f>
        <v>03/13/12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>E2218/D2218</f>
        <v>1.0566666666666666</v>
      </c>
      <c r="P2218">
        <f>E2218/L2218</f>
        <v>22.642857142857142</v>
      </c>
      <c r="Q2218" t="s">
        <v>8314</v>
      </c>
      <c r="R2218" t="s">
        <v>8327</v>
      </c>
      <c r="S2218" s="12" t="str">
        <f>TEXT((J2218/86400)+25569+(-5/24),"mm/dd/yy")</f>
        <v>07/09/15</v>
      </c>
      <c r="T2218" s="12" t="str">
        <f>TEXT((I2218/86400)+25569+(-5/24),"mm/dd/yy")</f>
        <v>07/23/15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>E2219/D2219</f>
        <v>1.0119047619047619</v>
      </c>
      <c r="P2219">
        <f>E2219/L2219</f>
        <v>47.222222222222221</v>
      </c>
      <c r="Q2219" t="s">
        <v>8314</v>
      </c>
      <c r="R2219" t="s">
        <v>8327</v>
      </c>
      <c r="S2219" s="12" t="str">
        <f>TEXT((J2219/86400)+25569+(-5/24),"mm/dd/yy")</f>
        <v>10/22/15</v>
      </c>
      <c r="T2219" s="12" t="str">
        <f>TEXT((I2219/86400)+25569+(-5/24),"mm/dd/yy")</f>
        <v>11/02/15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>E2220/D2220</f>
        <v>1.2283299999999999</v>
      </c>
      <c r="P2220">
        <f>E2220/L2220</f>
        <v>32.324473684210524</v>
      </c>
      <c r="Q2220" t="s">
        <v>8314</v>
      </c>
      <c r="R2220" t="s">
        <v>8327</v>
      </c>
      <c r="S2220" s="12" t="str">
        <f>TEXT((J2220/86400)+25569+(-5/24),"mm/dd/yy")</f>
        <v>08/06/12</v>
      </c>
      <c r="T2220" s="12" t="str">
        <f>TEXT((I2220/86400)+25569+(-5/24),"mm/dd/yy")</f>
        <v>08/28/12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>E2221/D2221</f>
        <v>1.0149999999999999</v>
      </c>
      <c r="P2221">
        <f>E2221/L2221</f>
        <v>53.421052631578945</v>
      </c>
      <c r="Q2221" t="s">
        <v>8314</v>
      </c>
      <c r="R2221" t="s">
        <v>8327</v>
      </c>
      <c r="S2221" s="12" t="str">
        <f>TEXT((J2221/86400)+25569+(-5/24),"mm/dd/yy")</f>
        <v>07/20/15</v>
      </c>
      <c r="T2221" s="12" t="str">
        <f>TEXT((I2221/86400)+25569+(-5/24),"mm/dd/yy")</f>
        <v>08/19/15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>E2222/D2222</f>
        <v>1.0114285714285713</v>
      </c>
      <c r="P2222">
        <f>E2222/L2222</f>
        <v>51.304347826086953</v>
      </c>
      <c r="Q2222" t="s">
        <v>8314</v>
      </c>
      <c r="R2222" t="s">
        <v>8327</v>
      </c>
      <c r="S2222" s="12" t="str">
        <f>TEXT((J2222/86400)+25569+(-5/24),"mm/dd/yy")</f>
        <v>06/26/13</v>
      </c>
      <c r="T2222" s="12" t="str">
        <f>TEXT((I2222/86400)+25569+(-5/24),"mm/dd/yy")</f>
        <v>07/26/13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>E2223/D2223</f>
        <v>1.0811999999999999</v>
      </c>
      <c r="P2223">
        <f>E2223/L2223</f>
        <v>37.197247706422019</v>
      </c>
      <c r="Q2223" t="s">
        <v>8312</v>
      </c>
      <c r="R2223" t="s">
        <v>8313</v>
      </c>
      <c r="S2223" s="12" t="str">
        <f>TEXT((J2223/86400)+25569+(-5/24),"mm/dd/yy")</f>
        <v>03/23/16</v>
      </c>
      <c r="T2223" s="12" t="str">
        <f>TEXT((I2223/86400)+25569+(-5/24),"mm/dd/yy")</f>
        <v>04/22/16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>E2224/D2224</f>
        <v>1.6259999999999999</v>
      </c>
      <c r="P2224">
        <f>E2224/L2224</f>
        <v>27.1</v>
      </c>
      <c r="Q2224" t="s">
        <v>8312</v>
      </c>
      <c r="R2224" t="s">
        <v>8313</v>
      </c>
      <c r="S2224" s="12" t="str">
        <f>TEXT((J2224/86400)+25569+(-5/24),"mm/dd/yy")</f>
        <v>12/29/11</v>
      </c>
      <c r="T2224" s="12" t="str">
        <f>TEXT((I2224/86400)+25569+(-5/24),"mm/dd/yy")</f>
        <v>01/28/12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>E2225/D2225</f>
        <v>1.0580000000000001</v>
      </c>
      <c r="P2225">
        <f>E2225/L2225</f>
        <v>206.31</v>
      </c>
      <c r="Q2225" t="s">
        <v>8312</v>
      </c>
      <c r="R2225" t="s">
        <v>8313</v>
      </c>
      <c r="S2225" s="12" t="str">
        <f>TEXT((J2225/86400)+25569+(-5/24),"mm/dd/yy")</f>
        <v>05/28/15</v>
      </c>
      <c r="T2225" s="12" t="str">
        <f>TEXT((I2225/86400)+25569+(-5/24),"mm/dd/yy")</f>
        <v>06/27/15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>E2226/D2226</f>
        <v>2.4315000000000002</v>
      </c>
      <c r="P2226">
        <f>E2226/L2226</f>
        <v>82.145270270270274</v>
      </c>
      <c r="Q2226" t="s">
        <v>8312</v>
      </c>
      <c r="R2226" t="s">
        <v>8313</v>
      </c>
      <c r="S2226" s="12" t="str">
        <f>TEXT((J2226/86400)+25569+(-5/24),"mm/dd/yy")</f>
        <v>10/01/16</v>
      </c>
      <c r="T2226" s="12" t="str">
        <f>TEXT((I2226/86400)+25569+(-5/24),"mm/dd/yy")</f>
        <v>10/29/16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>E2227/D2227</f>
        <v>9.4483338095238096</v>
      </c>
      <c r="P2227">
        <f>E2227/L2227</f>
        <v>164.79651993355483</v>
      </c>
      <c r="Q2227" t="s">
        <v>8312</v>
      </c>
      <c r="R2227" t="s">
        <v>8313</v>
      </c>
      <c r="S2227" s="12" t="str">
        <f>TEXT((J2227/86400)+25569+(-5/24),"mm/dd/yy")</f>
        <v>08/22/14</v>
      </c>
      <c r="T2227" s="12" t="str">
        <f>TEXT((I2227/86400)+25569+(-5/24),"mm/dd/yy")</f>
        <v>09/21/14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>E2228/D2228</f>
        <v>1.0846283333333333</v>
      </c>
      <c r="P2228">
        <f>E2228/L2228</f>
        <v>60.820280373831778</v>
      </c>
      <c r="Q2228" t="s">
        <v>8312</v>
      </c>
      <c r="R2228" t="s">
        <v>8313</v>
      </c>
      <c r="S2228" s="12" t="str">
        <f>TEXT((J2228/86400)+25569+(-5/24),"mm/dd/yy")</f>
        <v>01/12/16</v>
      </c>
      <c r="T2228" s="12" t="str">
        <f>TEXT((I2228/86400)+25569+(-5/24),"mm/dd/yy")</f>
        <v>02/11/16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>E2229/D2229</f>
        <v>1.5737692307692308</v>
      </c>
      <c r="P2229">
        <f>E2229/L2229</f>
        <v>67.970099667774093</v>
      </c>
      <c r="Q2229" t="s">
        <v>8312</v>
      </c>
      <c r="R2229" t="s">
        <v>8313</v>
      </c>
      <c r="S2229" s="12" t="str">
        <f>TEXT((J2229/86400)+25569+(-5/24),"mm/dd/yy")</f>
        <v>10/14/13</v>
      </c>
      <c r="T2229" s="12" t="str">
        <f>TEXT((I2229/86400)+25569+(-5/24),"mm/dd/yy")</f>
        <v>11/13/13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>E2230/D2230</f>
        <v>11.744899999999999</v>
      </c>
      <c r="P2230">
        <f>E2230/L2230</f>
        <v>81.561805555555551</v>
      </c>
      <c r="Q2230" t="s">
        <v>8312</v>
      </c>
      <c r="R2230" t="s">
        <v>8313</v>
      </c>
      <c r="S2230" s="12" t="str">
        <f>TEXT((J2230/86400)+25569+(-5/24),"mm/dd/yy")</f>
        <v>07/17/15</v>
      </c>
      <c r="T2230" s="12" t="str">
        <f>TEXT((I2230/86400)+25569+(-5/24),"mm/dd/yy")</f>
        <v>08/16/15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>E2231/D2231</f>
        <v>1.7104755366949576</v>
      </c>
      <c r="P2231">
        <f>E2231/L2231</f>
        <v>25.42547309833024</v>
      </c>
      <c r="Q2231" t="s">
        <v>8312</v>
      </c>
      <c r="R2231" t="s">
        <v>8313</v>
      </c>
      <c r="S2231" s="12" t="str">
        <f>TEXT((J2231/86400)+25569+(-5/24),"mm/dd/yy")</f>
        <v>07/29/13</v>
      </c>
      <c r="T2231" s="12" t="str">
        <f>TEXT((I2231/86400)+25569+(-5/24),"mm/dd/yy")</f>
        <v>09/02/13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>E2232/D2232</f>
        <v>1.2595294117647058</v>
      </c>
      <c r="P2232">
        <f>E2232/L2232</f>
        <v>21.497991967871485</v>
      </c>
      <c r="Q2232" t="s">
        <v>8312</v>
      </c>
      <c r="R2232" t="s">
        <v>8313</v>
      </c>
      <c r="S2232" s="12" t="str">
        <f>TEXT((J2232/86400)+25569+(-5/24),"mm/dd/yy")</f>
        <v>03/26/14</v>
      </c>
      <c r="T2232" s="12" t="str">
        <f>TEXT((I2232/86400)+25569+(-5/24),"mm/dd/yy")</f>
        <v>04/25/14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>E2233/D2233</f>
        <v>12.121296000000001</v>
      </c>
      <c r="P2233">
        <f>E2233/L2233</f>
        <v>27.226630727762803</v>
      </c>
      <c r="Q2233" t="s">
        <v>8312</v>
      </c>
      <c r="R2233" t="s">
        <v>8313</v>
      </c>
      <c r="S2233" s="12" t="str">
        <f>TEXT((J2233/86400)+25569+(-5/24),"mm/dd/yy")</f>
        <v>05/29/13</v>
      </c>
      <c r="T2233" s="12" t="str">
        <f>TEXT((I2233/86400)+25569+(-5/24),"mm/dd/yy")</f>
        <v>06/25/13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>E2234/D2234</f>
        <v>4.9580000000000002</v>
      </c>
      <c r="P2234">
        <f>E2234/L2234</f>
        <v>25.091093117408906</v>
      </c>
      <c r="Q2234" t="s">
        <v>8312</v>
      </c>
      <c r="R2234" t="s">
        <v>8313</v>
      </c>
      <c r="S2234" s="12" t="str">
        <f>TEXT((J2234/86400)+25569+(-5/24),"mm/dd/yy")</f>
        <v>06/16/14</v>
      </c>
      <c r="T2234" s="12" t="str">
        <f>TEXT((I2234/86400)+25569+(-5/24),"mm/dd/yy")</f>
        <v>07/18/14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>E2235/D2235</f>
        <v>3.3203999999999998</v>
      </c>
      <c r="P2235">
        <f>E2235/L2235</f>
        <v>21.230179028132991</v>
      </c>
      <c r="Q2235" t="s">
        <v>8312</v>
      </c>
      <c r="R2235" t="s">
        <v>8313</v>
      </c>
      <c r="S2235" s="12" t="str">
        <f>TEXT((J2235/86400)+25569+(-5/24),"mm/dd/yy")</f>
        <v>11/23/15</v>
      </c>
      <c r="T2235" s="12" t="str">
        <f>TEXT((I2235/86400)+25569+(-5/24),"mm/dd/yy")</f>
        <v>12/13/15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>E2236/D2236</f>
        <v>11.65</v>
      </c>
      <c r="P2236">
        <f>E2236/L2236</f>
        <v>41.607142857142854</v>
      </c>
      <c r="Q2236" t="s">
        <v>8312</v>
      </c>
      <c r="R2236" t="s">
        <v>8313</v>
      </c>
      <c r="S2236" s="12" t="str">
        <f>TEXT((J2236/86400)+25569+(-5/24),"mm/dd/yy")</f>
        <v>12/06/16</v>
      </c>
      <c r="T2236" s="12" t="str">
        <f>TEXT((I2236/86400)+25569+(-5/24),"mm/dd/yy")</f>
        <v>01/05/17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>E2237/D2237</f>
        <v>1.5331538461538461</v>
      </c>
      <c r="P2237">
        <f>E2237/L2237</f>
        <v>135.58503401360545</v>
      </c>
      <c r="Q2237" t="s">
        <v>8312</v>
      </c>
      <c r="R2237" t="s">
        <v>8313</v>
      </c>
      <c r="S2237" s="12" t="str">
        <f>TEXT((J2237/86400)+25569+(-5/24),"mm/dd/yy")</f>
        <v>02/26/15</v>
      </c>
      <c r="T2237" s="12" t="str">
        <f>TEXT((I2237/86400)+25569+(-5/24),"mm/dd/yy")</f>
        <v>03/28/15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>E2238/D2238</f>
        <v>5.3710714285714287</v>
      </c>
      <c r="P2238">
        <f>E2238/L2238</f>
        <v>22.116176470588236</v>
      </c>
      <c r="Q2238" t="s">
        <v>8312</v>
      </c>
      <c r="R2238" t="s">
        <v>8313</v>
      </c>
      <c r="S2238" s="12" t="str">
        <f>TEXT((J2238/86400)+25569+(-5/24),"mm/dd/yy")</f>
        <v>01/02/16</v>
      </c>
      <c r="T2238" s="12" t="str">
        <f>TEXT((I2238/86400)+25569+(-5/24),"mm/dd/yy")</f>
        <v>02/01/16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>E2239/D2239</f>
        <v>3.5292777777777777</v>
      </c>
      <c r="P2239">
        <f>E2239/L2239</f>
        <v>64.625635808748726</v>
      </c>
      <c r="Q2239" t="s">
        <v>8312</v>
      </c>
      <c r="R2239" t="s">
        <v>8313</v>
      </c>
      <c r="S2239" s="12" t="str">
        <f>TEXT((J2239/86400)+25569+(-5/24),"mm/dd/yy")</f>
        <v>10/02/14</v>
      </c>
      <c r="T2239" s="12" t="str">
        <f>TEXT((I2239/86400)+25569+(-5/24),"mm/dd/yy")</f>
        <v>11/12/14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>E2240/D2240</f>
        <v>1.3740000000000001</v>
      </c>
      <c r="P2240">
        <f>E2240/L2240</f>
        <v>69.569620253164558</v>
      </c>
      <c r="Q2240" t="s">
        <v>8312</v>
      </c>
      <c r="R2240" t="s">
        <v>8313</v>
      </c>
      <c r="S2240" s="12" t="str">
        <f>TEXT((J2240/86400)+25569+(-5/24),"mm/dd/yy")</f>
        <v>02/08/17</v>
      </c>
      <c r="T2240" s="12" t="str">
        <f>TEXT((I2240/86400)+25569+(-5/24),"mm/dd/yy")</f>
        <v>03/10/17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>E2241/D2241</f>
        <v>1.2802667999999999</v>
      </c>
      <c r="P2241">
        <f>E2241/L2241</f>
        <v>75.133028169014082</v>
      </c>
      <c r="Q2241" t="s">
        <v>8312</v>
      </c>
      <c r="R2241" t="s">
        <v>8313</v>
      </c>
      <c r="S2241" s="12" t="str">
        <f>TEXT((J2241/86400)+25569+(-5/24),"mm/dd/yy")</f>
        <v>10/25/13</v>
      </c>
      <c r="T2241" s="12" t="str">
        <f>TEXT((I2241/86400)+25569+(-5/24),"mm/dd/yy")</f>
        <v>11/30/13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>E2242/D2242</f>
        <v>2.7067999999999999</v>
      </c>
      <c r="P2242">
        <f>E2242/L2242</f>
        <v>140.97916666666666</v>
      </c>
      <c r="Q2242" t="s">
        <v>8312</v>
      </c>
      <c r="R2242" t="s">
        <v>8313</v>
      </c>
      <c r="S2242" s="12" t="str">
        <f>TEXT((J2242/86400)+25569+(-5/24),"mm/dd/yy")</f>
        <v>03/23/16</v>
      </c>
      <c r="T2242" s="12" t="str">
        <f>TEXT((I2242/86400)+25569+(-5/24),"mm/dd/yy")</f>
        <v>04/22/16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>E2243/D2243</f>
        <v>8.0640000000000001</v>
      </c>
      <c r="P2243">
        <f>E2243/L2243</f>
        <v>49.472392638036808</v>
      </c>
      <c r="Q2243" t="s">
        <v>8312</v>
      </c>
      <c r="R2243" t="s">
        <v>8313</v>
      </c>
      <c r="S2243" s="12" t="str">
        <f>TEXT((J2243/86400)+25569+(-5/24),"mm/dd/yy")</f>
        <v>01/31/17</v>
      </c>
      <c r="T2243" s="12" t="str">
        <f>TEXT((I2243/86400)+25569+(-5/24),"mm/dd/yy")</f>
        <v>03/02/17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>E2244/D2244</f>
        <v>13.600976000000001</v>
      </c>
      <c r="P2244">
        <f>E2244/L2244</f>
        <v>53.865251485148519</v>
      </c>
      <c r="Q2244" t="s">
        <v>8312</v>
      </c>
      <c r="R2244" t="s">
        <v>8313</v>
      </c>
      <c r="S2244" s="12" t="str">
        <f>TEXT((J2244/86400)+25569+(-5/24),"mm/dd/yy")</f>
        <v>10/22/13</v>
      </c>
      <c r="T2244" s="12" t="str">
        <f>TEXT((I2244/86400)+25569+(-5/24),"mm/dd/yy")</f>
        <v>11/26/13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>E2245/D2245</f>
        <v>9302.5</v>
      </c>
      <c r="P2245">
        <f>E2245/L2245</f>
        <v>4.5712530712530715</v>
      </c>
      <c r="Q2245" t="s">
        <v>8312</v>
      </c>
      <c r="R2245" t="s">
        <v>8313</v>
      </c>
      <c r="S2245" s="12" t="str">
        <f>TEXT((J2245/86400)+25569+(-5/24),"mm/dd/yy")</f>
        <v>03/06/17</v>
      </c>
      <c r="T2245" s="12" t="str">
        <f>TEXT((I2245/86400)+25569+(-5/24),"mm/dd/yy")</f>
        <v>03/12/17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>E2246/D2246</f>
        <v>3.7702</v>
      </c>
      <c r="P2246">
        <f>E2246/L2246</f>
        <v>65.00344827586207</v>
      </c>
      <c r="Q2246" t="s">
        <v>8312</v>
      </c>
      <c r="R2246" t="s">
        <v>8313</v>
      </c>
      <c r="S2246" s="12" t="str">
        <f>TEXT((J2246/86400)+25569+(-5/24),"mm/dd/yy")</f>
        <v>10/04/16</v>
      </c>
      <c r="T2246" s="12" t="str">
        <f>TEXT((I2246/86400)+25569+(-5/24),"mm/dd/yy")</f>
        <v>10/16/16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>E2247/D2247</f>
        <v>26.47025</v>
      </c>
      <c r="P2247">
        <f>E2247/L2247</f>
        <v>53.475252525252522</v>
      </c>
      <c r="Q2247" t="s">
        <v>8312</v>
      </c>
      <c r="R2247" t="s">
        <v>8313</v>
      </c>
      <c r="S2247" s="12" t="str">
        <f>TEXT((J2247/86400)+25569+(-5/24),"mm/dd/yy")</f>
        <v>01/21/14</v>
      </c>
      <c r="T2247" s="12" t="str">
        <f>TEXT((I2247/86400)+25569+(-5/24),"mm/dd/yy")</f>
        <v>02/21/14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>E2248/D2248</f>
        <v>1.0012000000000001</v>
      </c>
      <c r="P2248">
        <f>E2248/L2248</f>
        <v>43.912280701754383</v>
      </c>
      <c r="Q2248" t="s">
        <v>8312</v>
      </c>
      <c r="R2248" t="s">
        <v>8313</v>
      </c>
      <c r="S2248" s="12" t="str">
        <f>TEXT((J2248/86400)+25569+(-5/24),"mm/dd/yy")</f>
        <v>08/05/15</v>
      </c>
      <c r="T2248" s="12" t="str">
        <f>TEXT((I2248/86400)+25569+(-5/24),"mm/dd/yy")</f>
        <v>09/04/15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>E2249/D2249</f>
        <v>1.0445405405405406</v>
      </c>
      <c r="P2249">
        <f>E2249/L2249</f>
        <v>50.852631578947367</v>
      </c>
      <c r="Q2249" t="s">
        <v>8312</v>
      </c>
      <c r="R2249" t="s">
        <v>8313</v>
      </c>
      <c r="S2249" s="12" t="str">
        <f>TEXT((J2249/86400)+25569+(-5/24),"mm/dd/yy")</f>
        <v>07/15/15</v>
      </c>
      <c r="T2249" s="12" t="str">
        <f>TEXT((I2249/86400)+25569+(-5/24),"mm/dd/yy")</f>
        <v>07/29/15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>E2250/D2250</f>
        <v>1.0721428571428571</v>
      </c>
      <c r="P2250">
        <f>E2250/L2250</f>
        <v>58.6328125</v>
      </c>
      <c r="Q2250" t="s">
        <v>8312</v>
      </c>
      <c r="R2250" t="s">
        <v>8313</v>
      </c>
      <c r="S2250" s="12" t="str">
        <f>TEXT((J2250/86400)+25569+(-5/24),"mm/dd/yy")</f>
        <v>11/14/16</v>
      </c>
      <c r="T2250" s="12" t="str">
        <f>TEXT((I2250/86400)+25569+(-5/24),"mm/dd/yy")</f>
        <v>12/14/16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>E2251/D2251</f>
        <v>1.6877142857142857</v>
      </c>
      <c r="P2251">
        <f>E2251/L2251</f>
        <v>32.81666666666667</v>
      </c>
      <c r="Q2251" t="s">
        <v>8312</v>
      </c>
      <c r="R2251" t="s">
        <v>8313</v>
      </c>
      <c r="S2251" s="12" t="str">
        <f>TEXT((J2251/86400)+25569+(-5/24),"mm/dd/yy")</f>
        <v>03/03/13</v>
      </c>
      <c r="T2251" s="12" t="str">
        <f>TEXT((I2251/86400)+25569+(-5/24),"mm/dd/yy")</f>
        <v>04/02/13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>E2252/D2252</f>
        <v>9.7511200000000002</v>
      </c>
      <c r="P2252">
        <f>E2252/L2252</f>
        <v>426.93169877408059</v>
      </c>
      <c r="Q2252" t="s">
        <v>8312</v>
      </c>
      <c r="R2252" t="s">
        <v>8313</v>
      </c>
      <c r="S2252" s="12" t="str">
        <f>TEXT((J2252/86400)+25569+(-5/24),"mm/dd/yy")</f>
        <v>11/02/16</v>
      </c>
      <c r="T2252" s="12" t="str">
        <f>TEXT((I2252/86400)+25569+(-5/24),"mm/dd/yy")</f>
        <v>12/02/16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>E2253/D2253</f>
        <v>1.3444929411764706</v>
      </c>
      <c r="P2253">
        <f>E2253/L2253</f>
        <v>23.808729166666669</v>
      </c>
      <c r="Q2253" t="s">
        <v>8312</v>
      </c>
      <c r="R2253" t="s">
        <v>8313</v>
      </c>
      <c r="S2253" s="12" t="str">
        <f>TEXT((J2253/86400)+25569+(-5/24),"mm/dd/yy")</f>
        <v>07/26/14</v>
      </c>
      <c r="T2253" s="12" t="str">
        <f>TEXT((I2253/86400)+25569+(-5/24),"mm/dd/yy")</f>
        <v>08/16/14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>E2254/D2254</f>
        <v>2.722777777777778</v>
      </c>
      <c r="P2254">
        <f>E2254/L2254</f>
        <v>98.413654618473899</v>
      </c>
      <c r="Q2254" t="s">
        <v>8312</v>
      </c>
      <c r="R2254" t="s">
        <v>8313</v>
      </c>
      <c r="S2254" s="12" t="str">
        <f>TEXT((J2254/86400)+25569+(-5/24),"mm/dd/yy")</f>
        <v>07/22/16</v>
      </c>
      <c r="T2254" s="12" t="str">
        <f>TEXT((I2254/86400)+25569+(-5/24),"mm/dd/yy")</f>
        <v>08/06/16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>E2255/D2255</f>
        <v>1.1268750000000001</v>
      </c>
      <c r="P2255">
        <f>E2255/L2255</f>
        <v>107.32142857142857</v>
      </c>
      <c r="Q2255" t="s">
        <v>8312</v>
      </c>
      <c r="R2255" t="s">
        <v>8313</v>
      </c>
      <c r="S2255" s="12" t="str">
        <f>TEXT((J2255/86400)+25569+(-5/24),"mm/dd/yy")</f>
        <v>10/19/15</v>
      </c>
      <c r="T2255" s="12" t="str">
        <f>TEXT((I2255/86400)+25569+(-5/24),"mm/dd/yy")</f>
        <v>11/18/15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>E2256/D2256</f>
        <v>4.5979999999999999</v>
      </c>
      <c r="P2256">
        <f>E2256/L2256</f>
        <v>11.67005076142132</v>
      </c>
      <c r="Q2256" t="s">
        <v>8312</v>
      </c>
      <c r="R2256" t="s">
        <v>8313</v>
      </c>
      <c r="S2256" s="12" t="str">
        <f>TEXT((J2256/86400)+25569+(-5/24),"mm/dd/yy")</f>
        <v>01/17/17</v>
      </c>
      <c r="T2256" s="12" t="str">
        <f>TEXT((I2256/86400)+25569+(-5/24),"mm/dd/yy")</f>
        <v>01/24/17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>E2257/D2257</f>
        <v>2.8665822784810127</v>
      </c>
      <c r="P2257">
        <f>E2257/L2257</f>
        <v>41.782287822878232</v>
      </c>
      <c r="Q2257" t="s">
        <v>8312</v>
      </c>
      <c r="R2257" t="s">
        <v>8313</v>
      </c>
      <c r="S2257" s="12" t="str">
        <f>TEXT((J2257/86400)+25569+(-5/24),"mm/dd/yy")</f>
        <v>04/07/16</v>
      </c>
      <c r="T2257" s="12" t="str">
        <f>TEXT((I2257/86400)+25569+(-5/24),"mm/dd/yy")</f>
        <v>05/07/16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>E2258/D2258</f>
        <v>2.2270833333333333</v>
      </c>
      <c r="P2258">
        <f>E2258/L2258</f>
        <v>21.38</v>
      </c>
      <c r="Q2258" t="s">
        <v>8312</v>
      </c>
      <c r="R2258" t="s">
        <v>8313</v>
      </c>
      <c r="S2258" s="12" t="str">
        <f>TEXT((J2258/86400)+25569+(-5/24),"mm/dd/yy")</f>
        <v>11/08/16</v>
      </c>
      <c r="T2258" s="12" t="str">
        <f>TEXT((I2258/86400)+25569+(-5/24),"mm/dd/yy")</f>
        <v>11/22/16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>E2259/D2259</f>
        <v>6.3613999999999997</v>
      </c>
      <c r="P2259">
        <f>E2259/L2259</f>
        <v>94.103550295857985</v>
      </c>
      <c r="Q2259" t="s">
        <v>8312</v>
      </c>
      <c r="R2259" t="s">
        <v>8313</v>
      </c>
      <c r="S2259" s="12" t="str">
        <f>TEXT((J2259/86400)+25569+(-5/24),"mm/dd/yy")</f>
        <v>05/15/16</v>
      </c>
      <c r="T2259" s="12" t="str">
        <f>TEXT((I2259/86400)+25569+(-5/24),"mm/dd/yy")</f>
        <v>06/19/16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>E2260/D2260</f>
        <v>1.4650000000000001</v>
      </c>
      <c r="P2260">
        <f>E2260/L2260</f>
        <v>15.721951219512196</v>
      </c>
      <c r="Q2260" t="s">
        <v>8312</v>
      </c>
      <c r="R2260" t="s">
        <v>8313</v>
      </c>
      <c r="S2260" s="12" t="str">
        <f>TEXT((J2260/86400)+25569+(-5/24),"mm/dd/yy")</f>
        <v>05/12/15</v>
      </c>
      <c r="T2260" s="12" t="str">
        <f>TEXT((I2260/86400)+25569+(-5/24),"mm/dd/yy")</f>
        <v>06/11/15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>E2261/D2261</f>
        <v>18.670999999999999</v>
      </c>
      <c r="P2261">
        <f>E2261/L2261</f>
        <v>90.635922330097088</v>
      </c>
      <c r="Q2261" t="s">
        <v>8312</v>
      </c>
      <c r="R2261" t="s">
        <v>8313</v>
      </c>
      <c r="S2261" s="12" t="str">
        <f>TEXT((J2261/86400)+25569+(-5/24),"mm/dd/yy")</f>
        <v>11/28/16</v>
      </c>
      <c r="T2261" s="12" t="str">
        <f>TEXT((I2261/86400)+25569+(-5/24),"mm/dd/yy")</f>
        <v>12/08/16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>E2262/D2262</f>
        <v>3.2692000000000001</v>
      </c>
      <c r="P2262">
        <f>E2262/L2262</f>
        <v>97.297619047619051</v>
      </c>
      <c r="Q2262" t="s">
        <v>8312</v>
      </c>
      <c r="R2262" t="s">
        <v>8313</v>
      </c>
      <c r="S2262" s="12" t="str">
        <f>TEXT((J2262/86400)+25569+(-5/24),"mm/dd/yy")</f>
        <v>02/24/14</v>
      </c>
      <c r="T2262" s="12" t="str">
        <f>TEXT((I2262/86400)+25569+(-5/24),"mm/dd/yy")</f>
        <v>03/26/14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>E2263/D2263</f>
        <v>7.7949999999999999</v>
      </c>
      <c r="P2263">
        <f>E2263/L2263</f>
        <v>37.11904761904762</v>
      </c>
      <c r="Q2263" t="s">
        <v>8312</v>
      </c>
      <c r="R2263" t="s">
        <v>8313</v>
      </c>
      <c r="S2263" s="12" t="str">
        <f>TEXT((J2263/86400)+25569+(-5/24),"mm/dd/yy")</f>
        <v>01/24/17</v>
      </c>
      <c r="T2263" s="12" t="str">
        <f>TEXT((I2263/86400)+25569+(-5/24),"mm/dd/yy")</f>
        <v>02/14/17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>E2264/D2264</f>
        <v>1.5415151515151515</v>
      </c>
      <c r="P2264">
        <f>E2264/L2264</f>
        <v>28.104972375690608</v>
      </c>
      <c r="Q2264" t="s">
        <v>8312</v>
      </c>
      <c r="R2264" t="s">
        <v>8313</v>
      </c>
      <c r="S2264" s="12" t="str">
        <f>TEXT((J2264/86400)+25569+(-5/24),"mm/dd/yy")</f>
        <v>10/14/14</v>
      </c>
      <c r="T2264" s="12" t="str">
        <f>TEXT((I2264/86400)+25569+(-5/24),"mm/dd/yy")</f>
        <v>11/17/14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>E2265/D2265</f>
        <v>1.1554666666666666</v>
      </c>
      <c r="P2265">
        <f>E2265/L2265</f>
        <v>144.43333333333334</v>
      </c>
      <c r="Q2265" t="s">
        <v>8312</v>
      </c>
      <c r="R2265" t="s">
        <v>8313</v>
      </c>
      <c r="S2265" s="12" t="str">
        <f>TEXT((J2265/86400)+25569+(-5/24),"mm/dd/yy")</f>
        <v>01/10/15</v>
      </c>
      <c r="T2265" s="12" t="str">
        <f>TEXT((I2265/86400)+25569+(-5/24),"mm/dd/yy")</f>
        <v>01/31/15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>E2266/D2266</f>
        <v>1.8003333333333333</v>
      </c>
      <c r="P2266">
        <f>E2266/L2266</f>
        <v>24.274157303370785</v>
      </c>
      <c r="Q2266" t="s">
        <v>8312</v>
      </c>
      <c r="R2266" t="s">
        <v>8313</v>
      </c>
      <c r="S2266" s="12" t="str">
        <f>TEXT((J2266/86400)+25569+(-5/24),"mm/dd/yy")</f>
        <v>05/06/16</v>
      </c>
      <c r="T2266" s="12" t="str">
        <f>TEXT((I2266/86400)+25569+(-5/24),"mm/dd/yy")</f>
        <v>05/22/16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>E2267/D2267</f>
        <v>2.9849999999999999</v>
      </c>
      <c r="P2267">
        <f>E2267/L2267</f>
        <v>35.117647058823529</v>
      </c>
      <c r="Q2267" t="s">
        <v>8312</v>
      </c>
      <c r="R2267" t="s">
        <v>8313</v>
      </c>
      <c r="S2267" s="12" t="str">
        <f>TEXT((J2267/86400)+25569+(-5/24),"mm/dd/yy")</f>
        <v>11/15/16</v>
      </c>
      <c r="T2267" s="12" t="str">
        <f>TEXT((I2267/86400)+25569+(-5/24),"mm/dd/yy")</f>
        <v>11/22/16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>E2268/D2268</f>
        <v>3.2026666666666666</v>
      </c>
      <c r="P2268">
        <f>E2268/L2268</f>
        <v>24.762886597938145</v>
      </c>
      <c r="Q2268" t="s">
        <v>8312</v>
      </c>
      <c r="R2268" t="s">
        <v>8313</v>
      </c>
      <c r="S2268" s="12" t="str">
        <f>TEXT((J2268/86400)+25569+(-5/24),"mm/dd/yy")</f>
        <v>04/09/16</v>
      </c>
      <c r="T2268" s="12" t="str">
        <f>TEXT((I2268/86400)+25569+(-5/24),"mm/dd/yy")</f>
        <v>04/26/16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>E2269/D2269</f>
        <v>3.80525</v>
      </c>
      <c r="P2269">
        <f>E2269/L2269</f>
        <v>188.37871287128712</v>
      </c>
      <c r="Q2269" t="s">
        <v>8312</v>
      </c>
      <c r="R2269" t="s">
        <v>8313</v>
      </c>
      <c r="S2269" s="12" t="str">
        <f>TEXT((J2269/86400)+25569+(-5/24),"mm/dd/yy")</f>
        <v>11/25/14</v>
      </c>
      <c r="T2269" s="12" t="str">
        <f>TEXT((I2269/86400)+25569+(-5/24),"mm/dd/yy")</f>
        <v>12/20/14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>E2270/D2270</f>
        <v>1.026</v>
      </c>
      <c r="P2270">
        <f>E2270/L2270</f>
        <v>148.08247422680412</v>
      </c>
      <c r="Q2270" t="s">
        <v>8312</v>
      </c>
      <c r="R2270" t="s">
        <v>8313</v>
      </c>
      <c r="S2270" s="12" t="str">
        <f>TEXT((J2270/86400)+25569+(-5/24),"mm/dd/yy")</f>
        <v>02/09/17</v>
      </c>
      <c r="T2270" s="12" t="str">
        <f>TEXT((I2270/86400)+25569+(-5/24),"mm/dd/yy")</f>
        <v>03/11/17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>E2271/D2271</f>
        <v>18.016400000000001</v>
      </c>
      <c r="P2271">
        <f>E2271/L2271</f>
        <v>49.934589800443462</v>
      </c>
      <c r="Q2271" t="s">
        <v>8312</v>
      </c>
      <c r="R2271" t="s">
        <v>8313</v>
      </c>
      <c r="S2271" s="12" t="str">
        <f>TEXT((J2271/86400)+25569+(-5/24),"mm/dd/yy")</f>
        <v>02/10/17</v>
      </c>
      <c r="T2271" s="12" t="str">
        <f>TEXT((I2271/86400)+25569+(-5/24),"mm/dd/yy")</f>
        <v>03/07/17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>E2272/D2272</f>
        <v>7.2024800000000004</v>
      </c>
      <c r="P2272">
        <f>E2272/L2272</f>
        <v>107.82155688622754</v>
      </c>
      <c r="Q2272" t="s">
        <v>8312</v>
      </c>
      <c r="R2272" t="s">
        <v>8313</v>
      </c>
      <c r="S2272" s="12" t="str">
        <f>TEXT((J2272/86400)+25569+(-5/24),"mm/dd/yy")</f>
        <v>12/21/16</v>
      </c>
      <c r="T2272" s="12" t="str">
        <f>TEXT((I2272/86400)+25569+(-5/24),"mm/dd/yy")</f>
        <v>01/10/17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>E2273/D2273</f>
        <v>2.8309000000000002</v>
      </c>
      <c r="P2273">
        <f>E2273/L2273</f>
        <v>42.63403614457831</v>
      </c>
      <c r="Q2273" t="s">
        <v>8312</v>
      </c>
      <c r="R2273" t="s">
        <v>8313</v>
      </c>
      <c r="S2273" s="12" t="str">
        <f>TEXT((J2273/86400)+25569+(-5/24),"mm/dd/yy")</f>
        <v>11/09/16</v>
      </c>
      <c r="T2273" s="12" t="str">
        <f>TEXT((I2273/86400)+25569+(-5/24),"mm/dd/yy")</f>
        <v>12/09/16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>E2274/D2274</f>
        <v>13.566000000000001</v>
      </c>
      <c r="P2274">
        <f>E2274/L2274</f>
        <v>14.370762711864407</v>
      </c>
      <c r="Q2274" t="s">
        <v>8312</v>
      </c>
      <c r="R2274" t="s">
        <v>8313</v>
      </c>
      <c r="S2274" s="12" t="str">
        <f>TEXT((J2274/86400)+25569+(-5/24),"mm/dd/yy")</f>
        <v>11/07/15</v>
      </c>
      <c r="T2274" s="12" t="str">
        <f>TEXT((I2274/86400)+25569+(-5/24),"mm/dd/yy")</f>
        <v>12/07/15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>E2275/D2275</f>
        <v>2.2035999999999998</v>
      </c>
      <c r="P2275">
        <f>E2275/L2275</f>
        <v>37.476190476190474</v>
      </c>
      <c r="Q2275" t="s">
        <v>8312</v>
      </c>
      <c r="R2275" t="s">
        <v>8313</v>
      </c>
      <c r="S2275" s="12" t="str">
        <f>TEXT((J2275/86400)+25569+(-5/24),"mm/dd/yy")</f>
        <v>02/15/17</v>
      </c>
      <c r="T2275" s="12" t="str">
        <f>TEXT((I2275/86400)+25569+(-5/24),"mm/dd/yy")</f>
        <v>03/12/17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>E2276/D2276</f>
        <v>1.196</v>
      </c>
      <c r="P2276">
        <f>E2276/L2276</f>
        <v>30.202020202020201</v>
      </c>
      <c r="Q2276" t="s">
        <v>8312</v>
      </c>
      <c r="R2276" t="s">
        <v>8313</v>
      </c>
      <c r="S2276" s="12" t="str">
        <f>TEXT((J2276/86400)+25569+(-5/24),"mm/dd/yy")</f>
        <v>01/24/14</v>
      </c>
      <c r="T2276" s="12" t="str">
        <f>TEXT((I2276/86400)+25569+(-5/24),"mm/dd/yy")</f>
        <v>02/23/14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>E2277/D2277</f>
        <v>4.0776923076923079</v>
      </c>
      <c r="P2277">
        <f>E2277/L2277</f>
        <v>33.550632911392405</v>
      </c>
      <c r="Q2277" t="s">
        <v>8312</v>
      </c>
      <c r="R2277" t="s">
        <v>8313</v>
      </c>
      <c r="S2277" s="12" t="str">
        <f>TEXT((J2277/86400)+25569+(-5/24),"mm/dd/yy")</f>
        <v>11/22/14</v>
      </c>
      <c r="T2277" s="12" t="str">
        <f>TEXT((I2277/86400)+25569+(-5/24),"mm/dd/yy")</f>
        <v>12/22/14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>E2278/D2278</f>
        <v>1.0581826105905425</v>
      </c>
      <c r="P2278">
        <f>E2278/L2278</f>
        <v>64.74666666666667</v>
      </c>
      <c r="Q2278" t="s">
        <v>8312</v>
      </c>
      <c r="R2278" t="s">
        <v>8313</v>
      </c>
      <c r="S2278" s="12" t="str">
        <f>TEXT((J2278/86400)+25569+(-5/24),"mm/dd/yy")</f>
        <v>12/06/13</v>
      </c>
      <c r="T2278" s="12" t="str">
        <f>TEXT((I2278/86400)+25569+(-5/24),"mm/dd/yy")</f>
        <v>01/05/14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>E2279/D2279</f>
        <v>1.4108235294117648</v>
      </c>
      <c r="P2279">
        <f>E2279/L2279</f>
        <v>57.932367149758456</v>
      </c>
      <c r="Q2279" t="s">
        <v>8312</v>
      </c>
      <c r="R2279" t="s">
        <v>8313</v>
      </c>
      <c r="S2279" s="12" t="str">
        <f>TEXT((J2279/86400)+25569+(-5/24),"mm/dd/yy")</f>
        <v>01/28/12</v>
      </c>
      <c r="T2279" s="12" t="str">
        <f>TEXT((I2279/86400)+25569+(-5/24),"mm/dd/yy")</f>
        <v>02/27/12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>E2280/D2280</f>
        <v>2.7069999999999999</v>
      </c>
      <c r="P2280">
        <f>E2280/L2280</f>
        <v>53.078431372549019</v>
      </c>
      <c r="Q2280" t="s">
        <v>8312</v>
      </c>
      <c r="R2280" t="s">
        <v>8313</v>
      </c>
      <c r="S2280" s="12" t="str">
        <f>TEXT((J2280/86400)+25569+(-5/24),"mm/dd/yy")</f>
        <v>11/30/15</v>
      </c>
      <c r="T2280" s="12" t="str">
        <f>TEXT((I2280/86400)+25569+(-5/24),"mm/dd/yy")</f>
        <v>01/03/16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>E2281/D2281</f>
        <v>1.538</v>
      </c>
      <c r="P2281">
        <f>E2281/L2281</f>
        <v>48.0625</v>
      </c>
      <c r="Q2281" t="s">
        <v>8312</v>
      </c>
      <c r="R2281" t="s">
        <v>8313</v>
      </c>
      <c r="S2281" s="12" t="str">
        <f>TEXT((J2281/86400)+25569+(-5/24),"mm/dd/yy")</f>
        <v>01/16/15</v>
      </c>
      <c r="T2281" s="12" t="str">
        <f>TEXT((I2281/86400)+25569+(-5/24),"mm/dd/yy")</f>
        <v>02/03/15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>E2282/D2282</f>
        <v>4.0357653061224488</v>
      </c>
      <c r="P2282">
        <f>E2282/L2282</f>
        <v>82.396874999999994</v>
      </c>
      <c r="Q2282" t="s">
        <v>8312</v>
      </c>
      <c r="R2282" t="s">
        <v>8313</v>
      </c>
      <c r="S2282" s="12" t="str">
        <f>TEXT((J2282/86400)+25569+(-5/24),"mm/dd/yy")</f>
        <v>08/18/15</v>
      </c>
      <c r="T2282" s="12" t="str">
        <f>TEXT((I2282/86400)+25569+(-5/24),"mm/dd/yy")</f>
        <v>09/17/15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>E2283/D2283</f>
        <v>1.85</v>
      </c>
      <c r="P2283">
        <f>E2283/L2283</f>
        <v>50.454545454545453</v>
      </c>
      <c r="Q2283" t="s">
        <v>8314</v>
      </c>
      <c r="R2283" t="s">
        <v>8315</v>
      </c>
      <c r="S2283" s="12" t="str">
        <f>TEXT((J2283/86400)+25569+(-5/24),"mm/dd/yy")</f>
        <v>05/24/11</v>
      </c>
      <c r="T2283" s="12" t="str">
        <f>TEXT((I2283/86400)+25569+(-5/24),"mm/dd/yy")</f>
        <v>07/25/11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>E2284/D2284</f>
        <v>1.8533333333333333</v>
      </c>
      <c r="P2284">
        <f>E2284/L2284</f>
        <v>115.83333333333333</v>
      </c>
      <c r="Q2284" t="s">
        <v>8314</v>
      </c>
      <c r="R2284" t="s">
        <v>8315</v>
      </c>
      <c r="S2284" s="12" t="str">
        <f>TEXT((J2284/86400)+25569+(-5/24),"mm/dd/yy")</f>
        <v>11/14/15</v>
      </c>
      <c r="T2284" s="12" t="str">
        <f>TEXT((I2284/86400)+25569+(-5/24),"mm/dd/yy")</f>
        <v>01/13/16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>E2285/D2285</f>
        <v>1.0085533333333332</v>
      </c>
      <c r="P2285">
        <f>E2285/L2285</f>
        <v>63.03458333333333</v>
      </c>
      <c r="Q2285" t="s">
        <v>8314</v>
      </c>
      <c r="R2285" t="s">
        <v>8315</v>
      </c>
      <c r="S2285" s="12" t="str">
        <f>TEXT((J2285/86400)+25569+(-5/24),"mm/dd/yy")</f>
        <v>03/09/12</v>
      </c>
      <c r="T2285" s="12" t="str">
        <f>TEXT((I2285/86400)+25569+(-5/24),"mm/dd/yy")</f>
        <v>05/08/12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>E2286/D2286</f>
        <v>1.0622116666666668</v>
      </c>
      <c r="P2286">
        <f>E2286/L2286</f>
        <v>108.02152542372882</v>
      </c>
      <c r="Q2286" t="s">
        <v>8314</v>
      </c>
      <c r="R2286" t="s">
        <v>8315</v>
      </c>
      <c r="S2286" s="12" t="str">
        <f>TEXT((J2286/86400)+25569+(-5/24),"mm/dd/yy")</f>
        <v>02/11/11</v>
      </c>
      <c r="T2286" s="12" t="str">
        <f>TEXT((I2286/86400)+25569+(-5/24),"mm/dd/yy")</f>
        <v>03/11/11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>E2287/D2287</f>
        <v>1.2136666666666667</v>
      </c>
      <c r="P2287">
        <f>E2287/L2287</f>
        <v>46.088607594936711</v>
      </c>
      <c r="Q2287" t="s">
        <v>8314</v>
      </c>
      <c r="R2287" t="s">
        <v>8315</v>
      </c>
      <c r="S2287" s="12" t="str">
        <f>TEXT((J2287/86400)+25569+(-5/24),"mm/dd/yy")</f>
        <v>05/29/12</v>
      </c>
      <c r="T2287" s="12" t="str">
        <f>TEXT((I2287/86400)+25569+(-5/24),"mm/dd/yy")</f>
        <v>06/28/12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>E2288/D2288</f>
        <v>1.0006666666666666</v>
      </c>
      <c r="P2288">
        <f>E2288/L2288</f>
        <v>107.21428571428571</v>
      </c>
      <c r="Q2288" t="s">
        <v>8314</v>
      </c>
      <c r="R2288" t="s">
        <v>8315</v>
      </c>
      <c r="S2288" s="12" t="str">
        <f>TEXT((J2288/86400)+25569+(-5/24),"mm/dd/yy")</f>
        <v>08/08/13</v>
      </c>
      <c r="T2288" s="12" t="str">
        <f>TEXT((I2288/86400)+25569+(-5/24),"mm/dd/yy")</f>
        <v>09/05/13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>E2289/D2289</f>
        <v>1.1997755555555556</v>
      </c>
      <c r="P2289">
        <f>E2289/L2289</f>
        <v>50.9338679245283</v>
      </c>
      <c r="Q2289" t="s">
        <v>8314</v>
      </c>
      <c r="R2289" t="s">
        <v>8315</v>
      </c>
      <c r="S2289" s="12" t="str">
        <f>TEXT((J2289/86400)+25569+(-5/24),"mm/dd/yy")</f>
        <v>06/02/14</v>
      </c>
      <c r="T2289" s="12" t="str">
        <f>TEXT((I2289/86400)+25569+(-5/24),"mm/dd/yy")</f>
        <v>06/23/14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>E2290/D2290</f>
        <v>1.0009999999999999</v>
      </c>
      <c r="P2290">
        <f>E2290/L2290</f>
        <v>40.04</v>
      </c>
      <c r="Q2290" t="s">
        <v>8314</v>
      </c>
      <c r="R2290" t="s">
        <v>8315</v>
      </c>
      <c r="S2290" s="12" t="str">
        <f>TEXT((J2290/86400)+25569+(-5/24),"mm/dd/yy")</f>
        <v>06/07/12</v>
      </c>
      <c r="T2290" s="12" t="str">
        <f>TEXT((I2290/86400)+25569+(-5/24),"mm/dd/yy")</f>
        <v>06/26/12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>E2291/D2291</f>
        <v>1.0740000000000001</v>
      </c>
      <c r="P2291">
        <f>E2291/L2291</f>
        <v>64.44</v>
      </c>
      <c r="Q2291" t="s">
        <v>8314</v>
      </c>
      <c r="R2291" t="s">
        <v>8315</v>
      </c>
      <c r="S2291" s="12" t="str">
        <f>TEXT((J2291/86400)+25569+(-5/24),"mm/dd/yy")</f>
        <v>10/24/13</v>
      </c>
      <c r="T2291" s="12" t="str">
        <f>TEXT((I2291/86400)+25569+(-5/24),"mm/dd/yy")</f>
        <v>12/06/13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>E2292/D2292</f>
        <v>1.0406666666666666</v>
      </c>
      <c r="P2292">
        <f>E2292/L2292</f>
        <v>53.827586206896555</v>
      </c>
      <c r="Q2292" t="s">
        <v>8314</v>
      </c>
      <c r="R2292" t="s">
        <v>8315</v>
      </c>
      <c r="S2292" s="12" t="str">
        <f>TEXT((J2292/86400)+25569+(-5/24),"mm/dd/yy")</f>
        <v>09/14/09</v>
      </c>
      <c r="T2292" s="12" t="str">
        <f>TEXT((I2292/86400)+25569+(-5/24),"mm/dd/yy")</f>
        <v>12/01/09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>E2293/D2293</f>
        <v>1.728</v>
      </c>
      <c r="P2293">
        <f>E2293/L2293</f>
        <v>100.46511627906976</v>
      </c>
      <c r="Q2293" t="s">
        <v>8314</v>
      </c>
      <c r="R2293" t="s">
        <v>8315</v>
      </c>
      <c r="S2293" s="12" t="str">
        <f>TEXT((J2293/86400)+25569+(-5/24),"mm/dd/yy")</f>
        <v>03/19/12</v>
      </c>
      <c r="T2293" s="12" t="str">
        <f>TEXT((I2293/86400)+25569+(-5/24),"mm/dd/yy")</f>
        <v>04/22/12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>E2294/D2294</f>
        <v>1.072505</v>
      </c>
      <c r="P2294">
        <f>E2294/L2294</f>
        <v>46.630652173913049</v>
      </c>
      <c r="Q2294" t="s">
        <v>8314</v>
      </c>
      <c r="R2294" t="s">
        <v>8315</v>
      </c>
      <c r="S2294" s="12" t="str">
        <f>TEXT((J2294/86400)+25569+(-5/24),"mm/dd/yy")</f>
        <v>03/19/12</v>
      </c>
      <c r="T2294" s="12" t="str">
        <f>TEXT((I2294/86400)+25569+(-5/24),"mm/dd/yy")</f>
        <v>04/18/12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>E2295/D2295</f>
        <v>1.0823529411764705</v>
      </c>
      <c r="P2295">
        <f>E2295/L2295</f>
        <v>34.074074074074076</v>
      </c>
      <c r="Q2295" t="s">
        <v>8314</v>
      </c>
      <c r="R2295" t="s">
        <v>8315</v>
      </c>
      <c r="S2295" s="12" t="str">
        <f>TEXT((J2295/86400)+25569+(-5/24),"mm/dd/yy")</f>
        <v>08/30/12</v>
      </c>
      <c r="T2295" s="12" t="str">
        <f>TEXT((I2295/86400)+25569+(-5/24),"mm/dd/yy")</f>
        <v>09/24/12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>E2296/D2296</f>
        <v>1.4608079999999999</v>
      </c>
      <c r="P2296">
        <f>E2296/L2296</f>
        <v>65.214642857142863</v>
      </c>
      <c r="Q2296" t="s">
        <v>8314</v>
      </c>
      <c r="R2296" t="s">
        <v>8315</v>
      </c>
      <c r="S2296" s="12" t="str">
        <f>TEXT((J2296/86400)+25569+(-5/24),"mm/dd/yy")</f>
        <v>12/21/12</v>
      </c>
      <c r="T2296" s="12" t="str">
        <f>TEXT((I2296/86400)+25569+(-5/24),"mm/dd/yy")</f>
        <v>01/20/13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>E2297/D2297</f>
        <v>1.2524999999999999</v>
      </c>
      <c r="P2297">
        <f>E2297/L2297</f>
        <v>44.205882352941174</v>
      </c>
      <c r="Q2297" t="s">
        <v>8314</v>
      </c>
      <c r="R2297" t="s">
        <v>8315</v>
      </c>
      <c r="S2297" s="12" t="str">
        <f>TEXT((J2297/86400)+25569+(-5/24),"mm/dd/yy")</f>
        <v>12/27/12</v>
      </c>
      <c r="T2297" s="12" t="str">
        <f>TEXT((I2297/86400)+25569+(-5/24),"mm/dd/yy")</f>
        <v>01/26/13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>E2298/D2298</f>
        <v>1.4907142857142857</v>
      </c>
      <c r="P2298">
        <f>E2298/L2298</f>
        <v>71.965517241379317</v>
      </c>
      <c r="Q2298" t="s">
        <v>8314</v>
      </c>
      <c r="R2298" t="s">
        <v>8315</v>
      </c>
      <c r="S2298" s="12" t="str">
        <f>TEXT((J2298/86400)+25569+(-5/24),"mm/dd/yy")</f>
        <v>01/19/12</v>
      </c>
      <c r="T2298" s="12" t="str">
        <f>TEXT((I2298/86400)+25569+(-5/24),"mm/dd/yy")</f>
        <v>02/23/12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>E2299/D2299</f>
        <v>1.006</v>
      </c>
      <c r="P2299">
        <f>E2299/L2299</f>
        <v>52.94736842105263</v>
      </c>
      <c r="Q2299" t="s">
        <v>8314</v>
      </c>
      <c r="R2299" t="s">
        <v>8315</v>
      </c>
      <c r="S2299" s="12" t="str">
        <f>TEXT((J2299/86400)+25569+(-5/24),"mm/dd/yy")</f>
        <v>02/08/12</v>
      </c>
      <c r="T2299" s="12" t="str">
        <f>TEXT((I2299/86400)+25569+(-5/24),"mm/dd/yy")</f>
        <v>03/13/12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>E2300/D2300</f>
        <v>1.0507333333333333</v>
      </c>
      <c r="P2300">
        <f>E2300/L2300</f>
        <v>109.45138888888889</v>
      </c>
      <c r="Q2300" t="s">
        <v>8314</v>
      </c>
      <c r="R2300" t="s">
        <v>8315</v>
      </c>
      <c r="S2300" s="12" t="str">
        <f>TEXT((J2300/86400)+25569+(-5/24),"mm/dd/yy")</f>
        <v>02/24/14</v>
      </c>
      <c r="T2300" s="12" t="str">
        <f>TEXT((I2300/86400)+25569+(-5/24),"mm/dd/yy")</f>
        <v>03/26/14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>E2301/D2301</f>
        <v>3.5016666666666665</v>
      </c>
      <c r="P2301">
        <f>E2301/L2301</f>
        <v>75.035714285714292</v>
      </c>
      <c r="Q2301" t="s">
        <v>8314</v>
      </c>
      <c r="R2301" t="s">
        <v>8315</v>
      </c>
      <c r="S2301" s="12" t="str">
        <f>TEXT((J2301/86400)+25569+(-5/24),"mm/dd/yy")</f>
        <v>01/21/11</v>
      </c>
      <c r="T2301" s="12" t="str">
        <f>TEXT((I2301/86400)+25569+(-5/24),"mm/dd/yy")</f>
        <v>02/05/11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>E2302/D2302</f>
        <v>1.0125</v>
      </c>
      <c r="P2302">
        <f>E2302/L2302</f>
        <v>115.71428571428571</v>
      </c>
      <c r="Q2302" t="s">
        <v>8314</v>
      </c>
      <c r="R2302" t="s">
        <v>8315</v>
      </c>
      <c r="S2302" s="12" t="str">
        <f>TEXT((J2302/86400)+25569+(-5/24),"mm/dd/yy")</f>
        <v>06/14/12</v>
      </c>
      <c r="T2302" s="12" t="str">
        <f>TEXT((I2302/86400)+25569+(-5/24),"mm/dd/yy")</f>
        <v>06/28/12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>E2303/D2303</f>
        <v>1.336044</v>
      </c>
      <c r="P2303">
        <f>E2303/L2303</f>
        <v>31.659810426540286</v>
      </c>
      <c r="Q2303" t="s">
        <v>8314</v>
      </c>
      <c r="R2303" t="s">
        <v>8331</v>
      </c>
      <c r="S2303" s="12" t="str">
        <f>TEXT((J2303/86400)+25569+(-5/24),"mm/dd/yy")</f>
        <v>05/21/13</v>
      </c>
      <c r="T2303" s="12" t="str">
        <f>TEXT((I2303/86400)+25569+(-5/24),"mm/dd/yy")</f>
        <v>06/20/13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>E2304/D2304</f>
        <v>1.7065217391304348</v>
      </c>
      <c r="P2304">
        <f>E2304/L2304</f>
        <v>46.176470588235297</v>
      </c>
      <c r="Q2304" t="s">
        <v>8314</v>
      </c>
      <c r="R2304" t="s">
        <v>8331</v>
      </c>
      <c r="S2304" s="12" t="str">
        <f>TEXT((J2304/86400)+25569+(-5/24),"mm/dd/yy")</f>
        <v>11/27/13</v>
      </c>
      <c r="T2304" s="12" t="str">
        <f>TEXT((I2304/86400)+25569+(-5/24),"mm/dd/yy")</f>
        <v>12/31/13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>E2305/D2305</f>
        <v>1.0935829457364341</v>
      </c>
      <c r="P2305">
        <f>E2305/L2305</f>
        <v>68.481650485436887</v>
      </c>
      <c r="Q2305" t="s">
        <v>8314</v>
      </c>
      <c r="R2305" t="s">
        <v>8331</v>
      </c>
      <c r="S2305" s="12" t="str">
        <f>TEXT((J2305/86400)+25569+(-5/24),"mm/dd/yy")</f>
        <v>11/02/11</v>
      </c>
      <c r="T2305" s="12" t="str">
        <f>TEXT((I2305/86400)+25569+(-5/24),"mm/dd/yy")</f>
        <v>12/12/11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>E2306/D2306</f>
        <v>1.0070033333333335</v>
      </c>
      <c r="P2306">
        <f>E2306/L2306</f>
        <v>53.469203539823013</v>
      </c>
      <c r="Q2306" t="s">
        <v>8314</v>
      </c>
      <c r="R2306" t="s">
        <v>8331</v>
      </c>
      <c r="S2306" s="12" t="str">
        <f>TEXT((J2306/86400)+25569+(-5/24),"mm/dd/yy")</f>
        <v>11/20/10</v>
      </c>
      <c r="T2306" s="12" t="str">
        <f>TEXT((I2306/86400)+25569+(-5/24),"mm/dd/yy")</f>
        <v>12/31/10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>E2307/D2307</f>
        <v>1.0122777777777778</v>
      </c>
      <c r="P2307">
        <f>E2307/L2307</f>
        <v>109.10778443113773</v>
      </c>
      <c r="Q2307" t="s">
        <v>8314</v>
      </c>
      <c r="R2307" t="s">
        <v>8331</v>
      </c>
      <c r="S2307" s="12" t="str">
        <f>TEXT((J2307/86400)+25569+(-5/24),"mm/dd/yy")</f>
        <v>07/14/14</v>
      </c>
      <c r="T2307" s="12" t="str">
        <f>TEXT((I2307/86400)+25569+(-5/24),"mm/dd/yy")</f>
        <v>08/08/14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>E2308/D2308</f>
        <v>1.0675857142857144</v>
      </c>
      <c r="P2308">
        <f>E2308/L2308</f>
        <v>51.185616438356163</v>
      </c>
      <c r="Q2308" t="s">
        <v>8314</v>
      </c>
      <c r="R2308" t="s">
        <v>8331</v>
      </c>
      <c r="S2308" s="12" t="str">
        <f>TEXT((J2308/86400)+25569+(-5/24),"mm/dd/yy")</f>
        <v>02/08/12</v>
      </c>
      <c r="T2308" s="12" t="str">
        <f>TEXT((I2308/86400)+25569+(-5/24),"mm/dd/yy")</f>
        <v>03/09/12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>E2309/D2309</f>
        <v>1.0665777537961894</v>
      </c>
      <c r="P2309">
        <f>E2309/L2309</f>
        <v>27.936800000000002</v>
      </c>
      <c r="Q2309" t="s">
        <v>8314</v>
      </c>
      <c r="R2309" t="s">
        <v>8331</v>
      </c>
      <c r="S2309" s="12" t="str">
        <f>TEXT((J2309/86400)+25569+(-5/24),"mm/dd/yy")</f>
        <v>04/05/12</v>
      </c>
      <c r="T2309" s="12" t="str">
        <f>TEXT((I2309/86400)+25569+(-5/24),"mm/dd/yy")</f>
        <v>05/05/12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>E2310/D2310</f>
        <v>1.0130622</v>
      </c>
      <c r="P2310">
        <f>E2310/L2310</f>
        <v>82.496921824104234</v>
      </c>
      <c r="Q2310" t="s">
        <v>8314</v>
      </c>
      <c r="R2310" t="s">
        <v>8331</v>
      </c>
      <c r="S2310" s="12" t="str">
        <f>TEXT((J2310/86400)+25569+(-5/24),"mm/dd/yy")</f>
        <v>07/31/14</v>
      </c>
      <c r="T2310" s="12" t="str">
        <f>TEXT((I2310/86400)+25569+(-5/24),"mm/dd/yy")</f>
        <v>08/28/14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>E2311/D2311</f>
        <v>1.0667450000000001</v>
      </c>
      <c r="P2311">
        <f>E2311/L2311</f>
        <v>59.817476635514019</v>
      </c>
      <c r="Q2311" t="s">
        <v>8314</v>
      </c>
      <c r="R2311" t="s">
        <v>8331</v>
      </c>
      <c r="S2311" s="12" t="str">
        <f>TEXT((J2311/86400)+25569+(-5/24),"mm/dd/yy")</f>
        <v>02/02/13</v>
      </c>
      <c r="T2311" s="12" t="str">
        <f>TEXT((I2311/86400)+25569+(-5/24),"mm/dd/yy")</f>
        <v>03/09/13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>E2312/D2312</f>
        <v>4.288397837837838</v>
      </c>
      <c r="P2312">
        <f>E2312/L2312</f>
        <v>64.816470588235291</v>
      </c>
      <c r="Q2312" t="s">
        <v>8314</v>
      </c>
      <c r="R2312" t="s">
        <v>8331</v>
      </c>
      <c r="S2312" s="12" t="str">
        <f>TEXT((J2312/86400)+25569+(-5/24),"mm/dd/yy")</f>
        <v>02/19/13</v>
      </c>
      <c r="T2312" s="12" t="str">
        <f>TEXT((I2312/86400)+25569+(-5/24),"mm/dd/yy")</f>
        <v>03/21/13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>E2313/D2313</f>
        <v>1.0411111111111111</v>
      </c>
      <c r="P2313">
        <f>E2313/L2313</f>
        <v>90.09615384615384</v>
      </c>
      <c r="Q2313" t="s">
        <v>8314</v>
      </c>
      <c r="R2313" t="s">
        <v>8331</v>
      </c>
      <c r="S2313" s="12" t="str">
        <f>TEXT((J2313/86400)+25569+(-5/24),"mm/dd/yy")</f>
        <v>04/06/14</v>
      </c>
      <c r="T2313" s="12" t="str">
        <f>TEXT((I2313/86400)+25569+(-5/24),"mm/dd/yy")</f>
        <v>05/06/14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>E2314/D2314</f>
        <v>1.0786666666666667</v>
      </c>
      <c r="P2314">
        <f>E2314/L2314</f>
        <v>40.962025316455694</v>
      </c>
      <c r="Q2314" t="s">
        <v>8314</v>
      </c>
      <c r="R2314" t="s">
        <v>8331</v>
      </c>
      <c r="S2314" s="12" t="str">
        <f>TEXT((J2314/86400)+25569+(-5/24),"mm/dd/yy")</f>
        <v>03/18/14</v>
      </c>
      <c r="T2314" s="12" t="str">
        <f>TEXT((I2314/86400)+25569+(-5/24),"mm/dd/yy")</f>
        <v>04/18/14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>E2315/D2315</f>
        <v>1.7584040000000001</v>
      </c>
      <c r="P2315">
        <f>E2315/L2315</f>
        <v>56.000127388535034</v>
      </c>
      <c r="Q2315" t="s">
        <v>8314</v>
      </c>
      <c r="R2315" t="s">
        <v>8331</v>
      </c>
      <c r="S2315" s="12" t="str">
        <f>TEXT((J2315/86400)+25569+(-5/24),"mm/dd/yy")</f>
        <v>04/03/12</v>
      </c>
      <c r="T2315" s="12" t="str">
        <f>TEXT((I2315/86400)+25569+(-5/24),"mm/dd/yy")</f>
        <v>05/03/12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>E2316/D2316</f>
        <v>1.5697000000000001</v>
      </c>
      <c r="P2316">
        <f>E2316/L2316</f>
        <v>37.672800000000002</v>
      </c>
      <c r="Q2316" t="s">
        <v>8314</v>
      </c>
      <c r="R2316" t="s">
        <v>8331</v>
      </c>
      <c r="S2316" s="12" t="str">
        <f>TEXT((J2316/86400)+25569+(-5/24),"mm/dd/yy")</f>
        <v>05/08/12</v>
      </c>
      <c r="T2316" s="12" t="str">
        <f>TEXT((I2316/86400)+25569+(-5/24),"mm/dd/yy")</f>
        <v>06/07/12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>E2317/D2317</f>
        <v>1.026</v>
      </c>
      <c r="P2317">
        <f>E2317/L2317</f>
        <v>40.078125</v>
      </c>
      <c r="Q2317" t="s">
        <v>8314</v>
      </c>
      <c r="R2317" t="s">
        <v>8331</v>
      </c>
      <c r="S2317" s="12" t="str">
        <f>TEXT((J2317/86400)+25569+(-5/24),"mm/dd/yy")</f>
        <v>04/05/12</v>
      </c>
      <c r="T2317" s="12" t="str">
        <f>TEXT((I2317/86400)+25569+(-5/24),"mm/dd/yy")</f>
        <v>05/05/12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>E2318/D2318</f>
        <v>1.0404266666666666</v>
      </c>
      <c r="P2318">
        <f>E2318/L2318</f>
        <v>78.031999999999996</v>
      </c>
      <c r="Q2318" t="s">
        <v>8314</v>
      </c>
      <c r="R2318" t="s">
        <v>8331</v>
      </c>
      <c r="S2318" s="12" t="str">
        <f>TEXT((J2318/86400)+25569+(-5/24),"mm/dd/yy")</f>
        <v>09/23/09</v>
      </c>
      <c r="T2318" s="12" t="str">
        <f>TEXT((I2318/86400)+25569+(-5/24),"mm/dd/yy")</f>
        <v>12/09/09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>E2319/D2319</f>
        <v>1.04</v>
      </c>
      <c r="P2319">
        <f>E2319/L2319</f>
        <v>18.90909090909091</v>
      </c>
      <c r="Q2319" t="s">
        <v>8314</v>
      </c>
      <c r="R2319" t="s">
        <v>8331</v>
      </c>
      <c r="S2319" s="12" t="str">
        <f>TEXT((J2319/86400)+25569+(-5/24),"mm/dd/yy")</f>
        <v>01/14/10</v>
      </c>
      <c r="T2319" s="12" t="str">
        <f>TEXT((I2319/86400)+25569+(-5/24),"mm/dd/yy")</f>
        <v>02/15/10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>E2320/D2320</f>
        <v>1.2105999999999999</v>
      </c>
      <c r="P2320">
        <f>E2320/L2320</f>
        <v>37.134969325153371</v>
      </c>
      <c r="Q2320" t="s">
        <v>8314</v>
      </c>
      <c r="R2320" t="s">
        <v>8331</v>
      </c>
      <c r="S2320" s="12" t="str">
        <f>TEXT((J2320/86400)+25569+(-5/24),"mm/dd/yy")</f>
        <v>08/25/09</v>
      </c>
      <c r="T2320" s="12" t="str">
        <f>TEXT((I2320/86400)+25569+(-5/24),"mm/dd/yy")</f>
        <v>09/25/09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>E2321/D2321</f>
        <v>1.077</v>
      </c>
      <c r="P2321">
        <f>E2321/L2321</f>
        <v>41.961038961038959</v>
      </c>
      <c r="Q2321" t="s">
        <v>8314</v>
      </c>
      <c r="R2321" t="s">
        <v>8331</v>
      </c>
      <c r="S2321" s="12" t="str">
        <f>TEXT((J2321/86400)+25569+(-5/24),"mm/dd/yy")</f>
        <v>11/14/13</v>
      </c>
      <c r="T2321" s="12" t="str">
        <f>TEXT((I2321/86400)+25569+(-5/24),"mm/dd/yy")</f>
        <v>12/14/13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>E2322/D2322</f>
        <v>1.0866</v>
      </c>
      <c r="P2322">
        <f>E2322/L2322</f>
        <v>61.044943820224717</v>
      </c>
      <c r="Q2322" t="s">
        <v>8314</v>
      </c>
      <c r="R2322" t="s">
        <v>8331</v>
      </c>
      <c r="S2322" s="12" t="str">
        <f>TEXT((J2322/86400)+25569+(-5/24),"mm/dd/yy")</f>
        <v>02/26/14</v>
      </c>
      <c r="T2322" s="12" t="str">
        <f>TEXT((I2322/86400)+25569+(-5/24),"mm/dd/yy")</f>
        <v>04/02/14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>E2323/D2323</f>
        <v>0.39120962394619685</v>
      </c>
      <c r="P2323">
        <f>E2323/L2323</f>
        <v>64.53125</v>
      </c>
      <c r="Q2323" t="s">
        <v>8328</v>
      </c>
      <c r="R2323" t="s">
        <v>8329</v>
      </c>
      <c r="S2323" s="12" t="str">
        <f>TEXT((J2323/86400)+25569+(-5/24),"mm/dd/yy")</f>
        <v>03/05/17</v>
      </c>
      <c r="T2323" s="12" t="str">
        <f>TEXT((I2323/86400)+25569+(-5/24),"mm/dd/yy")</f>
        <v>04/04/17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>E2324/D2324</f>
        <v>3.1481481481481478E-2</v>
      </c>
      <c r="P2324">
        <f>E2324/L2324</f>
        <v>21.25</v>
      </c>
      <c r="Q2324" t="s">
        <v>8328</v>
      </c>
      <c r="R2324" t="s">
        <v>8329</v>
      </c>
      <c r="S2324" s="12" t="str">
        <f>TEXT((J2324/86400)+25569+(-5/24),"mm/dd/yy")</f>
        <v>03/10/17</v>
      </c>
      <c r="T2324" s="12" t="str">
        <f>TEXT((I2324/86400)+25569+(-5/24),"mm/dd/yy")</f>
        <v>04/09/17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>E2325/D2325</f>
        <v>0.48</v>
      </c>
      <c r="P2325">
        <f>E2325/L2325</f>
        <v>30</v>
      </c>
      <c r="Q2325" t="s">
        <v>8328</v>
      </c>
      <c r="R2325" t="s">
        <v>8329</v>
      </c>
      <c r="S2325" s="12" t="str">
        <f>TEXT((J2325/86400)+25569+(-5/24),"mm/dd/yy")</f>
        <v>03/13/17</v>
      </c>
      <c r="T2325" s="12" t="str">
        <f>TEXT((I2325/86400)+25569+(-5/24),"mm/dd/yy")</f>
        <v>03/20/17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>E2326/D2326</f>
        <v>0.20733333333333334</v>
      </c>
      <c r="P2326">
        <f>E2326/L2326</f>
        <v>25.491803278688526</v>
      </c>
      <c r="Q2326" t="s">
        <v>8328</v>
      </c>
      <c r="R2326" t="s">
        <v>8329</v>
      </c>
      <c r="S2326" s="12" t="str">
        <f>TEXT((J2326/86400)+25569+(-5/24),"mm/dd/yy")</f>
        <v>02/24/17</v>
      </c>
      <c r="T2326" s="12" t="str">
        <f>TEXT((I2326/86400)+25569+(-5/24),"mm/dd/yy")</f>
        <v>03/26/17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>E2327/D2327</f>
        <v>0.08</v>
      </c>
      <c r="P2327">
        <f>E2327/L2327</f>
        <v>11.428571428571429</v>
      </c>
      <c r="Q2327" t="s">
        <v>8328</v>
      </c>
      <c r="R2327" t="s">
        <v>8329</v>
      </c>
      <c r="S2327" s="12" t="str">
        <f>TEXT((J2327/86400)+25569+(-5/24),"mm/dd/yy")</f>
        <v>02/27/17</v>
      </c>
      <c r="T2327" s="12" t="str">
        <f>TEXT((I2327/86400)+25569+(-5/24),"mm/dd/yy")</f>
        <v>03/29/17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>E2328/D2328</f>
        <v>7.1999999999999998E-3</v>
      </c>
      <c r="P2328">
        <f>E2328/L2328</f>
        <v>108</v>
      </c>
      <c r="Q2328" t="s">
        <v>8328</v>
      </c>
      <c r="R2328" t="s">
        <v>8329</v>
      </c>
      <c r="S2328" s="12" t="str">
        <f>TEXT((J2328/86400)+25569+(-5/24),"mm/dd/yy")</f>
        <v>03/09/17</v>
      </c>
      <c r="T2328" s="12" t="str">
        <f>TEXT((I2328/86400)+25569+(-5/24),"mm/dd/yy")</f>
        <v>04/30/17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>E2329/D2329</f>
        <v>5.2609431428571432</v>
      </c>
      <c r="P2329">
        <f>E2329/L2329</f>
        <v>54.883162444113267</v>
      </c>
      <c r="Q2329" t="s">
        <v>8328</v>
      </c>
      <c r="R2329" t="s">
        <v>8329</v>
      </c>
      <c r="S2329" s="12" t="str">
        <f>TEXT((J2329/86400)+25569+(-5/24),"mm/dd/yy")</f>
        <v>07/22/14</v>
      </c>
      <c r="T2329" s="12" t="str">
        <f>TEXT((I2329/86400)+25569+(-5/24),"mm/dd/yy")</f>
        <v>08/26/14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>E2330/D2330</f>
        <v>2.5445000000000002</v>
      </c>
      <c r="P2330">
        <f>E2330/L2330</f>
        <v>47.383612662942269</v>
      </c>
      <c r="Q2330" t="s">
        <v>8328</v>
      </c>
      <c r="R2330" t="s">
        <v>8329</v>
      </c>
      <c r="S2330" s="12" t="str">
        <f>TEXT((J2330/86400)+25569+(-5/24),"mm/dd/yy")</f>
        <v>05/15/15</v>
      </c>
      <c r="T2330" s="12" t="str">
        <f>TEXT((I2330/86400)+25569+(-5/24),"mm/dd/yy")</f>
        <v>06/14/15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>E2331/D2331</f>
        <v>1.0591999999999999</v>
      </c>
      <c r="P2331">
        <f>E2331/L2331</f>
        <v>211.84</v>
      </c>
      <c r="Q2331" t="s">
        <v>8328</v>
      </c>
      <c r="R2331" t="s">
        <v>8329</v>
      </c>
      <c r="S2331" s="12" t="str">
        <f>TEXT((J2331/86400)+25569+(-5/24),"mm/dd/yy")</f>
        <v>06/17/14</v>
      </c>
      <c r="T2331" s="12" t="str">
        <f>TEXT((I2331/86400)+25569+(-5/24),"mm/dd/yy")</f>
        <v>07/17/14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>E2332/D2332</f>
        <v>1.0242285714285715</v>
      </c>
      <c r="P2332">
        <f>E2332/L2332</f>
        <v>219.92638036809817</v>
      </c>
      <c r="Q2332" t="s">
        <v>8328</v>
      </c>
      <c r="R2332" t="s">
        <v>8329</v>
      </c>
      <c r="S2332" s="12" t="str">
        <f>TEXT((J2332/86400)+25569+(-5/24),"mm/dd/yy")</f>
        <v>11/24/15</v>
      </c>
      <c r="T2332" s="12" t="str">
        <f>TEXT((I2332/86400)+25569+(-5/24),"mm/dd/yy")</f>
        <v>12/24/15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>E2333/D2333</f>
        <v>1.4431375</v>
      </c>
      <c r="P2333">
        <f>E2333/L2333</f>
        <v>40.795406360424032</v>
      </c>
      <c r="Q2333" t="s">
        <v>8328</v>
      </c>
      <c r="R2333" t="s">
        <v>8329</v>
      </c>
      <c r="S2333" s="12" t="str">
        <f>TEXT((J2333/86400)+25569+(-5/24),"mm/dd/yy")</f>
        <v>07/18/14</v>
      </c>
      <c r="T2333" s="12" t="str">
        <f>TEXT((I2333/86400)+25569+(-5/24),"mm/dd/yy")</f>
        <v>08/17/14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>E2334/D2334</f>
        <v>1.06308</v>
      </c>
      <c r="P2334">
        <f>E2334/L2334</f>
        <v>75.502840909090907</v>
      </c>
      <c r="Q2334" t="s">
        <v>8328</v>
      </c>
      <c r="R2334" t="s">
        <v>8329</v>
      </c>
      <c r="S2334" s="12" t="str">
        <f>TEXT((J2334/86400)+25569+(-5/24),"mm/dd/yy")</f>
        <v>01/07/15</v>
      </c>
      <c r="T2334" s="12" t="str">
        <f>TEXT((I2334/86400)+25569+(-5/24),"mm/dd/yy")</f>
        <v>02/06/15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>E2335/D2335</f>
        <v>2.1216666666666666</v>
      </c>
      <c r="P2335">
        <f>E2335/L2335</f>
        <v>13.542553191489361</v>
      </c>
      <c r="Q2335" t="s">
        <v>8328</v>
      </c>
      <c r="R2335" t="s">
        <v>8329</v>
      </c>
      <c r="S2335" s="12" t="str">
        <f>TEXT((J2335/86400)+25569+(-5/24),"mm/dd/yy")</f>
        <v>05/08/14</v>
      </c>
      <c r="T2335" s="12" t="str">
        <f>TEXT((I2335/86400)+25569+(-5/24),"mm/dd/yy")</f>
        <v>05/29/14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>E2336/D2336</f>
        <v>1.0195000000000001</v>
      </c>
      <c r="P2336">
        <f>E2336/L2336</f>
        <v>60.865671641791046</v>
      </c>
      <c r="Q2336" t="s">
        <v>8328</v>
      </c>
      <c r="R2336" t="s">
        <v>8329</v>
      </c>
      <c r="S2336" s="12" t="str">
        <f>TEXT((J2336/86400)+25569+(-5/24),"mm/dd/yy")</f>
        <v>10/06/14</v>
      </c>
      <c r="T2336" s="12" t="str">
        <f>TEXT((I2336/86400)+25569+(-5/24),"mm/dd/yy")</f>
        <v>11/05/14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>E2337/D2337</f>
        <v>1.0227200000000001</v>
      </c>
      <c r="P2337">
        <f>E2337/L2337</f>
        <v>115.69230769230769</v>
      </c>
      <c r="Q2337" t="s">
        <v>8328</v>
      </c>
      <c r="R2337" t="s">
        <v>8329</v>
      </c>
      <c r="S2337" s="12" t="str">
        <f>TEXT((J2337/86400)+25569+(-5/24),"mm/dd/yy")</f>
        <v>05/12/14</v>
      </c>
      <c r="T2337" s="12" t="str">
        <f>TEXT((I2337/86400)+25569+(-5/24),"mm/dd/yy")</f>
        <v>06/11/14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>E2338/D2338</f>
        <v>5.2073254999999996</v>
      </c>
      <c r="P2338">
        <f>E2338/L2338</f>
        <v>48.104623556581984</v>
      </c>
      <c r="Q2338" t="s">
        <v>8328</v>
      </c>
      <c r="R2338" t="s">
        <v>8329</v>
      </c>
      <c r="S2338" s="12" t="str">
        <f>TEXT((J2338/86400)+25569+(-5/24),"mm/dd/yy")</f>
        <v>01/27/14</v>
      </c>
      <c r="T2338" s="12" t="str">
        <f>TEXT((I2338/86400)+25569+(-5/24),"mm/dd/yy")</f>
        <v>03/08/14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>E2339/D2339</f>
        <v>1.1065833333333333</v>
      </c>
      <c r="P2339">
        <f>E2339/L2339</f>
        <v>74.184357541899445</v>
      </c>
      <c r="Q2339" t="s">
        <v>8328</v>
      </c>
      <c r="R2339" t="s">
        <v>8329</v>
      </c>
      <c r="S2339" s="12" t="str">
        <f>TEXT((J2339/86400)+25569+(-5/24),"mm/dd/yy")</f>
        <v>05/27/14</v>
      </c>
      <c r="T2339" s="12" t="str">
        <f>TEXT((I2339/86400)+25569+(-5/24),"mm/dd/yy")</f>
        <v>06/26/14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>E2340/D2340</f>
        <v>1.0114333333333334</v>
      </c>
      <c r="P2340">
        <f>E2340/L2340</f>
        <v>123.34552845528455</v>
      </c>
      <c r="Q2340" t="s">
        <v>8328</v>
      </c>
      <c r="R2340" t="s">
        <v>8329</v>
      </c>
      <c r="S2340" s="12" t="str">
        <f>TEXT((J2340/86400)+25569+(-5/24),"mm/dd/yy")</f>
        <v>05/30/14</v>
      </c>
      <c r="T2340" s="12" t="str">
        <f>TEXT((I2340/86400)+25569+(-5/24),"mm/dd/yy")</f>
        <v>06/29/14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>E2341/D2341</f>
        <v>2.9420799999999998</v>
      </c>
      <c r="P2341">
        <f>E2341/L2341</f>
        <v>66.623188405797094</v>
      </c>
      <c r="Q2341" t="s">
        <v>8328</v>
      </c>
      <c r="R2341" t="s">
        <v>8329</v>
      </c>
      <c r="S2341" s="12" t="str">
        <f>TEXT((J2341/86400)+25569+(-5/24),"mm/dd/yy")</f>
        <v>11/18/16</v>
      </c>
      <c r="T2341" s="12" t="str">
        <f>TEXT((I2341/86400)+25569+(-5/24),"mm/dd/yy")</f>
        <v>12/19/16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>E2342/D2342</f>
        <v>1.0577749999999999</v>
      </c>
      <c r="P2342">
        <f>E2342/L2342</f>
        <v>104.99007444168734</v>
      </c>
      <c r="Q2342" t="s">
        <v>8328</v>
      </c>
      <c r="R2342" t="s">
        <v>8329</v>
      </c>
      <c r="S2342" s="12" t="str">
        <f>TEXT((J2342/86400)+25569+(-5/24),"mm/dd/yy")</f>
        <v>09/30/16</v>
      </c>
      <c r="T2342" s="12" t="str">
        <f>TEXT((I2342/86400)+25569+(-5/24),"mm/dd/yy")</f>
        <v>10/30/16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>E2343/D2343</f>
        <v>0</v>
      </c>
      <c r="P2343" t="e">
        <f>E2343/L2343</f>
        <v>#DIV/0!</v>
      </c>
      <c r="Q2343" t="s">
        <v>8310</v>
      </c>
      <c r="R2343" t="s">
        <v>8357</v>
      </c>
      <c r="S2343" s="12" t="str">
        <f>TEXT((J2343/86400)+25569+(-5/24),"mm/dd/yy")</f>
        <v>06/12/15</v>
      </c>
      <c r="T2343" s="12" t="str">
        <f>TEXT((I2343/86400)+25569+(-5/24),"mm/dd/yy")</f>
        <v>07/12/15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>E2344/D2344</f>
        <v>0</v>
      </c>
      <c r="P2344" t="e">
        <f>E2344/L2344</f>
        <v>#DIV/0!</v>
      </c>
      <c r="Q2344" t="s">
        <v>8310</v>
      </c>
      <c r="R2344" t="s">
        <v>8357</v>
      </c>
      <c r="S2344" s="12" t="str">
        <f>TEXT((J2344/86400)+25569+(-5/24),"mm/dd/yy")</f>
        <v>09/15/14</v>
      </c>
      <c r="T2344" s="12" t="str">
        <f>TEXT((I2344/86400)+25569+(-5/24),"mm/dd/yy")</f>
        <v>10/06/14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>E2345/D2345</f>
        <v>0.03</v>
      </c>
      <c r="P2345">
        <f>E2345/L2345</f>
        <v>300</v>
      </c>
      <c r="Q2345" t="s">
        <v>8310</v>
      </c>
      <c r="R2345" t="s">
        <v>8357</v>
      </c>
      <c r="S2345" s="12" t="str">
        <f>TEXT((J2345/86400)+25569+(-5/24),"mm/dd/yy")</f>
        <v>11/19/15</v>
      </c>
      <c r="T2345" s="12" t="str">
        <f>TEXT((I2345/86400)+25569+(-5/24),"mm/dd/yy")</f>
        <v>01/08/16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>E2346/D2346</f>
        <v>1E-3</v>
      </c>
      <c r="P2346">
        <f>E2346/L2346</f>
        <v>1</v>
      </c>
      <c r="Q2346" t="s">
        <v>8310</v>
      </c>
      <c r="R2346" t="s">
        <v>8357</v>
      </c>
      <c r="S2346" s="12" t="str">
        <f>TEXT((J2346/86400)+25569+(-5/24),"mm/dd/yy")</f>
        <v>05/25/16</v>
      </c>
      <c r="T2346" s="12" t="str">
        <f>TEXT((I2346/86400)+25569+(-5/24),"mm/dd/yy")</f>
        <v>06/24/16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>E2347/D2347</f>
        <v>0</v>
      </c>
      <c r="P2347" t="e">
        <f>E2347/L2347</f>
        <v>#DIV/0!</v>
      </c>
      <c r="Q2347" t="s">
        <v>8310</v>
      </c>
      <c r="R2347" t="s">
        <v>8357</v>
      </c>
      <c r="S2347" s="12" t="str">
        <f>TEXT((J2347/86400)+25569+(-5/24),"mm/dd/yy")</f>
        <v>02/24/15</v>
      </c>
      <c r="T2347" s="12" t="str">
        <f>TEXT((I2347/86400)+25569+(-5/24),"mm/dd/yy")</f>
        <v>03/31/15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>E2348/D2348</f>
        <v>6.4999999999999997E-4</v>
      </c>
      <c r="P2348">
        <f>E2348/L2348</f>
        <v>13</v>
      </c>
      <c r="Q2348" t="s">
        <v>8310</v>
      </c>
      <c r="R2348" t="s">
        <v>8357</v>
      </c>
      <c r="S2348" s="12" t="str">
        <f>TEXT((J2348/86400)+25569+(-5/24),"mm/dd/yy")</f>
        <v>09/02/16</v>
      </c>
      <c r="T2348" s="12" t="str">
        <f>TEXT((I2348/86400)+25569+(-5/24),"mm/dd/yy")</f>
        <v>10/17/16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>E2349/D2349</f>
        <v>1.4999999999999999E-2</v>
      </c>
      <c r="P2349">
        <f>E2349/L2349</f>
        <v>15</v>
      </c>
      <c r="Q2349" t="s">
        <v>8310</v>
      </c>
      <c r="R2349" t="s">
        <v>8357</v>
      </c>
      <c r="S2349" s="12" t="str">
        <f>TEXT((J2349/86400)+25569+(-5/24),"mm/dd/yy")</f>
        <v>07/26/16</v>
      </c>
      <c r="T2349" s="12" t="str">
        <f>TEXT((I2349/86400)+25569+(-5/24),"mm/dd/yy")</f>
        <v>08/25/16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>E2350/D2350</f>
        <v>3.8571428571428572E-3</v>
      </c>
      <c r="P2350">
        <f>E2350/L2350</f>
        <v>54</v>
      </c>
      <c r="Q2350" t="s">
        <v>8310</v>
      </c>
      <c r="R2350" t="s">
        <v>8357</v>
      </c>
      <c r="S2350" s="12" t="str">
        <f>TEXT((J2350/86400)+25569+(-5/24),"mm/dd/yy")</f>
        <v>12/22/15</v>
      </c>
      <c r="T2350" s="12" t="str">
        <f>TEXT((I2350/86400)+25569+(-5/24),"mm/dd/yy")</f>
        <v>02/20/16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>E2351/D2351</f>
        <v>0</v>
      </c>
      <c r="P2351" t="e">
        <f>E2351/L2351</f>
        <v>#DIV/0!</v>
      </c>
      <c r="Q2351" t="s">
        <v>8310</v>
      </c>
      <c r="R2351" t="s">
        <v>8357</v>
      </c>
      <c r="S2351" s="12" t="str">
        <f>TEXT((J2351/86400)+25569+(-5/24),"mm/dd/yy")</f>
        <v>07/13/15</v>
      </c>
      <c r="T2351" s="12" t="str">
        <f>TEXT((I2351/86400)+25569+(-5/24),"mm/dd/yy")</f>
        <v>08/11/15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>E2352/D2352</f>
        <v>0</v>
      </c>
      <c r="P2352" t="e">
        <f>E2352/L2352</f>
        <v>#DIV/0!</v>
      </c>
      <c r="Q2352" t="s">
        <v>8310</v>
      </c>
      <c r="R2352" t="s">
        <v>8357</v>
      </c>
      <c r="S2352" s="12" t="str">
        <f>TEXT((J2352/86400)+25569+(-5/24),"mm/dd/yy")</f>
        <v>12/04/16</v>
      </c>
      <c r="T2352" s="12" t="str">
        <f>TEXT((I2352/86400)+25569+(-5/24),"mm/dd/yy")</f>
        <v>01/03/17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>E2353/D2353</f>
        <v>5.7142857142857143E-3</v>
      </c>
      <c r="P2353">
        <f>E2353/L2353</f>
        <v>15.428571428571429</v>
      </c>
      <c r="Q2353" t="s">
        <v>8310</v>
      </c>
      <c r="R2353" t="s">
        <v>8357</v>
      </c>
      <c r="S2353" s="12" t="str">
        <f>TEXT((J2353/86400)+25569+(-5/24),"mm/dd/yy")</f>
        <v>03/30/15</v>
      </c>
      <c r="T2353" s="12" t="str">
        <f>TEXT((I2353/86400)+25569+(-5/24),"mm/dd/yy")</f>
        <v>04/29/15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>E2354/D2354</f>
        <v>0</v>
      </c>
      <c r="P2354" t="e">
        <f>E2354/L2354</f>
        <v>#DIV/0!</v>
      </c>
      <c r="Q2354" t="s">
        <v>8310</v>
      </c>
      <c r="R2354" t="s">
        <v>8357</v>
      </c>
      <c r="S2354" s="12" t="str">
        <f>TEXT((J2354/86400)+25569+(-5/24),"mm/dd/yy")</f>
        <v>04/07/15</v>
      </c>
      <c r="T2354" s="12" t="str">
        <f>TEXT((I2354/86400)+25569+(-5/24),"mm/dd/yy")</f>
        <v>06/06/15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>E2355/D2355</f>
        <v>0</v>
      </c>
      <c r="P2355" t="e">
        <f>E2355/L2355</f>
        <v>#DIV/0!</v>
      </c>
      <c r="Q2355" t="s">
        <v>8310</v>
      </c>
      <c r="R2355" t="s">
        <v>8357</v>
      </c>
      <c r="S2355" s="12" t="str">
        <f>TEXT((J2355/86400)+25569+(-5/24),"mm/dd/yy")</f>
        <v>04/09/15</v>
      </c>
      <c r="T2355" s="12" t="str">
        <f>TEXT((I2355/86400)+25569+(-5/24),"mm/dd/yy")</f>
        <v>04/21/15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>E2356/D2356</f>
        <v>7.1428571428571429E-4</v>
      </c>
      <c r="P2356">
        <f>E2356/L2356</f>
        <v>25</v>
      </c>
      <c r="Q2356" t="s">
        <v>8310</v>
      </c>
      <c r="R2356" t="s">
        <v>8357</v>
      </c>
      <c r="S2356" s="12" t="str">
        <f>TEXT((J2356/86400)+25569+(-5/24),"mm/dd/yy")</f>
        <v>11/11/14</v>
      </c>
      <c r="T2356" s="12" t="str">
        <f>TEXT((I2356/86400)+25569+(-5/24),"mm/dd/yy")</f>
        <v>01/10/15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>E2357/D2357</f>
        <v>6.875E-3</v>
      </c>
      <c r="P2357">
        <f>E2357/L2357</f>
        <v>27.5</v>
      </c>
      <c r="Q2357" t="s">
        <v>8310</v>
      </c>
      <c r="R2357" t="s">
        <v>8357</v>
      </c>
      <c r="S2357" s="12" t="str">
        <f>TEXT((J2357/86400)+25569+(-5/24),"mm/dd/yy")</f>
        <v>04/02/15</v>
      </c>
      <c r="T2357" s="12" t="str">
        <f>TEXT((I2357/86400)+25569+(-5/24),"mm/dd/yy")</f>
        <v>05/02/15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>E2358/D2358</f>
        <v>0</v>
      </c>
      <c r="P2358" t="e">
        <f>E2358/L2358</f>
        <v>#DIV/0!</v>
      </c>
      <c r="Q2358" t="s">
        <v>8310</v>
      </c>
      <c r="R2358" t="s">
        <v>8357</v>
      </c>
      <c r="S2358" s="12" t="str">
        <f>TEXT((J2358/86400)+25569+(-5/24),"mm/dd/yy")</f>
        <v>05/06/15</v>
      </c>
      <c r="T2358" s="12" t="str">
        <f>TEXT((I2358/86400)+25569+(-5/24),"mm/dd/yy")</f>
        <v>06/05/15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>E2359/D2359</f>
        <v>0</v>
      </c>
      <c r="P2359" t="e">
        <f>E2359/L2359</f>
        <v>#DIV/0!</v>
      </c>
      <c r="Q2359" t="s">
        <v>8310</v>
      </c>
      <c r="R2359" t="s">
        <v>8357</v>
      </c>
      <c r="S2359" s="12" t="str">
        <f>TEXT((J2359/86400)+25569+(-5/24),"mm/dd/yy")</f>
        <v>09/17/15</v>
      </c>
      <c r="T2359" s="12" t="str">
        <f>TEXT((I2359/86400)+25569+(-5/24),"mm/dd/yy")</f>
        <v>10/17/15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>E2360/D2360</f>
        <v>0</v>
      </c>
      <c r="P2360" t="e">
        <f>E2360/L2360</f>
        <v>#DIV/0!</v>
      </c>
      <c r="Q2360" t="s">
        <v>8310</v>
      </c>
      <c r="R2360" t="s">
        <v>8357</v>
      </c>
      <c r="S2360" s="12" t="str">
        <f>TEXT((J2360/86400)+25569+(-5/24),"mm/dd/yy")</f>
        <v>12/05/14</v>
      </c>
      <c r="T2360" s="12" t="str">
        <f>TEXT((I2360/86400)+25569+(-5/24),"mm/dd/yy")</f>
        <v>01/30/15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>E2361/D2361</f>
        <v>0.14680000000000001</v>
      </c>
      <c r="P2361">
        <f>E2361/L2361</f>
        <v>367</v>
      </c>
      <c r="Q2361" t="s">
        <v>8310</v>
      </c>
      <c r="R2361" t="s">
        <v>8357</v>
      </c>
      <c r="S2361" s="12" t="str">
        <f>TEXT((J2361/86400)+25569+(-5/24),"mm/dd/yy")</f>
        <v>06/04/15</v>
      </c>
      <c r="T2361" s="12" t="str">
        <f>TEXT((I2361/86400)+25569+(-5/24),"mm/dd/yy")</f>
        <v>08/03/15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>E2362/D2362</f>
        <v>4.0000000000000002E-4</v>
      </c>
      <c r="P2362">
        <f>E2362/L2362</f>
        <v>2</v>
      </c>
      <c r="Q2362" t="s">
        <v>8310</v>
      </c>
      <c r="R2362" t="s">
        <v>8357</v>
      </c>
      <c r="S2362" s="12" t="str">
        <f>TEXT((J2362/86400)+25569+(-5/24),"mm/dd/yy")</f>
        <v>01/08/16</v>
      </c>
      <c r="T2362" s="12" t="str">
        <f>TEXT((I2362/86400)+25569+(-5/24),"mm/dd/yy")</f>
        <v>02/07/16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>E2363/D2363</f>
        <v>0</v>
      </c>
      <c r="P2363" t="e">
        <f>E2363/L2363</f>
        <v>#DIV/0!</v>
      </c>
      <c r="Q2363" t="s">
        <v>8310</v>
      </c>
      <c r="R2363" t="s">
        <v>8357</v>
      </c>
      <c r="S2363" s="12" t="str">
        <f>TEXT((J2363/86400)+25569+(-5/24),"mm/dd/yy")</f>
        <v>04/06/16</v>
      </c>
      <c r="T2363" s="12" t="str">
        <f>TEXT((I2363/86400)+25569+(-5/24),"mm/dd/yy")</f>
        <v>04/30/16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>E2364/D2364</f>
        <v>0.2857142857142857</v>
      </c>
      <c r="P2364">
        <f>E2364/L2364</f>
        <v>60</v>
      </c>
      <c r="Q2364" t="s">
        <v>8310</v>
      </c>
      <c r="R2364" t="s">
        <v>8357</v>
      </c>
      <c r="S2364" s="12" t="str">
        <f>TEXT((J2364/86400)+25569+(-5/24),"mm/dd/yy")</f>
        <v>11/11/14</v>
      </c>
      <c r="T2364" s="12" t="str">
        <f>TEXT((I2364/86400)+25569+(-5/24),"mm/dd/yy")</f>
        <v>12/11/14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>E2365/D2365</f>
        <v>0</v>
      </c>
      <c r="P2365" t="e">
        <f>E2365/L2365</f>
        <v>#DIV/0!</v>
      </c>
      <c r="Q2365" t="s">
        <v>8310</v>
      </c>
      <c r="R2365" t="s">
        <v>8357</v>
      </c>
      <c r="S2365" s="12" t="str">
        <f>TEXT((J2365/86400)+25569+(-5/24),"mm/dd/yy")</f>
        <v>11/13/15</v>
      </c>
      <c r="T2365" s="12" t="str">
        <f>TEXT((I2365/86400)+25569+(-5/24),"mm/dd/yy")</f>
        <v>12/28/15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>E2366/D2366</f>
        <v>0</v>
      </c>
      <c r="P2366" t="e">
        <f>E2366/L2366</f>
        <v>#DIV/0!</v>
      </c>
      <c r="Q2366" t="s">
        <v>8310</v>
      </c>
      <c r="R2366" t="s">
        <v>8357</v>
      </c>
      <c r="S2366" s="12" t="str">
        <f>TEXT((J2366/86400)+25569+(-5/24),"mm/dd/yy")</f>
        <v>09/01/15</v>
      </c>
      <c r="T2366" s="12" t="str">
        <f>TEXT((I2366/86400)+25569+(-5/24),"mm/dd/yy")</f>
        <v>10/26/15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>E2367/D2367</f>
        <v>0</v>
      </c>
      <c r="P2367" t="e">
        <f>E2367/L2367</f>
        <v>#DIV/0!</v>
      </c>
      <c r="Q2367" t="s">
        <v>8310</v>
      </c>
      <c r="R2367" t="s">
        <v>8357</v>
      </c>
      <c r="S2367" s="12" t="str">
        <f>TEXT((J2367/86400)+25569+(-5/24),"mm/dd/yy")</f>
        <v>12/08/15</v>
      </c>
      <c r="T2367" s="12" t="str">
        <f>TEXT((I2367/86400)+25569+(-5/24),"mm/dd/yy")</f>
        <v>01/17/16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>E2368/D2368</f>
        <v>0.1052</v>
      </c>
      <c r="P2368">
        <f>E2368/L2368</f>
        <v>97.407407407407405</v>
      </c>
      <c r="Q2368" t="s">
        <v>8310</v>
      </c>
      <c r="R2368" t="s">
        <v>8357</v>
      </c>
      <c r="S2368" s="12" t="str">
        <f>TEXT((J2368/86400)+25569+(-5/24),"mm/dd/yy")</f>
        <v>09/21/15</v>
      </c>
      <c r="T2368" s="12" t="str">
        <f>TEXT((I2368/86400)+25569+(-5/24),"mm/dd/yy")</f>
        <v>10/21/15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>E2369/D2369</f>
        <v>1.34E-2</v>
      </c>
      <c r="P2369">
        <f>E2369/L2369</f>
        <v>47.857142857142854</v>
      </c>
      <c r="Q2369" t="s">
        <v>8310</v>
      </c>
      <c r="R2369" t="s">
        <v>8357</v>
      </c>
      <c r="S2369" s="12" t="str">
        <f>TEXT((J2369/86400)+25569+(-5/24),"mm/dd/yy")</f>
        <v>02/25/16</v>
      </c>
      <c r="T2369" s="12" t="str">
        <f>TEXT((I2369/86400)+25569+(-5/24),"mm/dd/yy")</f>
        <v>04/25/16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>E2370/D2370</f>
        <v>2.5000000000000001E-3</v>
      </c>
      <c r="P2370">
        <f>E2370/L2370</f>
        <v>50</v>
      </c>
      <c r="Q2370" t="s">
        <v>8310</v>
      </c>
      <c r="R2370" t="s">
        <v>8357</v>
      </c>
      <c r="S2370" s="12" t="str">
        <f>TEXT((J2370/86400)+25569+(-5/24),"mm/dd/yy")</f>
        <v>02/28/15</v>
      </c>
      <c r="T2370" s="12" t="str">
        <f>TEXT((I2370/86400)+25569+(-5/24),"mm/dd/yy")</f>
        <v>04/14/15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>E2371/D2371</f>
        <v>0</v>
      </c>
      <c r="P2371" t="e">
        <f>E2371/L2371</f>
        <v>#DIV/0!</v>
      </c>
      <c r="Q2371" t="s">
        <v>8310</v>
      </c>
      <c r="R2371" t="s">
        <v>8357</v>
      </c>
      <c r="S2371" s="12" t="str">
        <f>TEXT((J2371/86400)+25569+(-5/24),"mm/dd/yy")</f>
        <v>01/11/16</v>
      </c>
      <c r="T2371" s="12" t="str">
        <f>TEXT((I2371/86400)+25569+(-5/24),"mm/dd/yy")</f>
        <v>02/10/16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>E2372/D2372</f>
        <v>3.2799999999999999E-3</v>
      </c>
      <c r="P2372">
        <f>E2372/L2372</f>
        <v>20.5</v>
      </c>
      <c r="Q2372" t="s">
        <v>8310</v>
      </c>
      <c r="R2372" t="s">
        <v>8357</v>
      </c>
      <c r="S2372" s="12" t="str">
        <f>TEXT((J2372/86400)+25569+(-5/24),"mm/dd/yy")</f>
        <v>11/17/14</v>
      </c>
      <c r="T2372" s="12" t="str">
        <f>TEXT((I2372/86400)+25569+(-5/24),"mm/dd/yy")</f>
        <v>12/17/14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>E2373/D2373</f>
        <v>0</v>
      </c>
      <c r="P2373" t="e">
        <f>E2373/L2373</f>
        <v>#DIV/0!</v>
      </c>
      <c r="Q2373" t="s">
        <v>8310</v>
      </c>
      <c r="R2373" t="s">
        <v>8357</v>
      </c>
      <c r="S2373" s="12" t="str">
        <f>TEXT((J2373/86400)+25569+(-5/24),"mm/dd/yy")</f>
        <v>05/26/15</v>
      </c>
      <c r="T2373" s="12" t="str">
        <f>TEXT((I2373/86400)+25569+(-5/24),"mm/dd/yy")</f>
        <v>06/25/15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>E2374/D2374</f>
        <v>3.272727272727273E-2</v>
      </c>
      <c r="P2374">
        <f>E2374/L2374</f>
        <v>30</v>
      </c>
      <c r="Q2374" t="s">
        <v>8310</v>
      </c>
      <c r="R2374" t="s">
        <v>8357</v>
      </c>
      <c r="S2374" s="12" t="str">
        <f>TEXT((J2374/86400)+25569+(-5/24),"mm/dd/yy")</f>
        <v>03/24/15</v>
      </c>
      <c r="T2374" s="12" t="str">
        <f>TEXT((I2374/86400)+25569+(-5/24),"mm/dd/yy")</f>
        <v>04/23/15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>E2375/D2375</f>
        <v>5.8823529411764708E-5</v>
      </c>
      <c r="P2375">
        <f>E2375/L2375</f>
        <v>50</v>
      </c>
      <c r="Q2375" t="s">
        <v>8310</v>
      </c>
      <c r="R2375" t="s">
        <v>8357</v>
      </c>
      <c r="S2375" s="12" t="str">
        <f>TEXT((J2375/86400)+25569+(-5/24),"mm/dd/yy")</f>
        <v>07/30/15</v>
      </c>
      <c r="T2375" s="12" t="str">
        <f>TEXT((I2375/86400)+25569+(-5/24),"mm/dd/yy")</f>
        <v>08/29/15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>E2376/D2376</f>
        <v>4.5454545454545455E-4</v>
      </c>
      <c r="P2376">
        <f>E2376/L2376</f>
        <v>10</v>
      </c>
      <c r="Q2376" t="s">
        <v>8310</v>
      </c>
      <c r="R2376" t="s">
        <v>8357</v>
      </c>
      <c r="S2376" s="12" t="str">
        <f>TEXT((J2376/86400)+25569+(-5/24),"mm/dd/yy")</f>
        <v>01/13/15</v>
      </c>
      <c r="T2376" s="12" t="str">
        <f>TEXT((I2376/86400)+25569+(-5/24),"mm/dd/yy")</f>
        <v>02/12/15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>E2377/D2377</f>
        <v>0</v>
      </c>
      <c r="P2377" t="e">
        <f>E2377/L2377</f>
        <v>#DIV/0!</v>
      </c>
      <c r="Q2377" t="s">
        <v>8310</v>
      </c>
      <c r="R2377" t="s">
        <v>8357</v>
      </c>
      <c r="S2377" s="12" t="str">
        <f>TEXT((J2377/86400)+25569+(-5/24),"mm/dd/yy")</f>
        <v>08/10/16</v>
      </c>
      <c r="T2377" s="12" t="str">
        <f>TEXT((I2377/86400)+25569+(-5/24),"mm/dd/yy")</f>
        <v>09/09/16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>E2378/D2378</f>
        <v>0.10877666666666666</v>
      </c>
      <c r="P2378">
        <f>E2378/L2378</f>
        <v>81.582499999999996</v>
      </c>
      <c r="Q2378" t="s">
        <v>8310</v>
      </c>
      <c r="R2378" t="s">
        <v>8357</v>
      </c>
      <c r="S2378" s="12" t="str">
        <f>TEXT((J2378/86400)+25569+(-5/24),"mm/dd/yy")</f>
        <v>11/10/15</v>
      </c>
      <c r="T2378" s="12" t="str">
        <f>TEXT((I2378/86400)+25569+(-5/24),"mm/dd/yy")</f>
        <v>12/10/15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>E2379/D2379</f>
        <v>0</v>
      </c>
      <c r="P2379" t="e">
        <f>E2379/L2379</f>
        <v>#DIV/0!</v>
      </c>
      <c r="Q2379" t="s">
        <v>8310</v>
      </c>
      <c r="R2379" t="s">
        <v>8357</v>
      </c>
      <c r="S2379" s="12" t="str">
        <f>TEXT((J2379/86400)+25569+(-5/24),"mm/dd/yy")</f>
        <v>10/26/16</v>
      </c>
      <c r="T2379" s="12" t="str">
        <f>TEXT((I2379/86400)+25569+(-5/24),"mm/dd/yy")</f>
        <v>11/25/16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>E2380/D2380</f>
        <v>0</v>
      </c>
      <c r="P2380" t="e">
        <f>E2380/L2380</f>
        <v>#DIV/0!</v>
      </c>
      <c r="Q2380" t="s">
        <v>8310</v>
      </c>
      <c r="R2380" t="s">
        <v>8357</v>
      </c>
      <c r="S2380" s="12" t="str">
        <f>TEXT((J2380/86400)+25569+(-5/24),"mm/dd/yy")</f>
        <v>07/27/15</v>
      </c>
      <c r="T2380" s="12" t="str">
        <f>TEXT((I2380/86400)+25569+(-5/24),"mm/dd/yy")</f>
        <v>08/25/15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>E2381/D2381</f>
        <v>0</v>
      </c>
      <c r="P2381" t="e">
        <f>E2381/L2381</f>
        <v>#DIV/0!</v>
      </c>
      <c r="Q2381" t="s">
        <v>8310</v>
      </c>
      <c r="R2381" t="s">
        <v>8357</v>
      </c>
      <c r="S2381" s="12" t="str">
        <f>TEXT((J2381/86400)+25569+(-5/24),"mm/dd/yy")</f>
        <v>08/20/15</v>
      </c>
      <c r="T2381" s="12" t="str">
        <f>TEXT((I2381/86400)+25569+(-5/24),"mm/dd/yy")</f>
        <v>10/04/15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>E2382/D2382</f>
        <v>3.6666666666666666E-3</v>
      </c>
      <c r="P2382">
        <f>E2382/L2382</f>
        <v>18.333333333333332</v>
      </c>
      <c r="Q2382" t="s">
        <v>8310</v>
      </c>
      <c r="R2382" t="s">
        <v>8357</v>
      </c>
      <c r="S2382" s="12" t="str">
        <f>TEXT((J2382/86400)+25569+(-5/24),"mm/dd/yy")</f>
        <v>09/01/15</v>
      </c>
      <c r="T2382" s="12" t="str">
        <f>TEXT((I2382/86400)+25569+(-5/24),"mm/dd/yy")</f>
        <v>10/01/15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>E2383/D2383</f>
        <v>1.8193398957730169E-2</v>
      </c>
      <c r="P2383">
        <f>E2383/L2383</f>
        <v>224.42857142857142</v>
      </c>
      <c r="Q2383" t="s">
        <v>8310</v>
      </c>
      <c r="R2383" t="s">
        <v>8357</v>
      </c>
      <c r="S2383" s="12" t="str">
        <f>TEXT((J2383/86400)+25569+(-5/24),"mm/dd/yy")</f>
        <v>03/11/15</v>
      </c>
      <c r="T2383" s="12" t="str">
        <f>TEXT((I2383/86400)+25569+(-5/24),"mm/dd/yy")</f>
        <v>04/10/15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>E2384/D2384</f>
        <v>2.5000000000000001E-2</v>
      </c>
      <c r="P2384">
        <f>E2384/L2384</f>
        <v>37.5</v>
      </c>
      <c r="Q2384" t="s">
        <v>8310</v>
      </c>
      <c r="R2384" t="s">
        <v>8357</v>
      </c>
      <c r="S2384" s="12" t="str">
        <f>TEXT((J2384/86400)+25569+(-5/24),"mm/dd/yy")</f>
        <v>07/09/15</v>
      </c>
      <c r="T2384" s="12" t="str">
        <f>TEXT((I2384/86400)+25569+(-5/24),"mm/dd/yy")</f>
        <v>08/03/15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>E2385/D2385</f>
        <v>4.3499999999999997E-2</v>
      </c>
      <c r="P2385">
        <f>E2385/L2385</f>
        <v>145</v>
      </c>
      <c r="Q2385" t="s">
        <v>8310</v>
      </c>
      <c r="R2385" t="s">
        <v>8357</v>
      </c>
      <c r="S2385" s="12" t="str">
        <f>TEXT((J2385/86400)+25569+(-5/24),"mm/dd/yy")</f>
        <v>01/22/15</v>
      </c>
      <c r="T2385" s="12" t="str">
        <f>TEXT((I2385/86400)+25569+(-5/24),"mm/dd/yy")</f>
        <v>02/21/15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>E2386/D2386</f>
        <v>8.0000000000000002E-3</v>
      </c>
      <c r="P2386">
        <f>E2386/L2386</f>
        <v>1</v>
      </c>
      <c r="Q2386" t="s">
        <v>8310</v>
      </c>
      <c r="R2386" t="s">
        <v>8357</v>
      </c>
      <c r="S2386" s="12" t="str">
        <f>TEXT((J2386/86400)+25569+(-5/24),"mm/dd/yy")</f>
        <v>10/14/14</v>
      </c>
      <c r="T2386" s="12" t="str">
        <f>TEXT((I2386/86400)+25569+(-5/24),"mm/dd/yy")</f>
        <v>11/13/14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>E2387/D2387</f>
        <v>1.2123076923076924E-2</v>
      </c>
      <c r="P2387">
        <f>E2387/L2387</f>
        <v>112.57142857142857</v>
      </c>
      <c r="Q2387" t="s">
        <v>8310</v>
      </c>
      <c r="R2387" t="s">
        <v>8357</v>
      </c>
      <c r="S2387" s="12" t="str">
        <f>TEXT((J2387/86400)+25569+(-5/24),"mm/dd/yy")</f>
        <v>07/06/15</v>
      </c>
      <c r="T2387" s="12" t="str">
        <f>TEXT((I2387/86400)+25569+(-5/24),"mm/dd/yy")</f>
        <v>08/05/15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>E2388/D2388</f>
        <v>0</v>
      </c>
      <c r="P2388" t="e">
        <f>E2388/L2388</f>
        <v>#DIV/0!</v>
      </c>
      <c r="Q2388" t="s">
        <v>8310</v>
      </c>
      <c r="R2388" t="s">
        <v>8357</v>
      </c>
      <c r="S2388" s="12" t="str">
        <f>TEXT((J2388/86400)+25569+(-5/24),"mm/dd/yy")</f>
        <v>11/11/14</v>
      </c>
      <c r="T2388" s="12" t="str">
        <f>TEXT((I2388/86400)+25569+(-5/24),"mm/dd/yy")</f>
        <v>01/10/15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>E2389/D2389</f>
        <v>6.8399999999999997E-3</v>
      </c>
      <c r="P2389">
        <f>E2389/L2389</f>
        <v>342</v>
      </c>
      <c r="Q2389" t="s">
        <v>8310</v>
      </c>
      <c r="R2389" t="s">
        <v>8357</v>
      </c>
      <c r="S2389" s="12" t="str">
        <f>TEXT((J2389/86400)+25569+(-5/24),"mm/dd/yy")</f>
        <v>06/07/16</v>
      </c>
      <c r="T2389" s="12" t="str">
        <f>TEXT((I2389/86400)+25569+(-5/24),"mm/dd/yy")</f>
        <v>07/22/16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>E2390/D2390</f>
        <v>1.2513513513513513E-2</v>
      </c>
      <c r="P2390">
        <f>E2390/L2390</f>
        <v>57.875</v>
      </c>
      <c r="Q2390" t="s">
        <v>8310</v>
      </c>
      <c r="R2390" t="s">
        <v>8357</v>
      </c>
      <c r="S2390" s="12" t="str">
        <f>TEXT((J2390/86400)+25569+(-5/24),"mm/dd/yy")</f>
        <v>12/16/14</v>
      </c>
      <c r="T2390" s="12" t="str">
        <f>TEXT((I2390/86400)+25569+(-5/24),"mm/dd/yy")</f>
        <v>01/15/15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>E2391/D2391</f>
        <v>1.8749999999999999E-3</v>
      </c>
      <c r="P2391">
        <f>E2391/L2391</f>
        <v>30</v>
      </c>
      <c r="Q2391" t="s">
        <v>8310</v>
      </c>
      <c r="R2391" t="s">
        <v>8357</v>
      </c>
      <c r="S2391" s="12" t="str">
        <f>TEXT((J2391/86400)+25569+(-5/24),"mm/dd/yy")</f>
        <v>06/24/15</v>
      </c>
      <c r="T2391" s="12" t="str">
        <f>TEXT((I2391/86400)+25569+(-5/24),"mm/dd/yy")</f>
        <v>07/25/15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>E2392/D2392</f>
        <v>0</v>
      </c>
      <c r="P2392" t="e">
        <f>E2392/L2392</f>
        <v>#DIV/0!</v>
      </c>
      <c r="Q2392" t="s">
        <v>8310</v>
      </c>
      <c r="R2392" t="s">
        <v>8357</v>
      </c>
      <c r="S2392" s="12" t="str">
        <f>TEXT((J2392/86400)+25569+(-5/24),"mm/dd/yy")</f>
        <v>11/25/14</v>
      </c>
      <c r="T2392" s="12" t="str">
        <f>TEXT((I2392/86400)+25569+(-5/24),"mm/dd/yy")</f>
        <v>01/04/15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>E2393/D2393</f>
        <v>1.25E-3</v>
      </c>
      <c r="P2393">
        <f>E2393/L2393</f>
        <v>25</v>
      </c>
      <c r="Q2393" t="s">
        <v>8310</v>
      </c>
      <c r="R2393" t="s">
        <v>8357</v>
      </c>
      <c r="S2393" s="12" t="str">
        <f>TEXT((J2393/86400)+25569+(-5/24),"mm/dd/yy")</f>
        <v>03/01/15</v>
      </c>
      <c r="T2393" s="12" t="str">
        <f>TEXT((I2393/86400)+25569+(-5/24),"mm/dd/yy")</f>
        <v>03/31/15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>E2394/D2394</f>
        <v>0</v>
      </c>
      <c r="P2394" t="e">
        <f>E2394/L2394</f>
        <v>#DIV/0!</v>
      </c>
      <c r="Q2394" t="s">
        <v>8310</v>
      </c>
      <c r="R2394" t="s">
        <v>8357</v>
      </c>
      <c r="S2394" s="12" t="str">
        <f>TEXT((J2394/86400)+25569+(-5/24),"mm/dd/yy")</f>
        <v>09/28/15</v>
      </c>
      <c r="T2394" s="12" t="str">
        <f>TEXT((I2394/86400)+25569+(-5/24),"mm/dd/yy")</f>
        <v>10/28/15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>E2395/D2395</f>
        <v>5.0000000000000001E-4</v>
      </c>
      <c r="P2395">
        <f>E2395/L2395</f>
        <v>50</v>
      </c>
      <c r="Q2395" t="s">
        <v>8310</v>
      </c>
      <c r="R2395" t="s">
        <v>8357</v>
      </c>
      <c r="S2395" s="12" t="str">
        <f>TEXT((J2395/86400)+25569+(-5/24),"mm/dd/yy")</f>
        <v>07/09/15</v>
      </c>
      <c r="T2395" s="12" t="str">
        <f>TEXT((I2395/86400)+25569+(-5/24),"mm/dd/yy")</f>
        <v>08/08/15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>E2396/D2396</f>
        <v>5.9999999999999995E-4</v>
      </c>
      <c r="P2396">
        <f>E2396/L2396</f>
        <v>1.5</v>
      </c>
      <c r="Q2396" t="s">
        <v>8310</v>
      </c>
      <c r="R2396" t="s">
        <v>8357</v>
      </c>
      <c r="S2396" s="12" t="str">
        <f>TEXT((J2396/86400)+25569+(-5/24),"mm/dd/yy")</f>
        <v>01/27/15</v>
      </c>
      <c r="T2396" s="12" t="str">
        <f>TEXT((I2396/86400)+25569+(-5/24),"mm/dd/yy")</f>
        <v>02/26/15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>E2397/D2397</f>
        <v>0</v>
      </c>
      <c r="P2397" t="e">
        <f>E2397/L2397</f>
        <v>#DIV/0!</v>
      </c>
      <c r="Q2397" t="s">
        <v>8310</v>
      </c>
      <c r="R2397" t="s">
        <v>8357</v>
      </c>
      <c r="S2397" s="12" t="str">
        <f>TEXT((J2397/86400)+25569+(-5/24),"mm/dd/yy")</f>
        <v>12/12/16</v>
      </c>
      <c r="T2397" s="12" t="str">
        <f>TEXT((I2397/86400)+25569+(-5/24),"mm/dd/yy")</f>
        <v>01/10/17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>E2398/D2398</f>
        <v>2E-3</v>
      </c>
      <c r="P2398">
        <f>E2398/L2398</f>
        <v>10</v>
      </c>
      <c r="Q2398" t="s">
        <v>8310</v>
      </c>
      <c r="R2398" t="s">
        <v>8357</v>
      </c>
      <c r="S2398" s="12" t="str">
        <f>TEXT((J2398/86400)+25569+(-5/24),"mm/dd/yy")</f>
        <v>09/15/15</v>
      </c>
      <c r="T2398" s="12" t="str">
        <f>TEXT((I2398/86400)+25569+(-5/24),"mm/dd/yy")</f>
        <v>10/15/15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>E2399/D2399</f>
        <v>0</v>
      </c>
      <c r="P2399" t="e">
        <f>E2399/L2399</f>
        <v>#DIV/0!</v>
      </c>
      <c r="Q2399" t="s">
        <v>8310</v>
      </c>
      <c r="R2399" t="s">
        <v>8357</v>
      </c>
      <c r="S2399" s="12" t="str">
        <f>TEXT((J2399/86400)+25569+(-5/24),"mm/dd/yy")</f>
        <v>12/03/14</v>
      </c>
      <c r="T2399" s="12" t="str">
        <f>TEXT((I2399/86400)+25569+(-5/24),"mm/dd/yy")</f>
        <v>01/02/15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>E2400/D2400</f>
        <v>0</v>
      </c>
      <c r="P2400" t="e">
        <f>E2400/L2400</f>
        <v>#DIV/0!</v>
      </c>
      <c r="Q2400" t="s">
        <v>8310</v>
      </c>
      <c r="R2400" t="s">
        <v>8357</v>
      </c>
      <c r="S2400" s="12" t="str">
        <f>TEXT((J2400/86400)+25569+(-5/24),"mm/dd/yy")</f>
        <v>06/02/15</v>
      </c>
      <c r="T2400" s="12" t="str">
        <f>TEXT((I2400/86400)+25569+(-5/24),"mm/dd/yy")</f>
        <v>07/02/15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>E2401/D2401</f>
        <v>0</v>
      </c>
      <c r="P2401" t="e">
        <f>E2401/L2401</f>
        <v>#DIV/0!</v>
      </c>
      <c r="Q2401" t="s">
        <v>8310</v>
      </c>
      <c r="R2401" t="s">
        <v>8357</v>
      </c>
      <c r="S2401" s="12" t="str">
        <f>TEXT((J2401/86400)+25569+(-5/24),"mm/dd/yy")</f>
        <v>11/13/14</v>
      </c>
      <c r="T2401" s="12" t="str">
        <f>TEXT((I2401/86400)+25569+(-5/24),"mm/dd/yy")</f>
        <v>12/18/14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>E2402/D2402</f>
        <v>0</v>
      </c>
      <c r="P2402" t="e">
        <f>E2402/L2402</f>
        <v>#DIV/0!</v>
      </c>
      <c r="Q2402" t="s">
        <v>8310</v>
      </c>
      <c r="R2402" t="s">
        <v>8357</v>
      </c>
      <c r="S2402" s="12" t="str">
        <f>TEXT((J2402/86400)+25569+(-5/24),"mm/dd/yy")</f>
        <v>03/15/16</v>
      </c>
      <c r="T2402" s="12" t="str">
        <f>TEXT((I2402/86400)+25569+(-5/24),"mm/dd/yy")</f>
        <v>04/14/16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>E2403/D2403</f>
        <v>7.1785714285714283E-3</v>
      </c>
      <c r="P2403">
        <f>E2403/L2403</f>
        <v>22.333333333333332</v>
      </c>
      <c r="Q2403" t="s">
        <v>8328</v>
      </c>
      <c r="R2403" t="s">
        <v>8356</v>
      </c>
      <c r="S2403" s="12" t="str">
        <f>TEXT((J2403/86400)+25569+(-5/24),"mm/dd/yy")</f>
        <v>01/05/16</v>
      </c>
      <c r="T2403" s="12" t="str">
        <f>TEXT((I2403/86400)+25569+(-5/24),"mm/dd/yy")</f>
        <v>03/05/16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>E2404/D2404</f>
        <v>4.3333333333333331E-3</v>
      </c>
      <c r="P2404">
        <f>E2404/L2404</f>
        <v>52</v>
      </c>
      <c r="Q2404" t="s">
        <v>8328</v>
      </c>
      <c r="R2404" t="s">
        <v>8356</v>
      </c>
      <c r="S2404" s="12" t="str">
        <f>TEXT((J2404/86400)+25569+(-5/24),"mm/dd/yy")</f>
        <v>04/13/15</v>
      </c>
      <c r="T2404" s="12" t="str">
        <f>TEXT((I2404/86400)+25569+(-5/24),"mm/dd/yy")</f>
        <v>05/13/15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>E2405/D2405</f>
        <v>0.16833333333333333</v>
      </c>
      <c r="P2405">
        <f>E2405/L2405</f>
        <v>16.833333333333332</v>
      </c>
      <c r="Q2405" t="s">
        <v>8328</v>
      </c>
      <c r="R2405" t="s">
        <v>8356</v>
      </c>
      <c r="S2405" s="12" t="str">
        <f>TEXT((J2405/86400)+25569+(-5/24),"mm/dd/yy")</f>
        <v>01/30/16</v>
      </c>
      <c r="T2405" s="12" t="str">
        <f>TEXT((I2405/86400)+25569+(-5/24),"mm/dd/yy")</f>
        <v>03/30/16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>E2406/D2406</f>
        <v>0</v>
      </c>
      <c r="P2406" t="e">
        <f>E2406/L2406</f>
        <v>#DIV/0!</v>
      </c>
      <c r="Q2406" t="s">
        <v>8328</v>
      </c>
      <c r="R2406" t="s">
        <v>8356</v>
      </c>
      <c r="S2406" s="12" t="str">
        <f>TEXT((J2406/86400)+25569+(-5/24),"mm/dd/yy")</f>
        <v>12/03/15</v>
      </c>
      <c r="T2406" s="12" t="str">
        <f>TEXT((I2406/86400)+25569+(-5/24),"mm/dd/yy")</f>
        <v>01/02/16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>E2407/D2407</f>
        <v>0.22520000000000001</v>
      </c>
      <c r="P2407">
        <f>E2407/L2407</f>
        <v>56.3</v>
      </c>
      <c r="Q2407" t="s">
        <v>8328</v>
      </c>
      <c r="R2407" t="s">
        <v>8356</v>
      </c>
      <c r="S2407" s="12" t="str">
        <f>TEXT((J2407/86400)+25569+(-5/24),"mm/dd/yy")</f>
        <v>08/13/16</v>
      </c>
      <c r="T2407" s="12" t="str">
        <f>TEXT((I2407/86400)+25569+(-5/24),"mm/dd/yy")</f>
        <v>09/03/16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>E2408/D2408</f>
        <v>0.41384615384615386</v>
      </c>
      <c r="P2408">
        <f>E2408/L2408</f>
        <v>84.0625</v>
      </c>
      <c r="Q2408" t="s">
        <v>8328</v>
      </c>
      <c r="R2408" t="s">
        <v>8356</v>
      </c>
      <c r="S2408" s="12" t="str">
        <f>TEXT((J2408/86400)+25569+(-5/24),"mm/dd/yy")</f>
        <v>12/09/14</v>
      </c>
      <c r="T2408" s="12" t="str">
        <f>TEXT((I2408/86400)+25569+(-5/24),"mm/dd/yy")</f>
        <v>01/18/15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>E2409/D2409</f>
        <v>0.25259090909090909</v>
      </c>
      <c r="P2409">
        <f>E2409/L2409</f>
        <v>168.39393939393941</v>
      </c>
      <c r="Q2409" t="s">
        <v>8328</v>
      </c>
      <c r="R2409" t="s">
        <v>8356</v>
      </c>
      <c r="S2409" s="12" t="str">
        <f>TEXT((J2409/86400)+25569+(-5/24),"mm/dd/yy")</f>
        <v>03/19/15</v>
      </c>
      <c r="T2409" s="12" t="str">
        <f>TEXT((I2409/86400)+25569+(-5/24),"mm/dd/yy")</f>
        <v>04/11/15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>E2410/D2410</f>
        <v>2E-3</v>
      </c>
      <c r="P2410">
        <f>E2410/L2410</f>
        <v>15</v>
      </c>
      <c r="Q2410" t="s">
        <v>8328</v>
      </c>
      <c r="R2410" t="s">
        <v>8356</v>
      </c>
      <c r="S2410" s="12" t="str">
        <f>TEXT((J2410/86400)+25569+(-5/24),"mm/dd/yy")</f>
        <v>10/06/14</v>
      </c>
      <c r="T2410" s="12" t="str">
        <f>TEXT((I2410/86400)+25569+(-5/24),"mm/dd/yy")</f>
        <v>11/05/14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>E2411/D2411</f>
        <v>1.84E-2</v>
      </c>
      <c r="P2411">
        <f>E2411/L2411</f>
        <v>76.666666666666671</v>
      </c>
      <c r="Q2411" t="s">
        <v>8328</v>
      </c>
      <c r="R2411" t="s">
        <v>8356</v>
      </c>
      <c r="S2411" s="12" t="str">
        <f>TEXT((J2411/86400)+25569+(-5/24),"mm/dd/yy")</f>
        <v>07/19/15</v>
      </c>
      <c r="T2411" s="12" t="str">
        <f>TEXT((I2411/86400)+25569+(-5/24),"mm/dd/yy")</f>
        <v>08/18/15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>E2412/D2412</f>
        <v>0</v>
      </c>
      <c r="P2412" t="e">
        <f>E2412/L2412</f>
        <v>#DIV/0!</v>
      </c>
      <c r="Q2412" t="s">
        <v>8328</v>
      </c>
      <c r="R2412" t="s">
        <v>8356</v>
      </c>
      <c r="S2412" s="12" t="str">
        <f>TEXT((J2412/86400)+25569+(-5/24),"mm/dd/yy")</f>
        <v>08/08/15</v>
      </c>
      <c r="T2412" s="12" t="str">
        <f>TEXT((I2412/86400)+25569+(-5/24),"mm/dd/yy")</f>
        <v>09/07/15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>E2413/D2413</f>
        <v>6.0400000000000002E-3</v>
      </c>
      <c r="P2413">
        <f>E2413/L2413</f>
        <v>50.333333333333336</v>
      </c>
      <c r="Q2413" t="s">
        <v>8328</v>
      </c>
      <c r="R2413" t="s">
        <v>8356</v>
      </c>
      <c r="S2413" s="12" t="str">
        <f>TEXT((J2413/86400)+25569+(-5/24),"mm/dd/yy")</f>
        <v>07/26/15</v>
      </c>
      <c r="T2413" s="12" t="str">
        <f>TEXT((I2413/86400)+25569+(-5/24),"mm/dd/yy")</f>
        <v>08/25/15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>E2414/D2414</f>
        <v>0</v>
      </c>
      <c r="P2414" t="e">
        <f>E2414/L2414</f>
        <v>#DIV/0!</v>
      </c>
      <c r="Q2414" t="s">
        <v>8328</v>
      </c>
      <c r="R2414" t="s">
        <v>8356</v>
      </c>
      <c r="S2414" s="12" t="str">
        <f>TEXT((J2414/86400)+25569+(-5/24),"mm/dd/yy")</f>
        <v>10/12/16</v>
      </c>
      <c r="T2414" s="12" t="str">
        <f>TEXT((I2414/86400)+25569+(-5/24),"mm/dd/yy")</f>
        <v>11/26/16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>E2415/D2415</f>
        <v>8.3333333333333332E-3</v>
      </c>
      <c r="P2415">
        <f>E2415/L2415</f>
        <v>8.3333333333333339</v>
      </c>
      <c r="Q2415" t="s">
        <v>8328</v>
      </c>
      <c r="R2415" t="s">
        <v>8356</v>
      </c>
      <c r="S2415" s="12" t="str">
        <f>TEXT((J2415/86400)+25569+(-5/24),"mm/dd/yy")</f>
        <v>04/30/14</v>
      </c>
      <c r="T2415" s="12" t="str">
        <f>TEXT((I2415/86400)+25569+(-5/24),"mm/dd/yy")</f>
        <v>05/31/14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>E2416/D2416</f>
        <v>3.0666666666666665E-2</v>
      </c>
      <c r="P2416">
        <f>E2416/L2416</f>
        <v>35.384615384615387</v>
      </c>
      <c r="Q2416" t="s">
        <v>8328</v>
      </c>
      <c r="R2416" t="s">
        <v>8356</v>
      </c>
      <c r="S2416" s="12" t="str">
        <f>TEXT((J2416/86400)+25569+(-5/24),"mm/dd/yy")</f>
        <v>07/13/15</v>
      </c>
      <c r="T2416" s="12" t="str">
        <f>TEXT((I2416/86400)+25569+(-5/24),"mm/dd/yy")</f>
        <v>08/21/15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>E2417/D2417</f>
        <v>5.5833333333333334E-3</v>
      </c>
      <c r="P2417">
        <f>E2417/L2417</f>
        <v>55.833333333333336</v>
      </c>
      <c r="Q2417" t="s">
        <v>8328</v>
      </c>
      <c r="R2417" t="s">
        <v>8356</v>
      </c>
      <c r="S2417" s="12" t="str">
        <f>TEXT((J2417/86400)+25569+(-5/24),"mm/dd/yy")</f>
        <v>06/15/16</v>
      </c>
      <c r="T2417" s="12" t="str">
        <f>TEXT((I2417/86400)+25569+(-5/24),"mm/dd/yy")</f>
        <v>07/15/16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>E2418/D2418</f>
        <v>2.5000000000000001E-4</v>
      </c>
      <c r="P2418">
        <f>E2418/L2418</f>
        <v>5</v>
      </c>
      <c r="Q2418" t="s">
        <v>8328</v>
      </c>
      <c r="R2418" t="s">
        <v>8356</v>
      </c>
      <c r="S2418" s="12" t="str">
        <f>TEXT((J2418/86400)+25569+(-5/24),"mm/dd/yy")</f>
        <v>01/15/15</v>
      </c>
      <c r="T2418" s="12" t="str">
        <f>TEXT((I2418/86400)+25569+(-5/24),"mm/dd/yy")</f>
        <v>03/14/15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>E2419/D2419</f>
        <v>0</v>
      </c>
      <c r="P2419" t="e">
        <f>E2419/L2419</f>
        <v>#DIV/0!</v>
      </c>
      <c r="Q2419" t="s">
        <v>8328</v>
      </c>
      <c r="R2419" t="s">
        <v>8356</v>
      </c>
      <c r="S2419" s="12" t="str">
        <f>TEXT((J2419/86400)+25569+(-5/24),"mm/dd/yy")</f>
        <v>07/11/14</v>
      </c>
      <c r="T2419" s="12" t="str">
        <f>TEXT((I2419/86400)+25569+(-5/24),"mm/dd/yy")</f>
        <v>08/10/14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>E2420/D2420</f>
        <v>2.0000000000000001E-4</v>
      </c>
      <c r="P2420">
        <f>E2420/L2420</f>
        <v>1</v>
      </c>
      <c r="Q2420" t="s">
        <v>8328</v>
      </c>
      <c r="R2420" t="s">
        <v>8356</v>
      </c>
      <c r="S2420" s="12" t="str">
        <f>TEXT((J2420/86400)+25569+(-5/24),"mm/dd/yy")</f>
        <v>01/23/15</v>
      </c>
      <c r="T2420" s="12" t="str">
        <f>TEXT((I2420/86400)+25569+(-5/24),"mm/dd/yy")</f>
        <v>03/24/15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>E2421/D2421</f>
        <v>0</v>
      </c>
      <c r="P2421" t="e">
        <f>E2421/L2421</f>
        <v>#DIV/0!</v>
      </c>
      <c r="Q2421" t="s">
        <v>8328</v>
      </c>
      <c r="R2421" t="s">
        <v>8356</v>
      </c>
      <c r="S2421" s="12" t="str">
        <f>TEXT((J2421/86400)+25569+(-5/24),"mm/dd/yy")</f>
        <v>12/20/14</v>
      </c>
      <c r="T2421" s="12" t="str">
        <f>TEXT((I2421/86400)+25569+(-5/24),"mm/dd/yy")</f>
        <v>02/18/15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>E2422/D2422</f>
        <v>0.14825133372851215</v>
      </c>
      <c r="P2422">
        <f>E2422/L2422</f>
        <v>69.472222222222229</v>
      </c>
      <c r="Q2422" t="s">
        <v>8328</v>
      </c>
      <c r="R2422" t="s">
        <v>8356</v>
      </c>
      <c r="S2422" s="12" t="str">
        <f>TEXT((J2422/86400)+25569+(-5/24),"mm/dd/yy")</f>
        <v>09/10/14</v>
      </c>
      <c r="T2422" s="12" t="str">
        <f>TEXT((I2422/86400)+25569+(-5/24),"mm/dd/yy")</f>
        <v>11/09/14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>E2423/D2423</f>
        <v>1.6666666666666666E-4</v>
      </c>
      <c r="P2423">
        <f>E2423/L2423</f>
        <v>1</v>
      </c>
      <c r="Q2423" t="s">
        <v>8328</v>
      </c>
      <c r="R2423" t="s">
        <v>8356</v>
      </c>
      <c r="S2423" s="12" t="str">
        <f>TEXT((J2423/86400)+25569+(-5/24),"mm/dd/yy")</f>
        <v>01/22/15</v>
      </c>
      <c r="T2423" s="12" t="str">
        <f>TEXT((I2423/86400)+25569+(-5/24),"mm/dd/yy")</f>
        <v>02/21/15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>E2424/D2424</f>
        <v>2E-3</v>
      </c>
      <c r="P2424">
        <f>E2424/L2424</f>
        <v>1</v>
      </c>
      <c r="Q2424" t="s">
        <v>8328</v>
      </c>
      <c r="R2424" t="s">
        <v>8356</v>
      </c>
      <c r="S2424" s="12" t="str">
        <f>TEXT((J2424/86400)+25569+(-5/24),"mm/dd/yy")</f>
        <v>02/09/15</v>
      </c>
      <c r="T2424" s="12" t="str">
        <f>TEXT((I2424/86400)+25569+(-5/24),"mm/dd/yy")</f>
        <v>03/11/15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>E2425/D2425</f>
        <v>1.3333333333333334E-4</v>
      </c>
      <c r="P2425">
        <f>E2425/L2425</f>
        <v>8</v>
      </c>
      <c r="Q2425" t="s">
        <v>8328</v>
      </c>
      <c r="R2425" t="s">
        <v>8356</v>
      </c>
      <c r="S2425" s="12" t="str">
        <f>TEXT((J2425/86400)+25569+(-5/24),"mm/dd/yy")</f>
        <v>12/01/14</v>
      </c>
      <c r="T2425" s="12" t="str">
        <f>TEXT((I2425/86400)+25569+(-5/24),"mm/dd/yy")</f>
        <v>12/31/14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>E2426/D2426</f>
        <v>1.24E-2</v>
      </c>
      <c r="P2426">
        <f>E2426/L2426</f>
        <v>34.444444444444443</v>
      </c>
      <c r="Q2426" t="s">
        <v>8328</v>
      </c>
      <c r="R2426" t="s">
        <v>8356</v>
      </c>
      <c r="S2426" s="12" t="str">
        <f>TEXT((J2426/86400)+25569+(-5/24),"mm/dd/yy")</f>
        <v>09/27/14</v>
      </c>
      <c r="T2426" s="12" t="str">
        <f>TEXT((I2426/86400)+25569+(-5/24),"mm/dd/yy")</f>
        <v>10/27/14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>E2427/D2427</f>
        <v>2.8571428571428574E-4</v>
      </c>
      <c r="P2427">
        <f>E2427/L2427</f>
        <v>1</v>
      </c>
      <c r="Q2427" t="s">
        <v>8328</v>
      </c>
      <c r="R2427" t="s">
        <v>8356</v>
      </c>
      <c r="S2427" s="12" t="str">
        <f>TEXT((J2427/86400)+25569+(-5/24),"mm/dd/yy")</f>
        <v>05/12/16</v>
      </c>
      <c r="T2427" s="12" t="str">
        <f>TEXT((I2427/86400)+25569+(-5/24),"mm/dd/yy")</f>
        <v>05/27/16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>E2428/D2428</f>
        <v>0</v>
      </c>
      <c r="P2428" t="e">
        <f>E2428/L2428</f>
        <v>#DIV/0!</v>
      </c>
      <c r="Q2428" t="s">
        <v>8328</v>
      </c>
      <c r="R2428" t="s">
        <v>8356</v>
      </c>
      <c r="S2428" s="12" t="str">
        <f>TEXT((J2428/86400)+25569+(-5/24),"mm/dd/yy")</f>
        <v>06/08/15</v>
      </c>
      <c r="T2428" s="12" t="str">
        <f>TEXT((I2428/86400)+25569+(-5/24),"mm/dd/yy")</f>
        <v>08/07/15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>E2429/D2429</f>
        <v>2.0000000000000002E-5</v>
      </c>
      <c r="P2429">
        <f>E2429/L2429</f>
        <v>1</v>
      </c>
      <c r="Q2429" t="s">
        <v>8328</v>
      </c>
      <c r="R2429" t="s">
        <v>8356</v>
      </c>
      <c r="S2429" s="12" t="str">
        <f>TEXT((J2429/86400)+25569+(-5/24),"mm/dd/yy")</f>
        <v>02/12/16</v>
      </c>
      <c r="T2429" s="12" t="str">
        <f>TEXT((I2429/86400)+25569+(-5/24),"mm/dd/yy")</f>
        <v>03/23/16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>E2430/D2430</f>
        <v>2.8571428571428571E-5</v>
      </c>
      <c r="P2430">
        <f>E2430/L2430</f>
        <v>1</v>
      </c>
      <c r="Q2430" t="s">
        <v>8328</v>
      </c>
      <c r="R2430" t="s">
        <v>8356</v>
      </c>
      <c r="S2430" s="12" t="str">
        <f>TEXT((J2430/86400)+25569+(-5/24),"mm/dd/yy")</f>
        <v>02/10/15</v>
      </c>
      <c r="T2430" s="12" t="str">
        <f>TEXT((I2430/86400)+25569+(-5/24),"mm/dd/yy")</f>
        <v>03/12/15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>E2431/D2431</f>
        <v>1.4321428571428572E-2</v>
      </c>
      <c r="P2431">
        <f>E2431/L2431</f>
        <v>501.25</v>
      </c>
      <c r="Q2431" t="s">
        <v>8328</v>
      </c>
      <c r="R2431" t="s">
        <v>8356</v>
      </c>
      <c r="S2431" s="12" t="str">
        <f>TEXT((J2431/86400)+25569+(-5/24),"mm/dd/yy")</f>
        <v>12/30/16</v>
      </c>
      <c r="T2431" s="12" t="str">
        <f>TEXT((I2431/86400)+25569+(-5/24),"mm/dd/yy")</f>
        <v>02/05/17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>E2432/D2432</f>
        <v>7.0000000000000001E-3</v>
      </c>
      <c r="P2432">
        <f>E2432/L2432</f>
        <v>10.5</v>
      </c>
      <c r="Q2432" t="s">
        <v>8328</v>
      </c>
      <c r="R2432" t="s">
        <v>8356</v>
      </c>
      <c r="S2432" s="12" t="str">
        <f>TEXT((J2432/86400)+25569+(-5/24),"mm/dd/yy")</f>
        <v>01/12/16</v>
      </c>
      <c r="T2432" s="12" t="str">
        <f>TEXT((I2432/86400)+25569+(-5/24),"mm/dd/yy")</f>
        <v>02/11/16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>E2433/D2433</f>
        <v>2.0000000000000002E-5</v>
      </c>
      <c r="P2433">
        <f>E2433/L2433</f>
        <v>1</v>
      </c>
      <c r="Q2433" t="s">
        <v>8328</v>
      </c>
      <c r="R2433" t="s">
        <v>8356</v>
      </c>
      <c r="S2433" s="12" t="str">
        <f>TEXT((J2433/86400)+25569+(-5/24),"mm/dd/yy")</f>
        <v>04/28/16</v>
      </c>
      <c r="T2433" s="12" t="str">
        <f>TEXT((I2433/86400)+25569+(-5/24),"mm/dd/yy")</f>
        <v>06/27/16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>E2434/D2434</f>
        <v>1.4285714285714287E-4</v>
      </c>
      <c r="P2434">
        <f>E2434/L2434</f>
        <v>1</v>
      </c>
      <c r="Q2434" t="s">
        <v>8328</v>
      </c>
      <c r="R2434" t="s">
        <v>8356</v>
      </c>
      <c r="S2434" s="12" t="str">
        <f>TEXT((J2434/86400)+25569+(-5/24),"mm/dd/yy")</f>
        <v>02/06/15</v>
      </c>
      <c r="T2434" s="12" t="str">
        <f>TEXT((I2434/86400)+25569+(-5/24),"mm/dd/yy")</f>
        <v>03/08/15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>E2435/D2435</f>
        <v>0</v>
      </c>
      <c r="P2435" t="e">
        <f>E2435/L2435</f>
        <v>#DIV/0!</v>
      </c>
      <c r="Q2435" t="s">
        <v>8328</v>
      </c>
      <c r="R2435" t="s">
        <v>8356</v>
      </c>
      <c r="S2435" s="12" t="str">
        <f>TEXT((J2435/86400)+25569+(-5/24),"mm/dd/yy")</f>
        <v>01/28/16</v>
      </c>
      <c r="T2435" s="12" t="str">
        <f>TEXT((I2435/86400)+25569+(-5/24),"mm/dd/yy")</f>
        <v>02/27/16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>E2436/D2436</f>
        <v>1.2999999999999999E-3</v>
      </c>
      <c r="P2436">
        <f>E2436/L2436</f>
        <v>13</v>
      </c>
      <c r="Q2436" t="s">
        <v>8328</v>
      </c>
      <c r="R2436" t="s">
        <v>8356</v>
      </c>
      <c r="S2436" s="12" t="str">
        <f>TEXT((J2436/86400)+25569+(-5/24),"mm/dd/yy")</f>
        <v>06/24/15</v>
      </c>
      <c r="T2436" s="12" t="str">
        <f>TEXT((I2436/86400)+25569+(-5/24),"mm/dd/yy")</f>
        <v>08/03/15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>E2437/D2437</f>
        <v>4.8960000000000002E-3</v>
      </c>
      <c r="P2437">
        <f>E2437/L2437</f>
        <v>306</v>
      </c>
      <c r="Q2437" t="s">
        <v>8328</v>
      </c>
      <c r="R2437" t="s">
        <v>8356</v>
      </c>
      <c r="S2437" s="12" t="str">
        <f>TEXT((J2437/86400)+25569+(-5/24),"mm/dd/yy")</f>
        <v>09/05/15</v>
      </c>
      <c r="T2437" s="12" t="str">
        <f>TEXT((I2437/86400)+25569+(-5/24),"mm/dd/yy")</f>
        <v>10/05/15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>E2438/D2438</f>
        <v>3.8461538461538462E-4</v>
      </c>
      <c r="P2438">
        <f>E2438/L2438</f>
        <v>22.5</v>
      </c>
      <c r="Q2438" t="s">
        <v>8328</v>
      </c>
      <c r="R2438" t="s">
        <v>8356</v>
      </c>
      <c r="S2438" s="12" t="str">
        <f>TEXT((J2438/86400)+25569+(-5/24),"mm/dd/yy")</f>
        <v>11/30/15</v>
      </c>
      <c r="T2438" s="12" t="str">
        <f>TEXT((I2438/86400)+25569+(-5/24),"mm/dd/yy")</f>
        <v>01/29/16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>E2439/D2439</f>
        <v>0</v>
      </c>
      <c r="P2439" t="e">
        <f>E2439/L2439</f>
        <v>#DIV/0!</v>
      </c>
      <c r="Q2439" t="s">
        <v>8328</v>
      </c>
      <c r="R2439" t="s">
        <v>8356</v>
      </c>
      <c r="S2439" s="12" t="str">
        <f>TEXT((J2439/86400)+25569+(-5/24),"mm/dd/yy")</f>
        <v>01/27/15</v>
      </c>
      <c r="T2439" s="12" t="str">
        <f>TEXT((I2439/86400)+25569+(-5/24),"mm/dd/yy")</f>
        <v>03/17/15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>E2440/D2440</f>
        <v>3.3333333333333335E-3</v>
      </c>
      <c r="P2440">
        <f>E2440/L2440</f>
        <v>50</v>
      </c>
      <c r="Q2440" t="s">
        <v>8328</v>
      </c>
      <c r="R2440" t="s">
        <v>8356</v>
      </c>
      <c r="S2440" s="12" t="str">
        <f>TEXT((J2440/86400)+25569+(-5/24),"mm/dd/yy")</f>
        <v>10/08/15</v>
      </c>
      <c r="T2440" s="12" t="str">
        <f>TEXT((I2440/86400)+25569+(-5/24),"mm/dd/yy")</f>
        <v>12/07/15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>E2441/D2441</f>
        <v>0</v>
      </c>
      <c r="P2441" t="e">
        <f>E2441/L2441</f>
        <v>#DIV/0!</v>
      </c>
      <c r="Q2441" t="s">
        <v>8328</v>
      </c>
      <c r="R2441" t="s">
        <v>8356</v>
      </c>
      <c r="S2441" s="12" t="str">
        <f>TEXT((J2441/86400)+25569+(-5/24),"mm/dd/yy")</f>
        <v>09/18/15</v>
      </c>
      <c r="T2441" s="12" t="str">
        <f>TEXT((I2441/86400)+25569+(-5/24),"mm/dd/yy")</f>
        <v>10/18/15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>E2442/D2442</f>
        <v>2E-3</v>
      </c>
      <c r="P2442">
        <f>E2442/L2442</f>
        <v>5</v>
      </c>
      <c r="Q2442" t="s">
        <v>8328</v>
      </c>
      <c r="R2442" t="s">
        <v>8356</v>
      </c>
      <c r="S2442" s="12" t="str">
        <f>TEXT((J2442/86400)+25569+(-5/24),"mm/dd/yy")</f>
        <v>01/14/16</v>
      </c>
      <c r="T2442" s="12" t="str">
        <f>TEXT((I2442/86400)+25569+(-5/24),"mm/dd/yy")</f>
        <v>02/13/16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>E2443/D2443</f>
        <v>1.0788</v>
      </c>
      <c r="P2443">
        <f>E2443/L2443</f>
        <v>74.22935779816514</v>
      </c>
      <c r="Q2443" t="s">
        <v>8328</v>
      </c>
      <c r="R2443" t="s">
        <v>8329</v>
      </c>
      <c r="S2443" s="12" t="str">
        <f>TEXT((J2443/86400)+25569+(-5/24),"mm/dd/yy")</f>
        <v>07/01/15</v>
      </c>
      <c r="T2443" s="12" t="str">
        <f>TEXT((I2443/86400)+25569+(-5/24),"mm/dd/yy")</f>
        <v>07/22/15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>E2444/D2444</f>
        <v>1.2594166666666666</v>
      </c>
      <c r="P2444">
        <f>E2444/L2444</f>
        <v>81.252688172043008</v>
      </c>
      <c r="Q2444" t="s">
        <v>8328</v>
      </c>
      <c r="R2444" t="s">
        <v>8329</v>
      </c>
      <c r="S2444" s="12" t="str">
        <f>TEXT((J2444/86400)+25569+(-5/24),"mm/dd/yy")</f>
        <v>02/17/15</v>
      </c>
      <c r="T2444" s="12" t="str">
        <f>TEXT((I2444/86400)+25569+(-5/24),"mm/dd/yy")</f>
        <v>03/19/15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>E2445/D2445</f>
        <v>2.0251494999999999</v>
      </c>
      <c r="P2445">
        <f>E2445/L2445</f>
        <v>130.23469453376205</v>
      </c>
      <c r="Q2445" t="s">
        <v>8328</v>
      </c>
      <c r="R2445" t="s">
        <v>8329</v>
      </c>
      <c r="S2445" s="12" t="str">
        <f>TEXT((J2445/86400)+25569+(-5/24),"mm/dd/yy")</f>
        <v>07/16/14</v>
      </c>
      <c r="T2445" s="12" t="str">
        <f>TEXT((I2445/86400)+25569+(-5/24),"mm/dd/yy")</f>
        <v>08/15/14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>E2446/D2446</f>
        <v>1.0860000000000001</v>
      </c>
      <c r="P2446">
        <f>E2446/L2446</f>
        <v>53.409836065573771</v>
      </c>
      <c r="Q2446" t="s">
        <v>8328</v>
      </c>
      <c r="R2446" t="s">
        <v>8329</v>
      </c>
      <c r="S2446" s="12" t="str">
        <f>TEXT((J2446/86400)+25569+(-5/24),"mm/dd/yy")</f>
        <v>04/25/16</v>
      </c>
      <c r="T2446" s="12" t="str">
        <f>TEXT((I2446/86400)+25569+(-5/24),"mm/dd/yy")</f>
        <v>05/25/16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>E2447/D2447</f>
        <v>1.728</v>
      </c>
      <c r="P2447">
        <f>E2447/L2447</f>
        <v>75.130434782608702</v>
      </c>
      <c r="Q2447" t="s">
        <v>8328</v>
      </c>
      <c r="R2447" t="s">
        <v>8329</v>
      </c>
      <c r="S2447" s="12" t="str">
        <f>TEXT((J2447/86400)+25569+(-5/24),"mm/dd/yy")</f>
        <v>08/26/15</v>
      </c>
      <c r="T2447" s="12" t="str">
        <f>TEXT((I2447/86400)+25569+(-5/24),"mm/dd/yy")</f>
        <v>09/25/15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>E2448/D2448</f>
        <v>1.6798</v>
      </c>
      <c r="P2448">
        <f>E2448/L2448</f>
        <v>75.666666666666671</v>
      </c>
      <c r="Q2448" t="s">
        <v>8328</v>
      </c>
      <c r="R2448" t="s">
        <v>8329</v>
      </c>
      <c r="S2448" s="12" t="str">
        <f>TEXT((J2448/86400)+25569+(-5/24),"mm/dd/yy")</f>
        <v>10/27/16</v>
      </c>
      <c r="T2448" s="12" t="str">
        <f>TEXT((I2448/86400)+25569+(-5/24),"mm/dd/yy")</f>
        <v>11/26/16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>E2449/D2449</f>
        <v>4.2720000000000002</v>
      </c>
      <c r="P2449">
        <f>E2449/L2449</f>
        <v>31.691394658753708</v>
      </c>
      <c r="Q2449" t="s">
        <v>8328</v>
      </c>
      <c r="R2449" t="s">
        <v>8329</v>
      </c>
      <c r="S2449" s="12" t="str">
        <f>TEXT((J2449/86400)+25569+(-5/24),"mm/dd/yy")</f>
        <v>10/11/16</v>
      </c>
      <c r="T2449" s="12" t="str">
        <f>TEXT((I2449/86400)+25569+(-5/24),"mm/dd/yy")</f>
        <v>11/11/16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>E2450/D2450</f>
        <v>1.075</v>
      </c>
      <c r="P2450">
        <f>E2450/L2450</f>
        <v>47.777777777777779</v>
      </c>
      <c r="Q2450" t="s">
        <v>8328</v>
      </c>
      <c r="R2450" t="s">
        <v>8329</v>
      </c>
      <c r="S2450" s="12" t="str">
        <f>TEXT((J2450/86400)+25569+(-5/24),"mm/dd/yy")</f>
        <v>08/25/16</v>
      </c>
      <c r="T2450" s="12" t="str">
        <f>TEXT((I2450/86400)+25569+(-5/24),"mm/dd/yy")</f>
        <v>08/31/16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>E2451/D2451</f>
        <v>1.08</v>
      </c>
      <c r="P2451">
        <f>E2451/L2451</f>
        <v>90</v>
      </c>
      <c r="Q2451" t="s">
        <v>8328</v>
      </c>
      <c r="R2451" t="s">
        <v>8329</v>
      </c>
      <c r="S2451" s="12" t="str">
        <f>TEXT((J2451/86400)+25569+(-5/24),"mm/dd/yy")</f>
        <v>10/30/14</v>
      </c>
      <c r="T2451" s="12" t="str">
        <f>TEXT((I2451/86400)+25569+(-5/24),"mm/dd/yy")</f>
        <v>11/29/14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>E2452/D2452</f>
        <v>1.0153353333333335</v>
      </c>
      <c r="P2452">
        <f>E2452/L2452</f>
        <v>149.31401960784314</v>
      </c>
      <c r="Q2452" t="s">
        <v>8328</v>
      </c>
      <c r="R2452" t="s">
        <v>8329</v>
      </c>
      <c r="S2452" s="12" t="str">
        <f>TEXT((J2452/86400)+25569+(-5/24),"mm/dd/yy")</f>
        <v>09/19/14</v>
      </c>
      <c r="T2452" s="12" t="str">
        <f>TEXT((I2452/86400)+25569+(-5/24),"mm/dd/yy")</f>
        <v>10/27/14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>E2453/D2453</f>
        <v>1.1545000000000001</v>
      </c>
      <c r="P2453">
        <f>E2453/L2453</f>
        <v>62.06989247311828</v>
      </c>
      <c r="Q2453" t="s">
        <v>8328</v>
      </c>
      <c r="R2453" t="s">
        <v>8329</v>
      </c>
      <c r="S2453" s="12" t="str">
        <f>TEXT((J2453/86400)+25569+(-5/24),"mm/dd/yy")</f>
        <v>02/13/17</v>
      </c>
      <c r="T2453" s="12" t="str">
        <f>TEXT((I2453/86400)+25569+(-5/24),"mm/dd/yy")</f>
        <v>03/05/17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>E2454/D2454</f>
        <v>1.335</v>
      </c>
      <c r="P2454">
        <f>E2454/L2454</f>
        <v>53.4</v>
      </c>
      <c r="Q2454" t="s">
        <v>8328</v>
      </c>
      <c r="R2454" t="s">
        <v>8329</v>
      </c>
      <c r="S2454" s="12" t="str">
        <f>TEXT((J2454/86400)+25569+(-5/24),"mm/dd/yy")</f>
        <v>11/30/15</v>
      </c>
      <c r="T2454" s="12" t="str">
        <f>TEXT((I2454/86400)+25569+(-5/24),"mm/dd/yy")</f>
        <v>12/29/15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>E2455/D2455</f>
        <v>1.5469999999999999</v>
      </c>
      <c r="P2455">
        <f>E2455/L2455</f>
        <v>69.268656716417908</v>
      </c>
      <c r="Q2455" t="s">
        <v>8328</v>
      </c>
      <c r="R2455" t="s">
        <v>8329</v>
      </c>
      <c r="S2455" s="12" t="str">
        <f>TEXT((J2455/86400)+25569+(-5/24),"mm/dd/yy")</f>
        <v>01/03/17</v>
      </c>
      <c r="T2455" s="12" t="str">
        <f>TEXT((I2455/86400)+25569+(-5/24),"mm/dd/yy")</f>
        <v>02/02/17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>E2456/D2456</f>
        <v>1.0084571428571429</v>
      </c>
      <c r="P2456">
        <f>E2456/L2456</f>
        <v>271.50769230769231</v>
      </c>
      <c r="Q2456" t="s">
        <v>8328</v>
      </c>
      <c r="R2456" t="s">
        <v>8329</v>
      </c>
      <c r="S2456" s="12" t="str">
        <f>TEXT((J2456/86400)+25569+(-5/24),"mm/dd/yy")</f>
        <v>02/03/17</v>
      </c>
      <c r="T2456" s="12" t="str">
        <f>TEXT((I2456/86400)+25569+(-5/24),"mm/dd/yy")</f>
        <v>03/10/17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>E2457/D2457</f>
        <v>1.82</v>
      </c>
      <c r="P2457">
        <f>E2457/L2457</f>
        <v>34.125</v>
      </c>
      <c r="Q2457" t="s">
        <v>8328</v>
      </c>
      <c r="R2457" t="s">
        <v>8329</v>
      </c>
      <c r="S2457" s="12" t="str">
        <f>TEXT((J2457/86400)+25569+(-5/24),"mm/dd/yy")</f>
        <v>03/23/16</v>
      </c>
      <c r="T2457" s="12" t="str">
        <f>TEXT((I2457/86400)+25569+(-5/24),"mm/dd/yy")</f>
        <v>04/20/16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>E2458/D2458</f>
        <v>1.8086666666666666</v>
      </c>
      <c r="P2458">
        <f>E2458/L2458</f>
        <v>40.492537313432834</v>
      </c>
      <c r="Q2458" t="s">
        <v>8328</v>
      </c>
      <c r="R2458" t="s">
        <v>8329</v>
      </c>
      <c r="S2458" s="12" t="str">
        <f>TEXT((J2458/86400)+25569+(-5/24),"mm/dd/yy")</f>
        <v>01/26/17</v>
      </c>
      <c r="T2458" s="12" t="str">
        <f>TEXT((I2458/86400)+25569+(-5/24),"mm/dd/yy")</f>
        <v>02/25/17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>E2459/D2459</f>
        <v>1.0230434782608695</v>
      </c>
      <c r="P2459">
        <f>E2459/L2459</f>
        <v>189.75806451612902</v>
      </c>
      <c r="Q2459" t="s">
        <v>8328</v>
      </c>
      <c r="R2459" t="s">
        <v>8329</v>
      </c>
      <c r="S2459" s="12" t="str">
        <f>TEXT((J2459/86400)+25569+(-5/24),"mm/dd/yy")</f>
        <v>02/23/16</v>
      </c>
      <c r="T2459" s="12" t="str">
        <f>TEXT((I2459/86400)+25569+(-5/24),"mm/dd/yy")</f>
        <v>03/24/16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>E2460/D2460</f>
        <v>1.1017999999999999</v>
      </c>
      <c r="P2460">
        <f>E2460/L2460</f>
        <v>68.862499999999997</v>
      </c>
      <c r="Q2460" t="s">
        <v>8328</v>
      </c>
      <c r="R2460" t="s">
        <v>8329</v>
      </c>
      <c r="S2460" s="12" t="str">
        <f>TEXT((J2460/86400)+25569+(-5/24),"mm/dd/yy")</f>
        <v>05/05/16</v>
      </c>
      <c r="T2460" s="12" t="str">
        <f>TEXT((I2460/86400)+25569+(-5/24),"mm/dd/yy")</f>
        <v>06/09/16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>E2461/D2461</f>
        <v>1.0225</v>
      </c>
      <c r="P2461">
        <f>E2461/L2461</f>
        <v>108.77659574468085</v>
      </c>
      <c r="Q2461" t="s">
        <v>8328</v>
      </c>
      <c r="R2461" t="s">
        <v>8329</v>
      </c>
      <c r="S2461" s="12" t="str">
        <f>TEXT((J2461/86400)+25569+(-5/24),"mm/dd/yy")</f>
        <v>02/07/16</v>
      </c>
      <c r="T2461" s="12" t="str">
        <f>TEXT((I2461/86400)+25569+(-5/24),"mm/dd/yy")</f>
        <v>03/23/16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>E2462/D2462</f>
        <v>1.0078823529411765</v>
      </c>
      <c r="P2462">
        <f>E2462/L2462</f>
        <v>125.98529411764706</v>
      </c>
      <c r="Q2462" t="s">
        <v>8328</v>
      </c>
      <c r="R2462" t="s">
        <v>8329</v>
      </c>
      <c r="S2462" s="12" t="str">
        <f>TEXT((J2462/86400)+25569+(-5/24),"mm/dd/yy")</f>
        <v>11/29/16</v>
      </c>
      <c r="T2462" s="12" t="str">
        <f>TEXT((I2462/86400)+25569+(-5/24),"mm/dd/yy")</f>
        <v>01/02/17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>E2463/D2463</f>
        <v>1.038</v>
      </c>
      <c r="P2463">
        <f>E2463/L2463</f>
        <v>90.523255813953483</v>
      </c>
      <c r="Q2463" t="s">
        <v>8314</v>
      </c>
      <c r="R2463" t="s">
        <v>8331</v>
      </c>
      <c r="S2463" s="12" t="str">
        <f>TEXT((J2463/86400)+25569+(-5/24),"mm/dd/yy")</f>
        <v>08/28/11</v>
      </c>
      <c r="T2463" s="12" t="str">
        <f>TEXT((I2463/86400)+25569+(-5/24),"mm/dd/yy")</f>
        <v>09/30/11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>E2464/D2464</f>
        <v>1.1070833333333334</v>
      </c>
      <c r="P2464">
        <f>E2464/L2464</f>
        <v>28.880434782608695</v>
      </c>
      <c r="Q2464" t="s">
        <v>8314</v>
      </c>
      <c r="R2464" t="s">
        <v>8331</v>
      </c>
      <c r="S2464" s="12" t="str">
        <f>TEXT((J2464/86400)+25569+(-5/24),"mm/dd/yy")</f>
        <v>06/28/12</v>
      </c>
      <c r="T2464" s="12" t="str">
        <f>TEXT((I2464/86400)+25569+(-5/24),"mm/dd/yy")</f>
        <v>07/18/12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>E2465/D2465</f>
        <v>1.1625000000000001</v>
      </c>
      <c r="P2465">
        <f>E2465/L2465</f>
        <v>31</v>
      </c>
      <c r="Q2465" t="s">
        <v>8314</v>
      </c>
      <c r="R2465" t="s">
        <v>8331</v>
      </c>
      <c r="S2465" s="12" t="str">
        <f>TEXT((J2465/86400)+25569+(-5/24),"mm/dd/yy")</f>
        <v>03/07/13</v>
      </c>
      <c r="T2465" s="12" t="str">
        <f>TEXT((I2465/86400)+25569+(-5/24),"mm/dd/yy")</f>
        <v>04/16/13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>E2466/D2466</f>
        <v>1.111</v>
      </c>
      <c r="P2466">
        <f>E2466/L2466</f>
        <v>51.674418604651166</v>
      </c>
      <c r="Q2466" t="s">
        <v>8314</v>
      </c>
      <c r="R2466" t="s">
        <v>8331</v>
      </c>
      <c r="S2466" s="12" t="str">
        <f>TEXT((J2466/86400)+25569+(-5/24),"mm/dd/yy")</f>
        <v>09/01/15</v>
      </c>
      <c r="T2466" s="12" t="str">
        <f>TEXT((I2466/86400)+25569+(-5/24),"mm/dd/yy")</f>
        <v>09/30/15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>E2467/D2467</f>
        <v>1.8014285714285714</v>
      </c>
      <c r="P2467">
        <f>E2467/L2467</f>
        <v>26.270833333333332</v>
      </c>
      <c r="Q2467" t="s">
        <v>8314</v>
      </c>
      <c r="R2467" t="s">
        <v>8331</v>
      </c>
      <c r="S2467" s="12" t="str">
        <f>TEXT((J2467/86400)+25569+(-5/24),"mm/dd/yy")</f>
        <v>08/24/12</v>
      </c>
      <c r="T2467" s="12" t="str">
        <f>TEXT((I2467/86400)+25569+(-5/24),"mm/dd/yy")</f>
        <v>09/23/12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>E2468/D2468</f>
        <v>1</v>
      </c>
      <c r="P2468">
        <f>E2468/L2468</f>
        <v>48.07692307692308</v>
      </c>
      <c r="Q2468" t="s">
        <v>8314</v>
      </c>
      <c r="R2468" t="s">
        <v>8331</v>
      </c>
      <c r="S2468" s="12" t="str">
        <f>TEXT((J2468/86400)+25569+(-5/24),"mm/dd/yy")</f>
        <v>04/08/13</v>
      </c>
      <c r="T2468" s="12" t="str">
        <f>TEXT((I2468/86400)+25569+(-5/24),"mm/dd/yy")</f>
        <v>05/08/13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>E2469/D2469</f>
        <v>1.1850000000000001</v>
      </c>
      <c r="P2469">
        <f>E2469/L2469</f>
        <v>27.558139534883722</v>
      </c>
      <c r="Q2469" t="s">
        <v>8314</v>
      </c>
      <c r="R2469" t="s">
        <v>8331</v>
      </c>
      <c r="S2469" s="12" t="str">
        <f>TEXT((J2469/86400)+25569+(-5/24),"mm/dd/yy")</f>
        <v>04/26/12</v>
      </c>
      <c r="T2469" s="12" t="str">
        <f>TEXT((I2469/86400)+25569+(-5/24),"mm/dd/yy")</f>
        <v>05/10/12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>E2470/D2470</f>
        <v>1.0721700000000001</v>
      </c>
      <c r="P2470">
        <f>E2470/L2470</f>
        <v>36.97137931034483</v>
      </c>
      <c r="Q2470" t="s">
        <v>8314</v>
      </c>
      <c r="R2470" t="s">
        <v>8331</v>
      </c>
      <c r="S2470" s="12" t="str">
        <f>TEXT((J2470/86400)+25569+(-5/24),"mm/dd/yy")</f>
        <v>09/21/12</v>
      </c>
      <c r="T2470" s="12" t="str">
        <f>TEXT((I2470/86400)+25569+(-5/24),"mm/dd/yy")</f>
        <v>10/28/12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>E2471/D2471</f>
        <v>1.1366666666666667</v>
      </c>
      <c r="P2471">
        <f>E2471/L2471</f>
        <v>29.021276595744681</v>
      </c>
      <c r="Q2471" t="s">
        <v>8314</v>
      </c>
      <c r="R2471" t="s">
        <v>8331</v>
      </c>
      <c r="S2471" s="12" t="str">
        <f>TEXT((J2471/86400)+25569+(-5/24),"mm/dd/yy")</f>
        <v>01/14/11</v>
      </c>
      <c r="T2471" s="12" t="str">
        <f>TEXT((I2471/86400)+25569+(-5/24),"mm/dd/yy")</f>
        <v>02/08/11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>E2472/D2472</f>
        <v>1.0316400000000001</v>
      </c>
      <c r="P2472">
        <f>E2472/L2472</f>
        <v>28.65666666666667</v>
      </c>
      <c r="Q2472" t="s">
        <v>8314</v>
      </c>
      <c r="R2472" t="s">
        <v>8331</v>
      </c>
      <c r="S2472" s="12" t="str">
        <f>TEXT((J2472/86400)+25569+(-5/24),"mm/dd/yy")</f>
        <v>04/23/12</v>
      </c>
      <c r="T2472" s="12" t="str">
        <f>TEXT((I2472/86400)+25569+(-5/24),"mm/dd/yy")</f>
        <v>05/23/12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>E2473/D2473</f>
        <v>1.28</v>
      </c>
      <c r="P2473">
        <f>E2473/L2473</f>
        <v>37.647058823529413</v>
      </c>
      <c r="Q2473" t="s">
        <v>8314</v>
      </c>
      <c r="R2473" t="s">
        <v>8331</v>
      </c>
      <c r="S2473" s="12" t="str">
        <f>TEXT((J2473/86400)+25569+(-5/24),"mm/dd/yy")</f>
        <v>12/16/11</v>
      </c>
      <c r="T2473" s="12" t="str">
        <f>TEXT((I2473/86400)+25569+(-5/24),"mm/dd/yy")</f>
        <v>01/25/12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>E2474/D2474</f>
        <v>1.3576026666666667</v>
      </c>
      <c r="P2474">
        <f>E2474/L2474</f>
        <v>97.904038461538462</v>
      </c>
      <c r="Q2474" t="s">
        <v>8314</v>
      </c>
      <c r="R2474" t="s">
        <v>8331</v>
      </c>
      <c r="S2474" s="12" t="str">
        <f>TEXT((J2474/86400)+25569+(-5/24),"mm/dd/yy")</f>
        <v>06/24/10</v>
      </c>
      <c r="T2474" s="12" t="str">
        <f>TEXT((I2474/86400)+25569+(-5/24),"mm/dd/yy")</f>
        <v>09/03/10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>E2475/D2475</f>
        <v>1</v>
      </c>
      <c r="P2475">
        <f>E2475/L2475</f>
        <v>42.553191489361701</v>
      </c>
      <c r="Q2475" t="s">
        <v>8314</v>
      </c>
      <c r="R2475" t="s">
        <v>8331</v>
      </c>
      <c r="S2475" s="12" t="str">
        <f>TEXT((J2475/86400)+25569+(-5/24),"mm/dd/yy")</f>
        <v>10/11/12</v>
      </c>
      <c r="T2475" s="12" t="str">
        <f>TEXT((I2475/86400)+25569+(-5/24),"mm/dd/yy")</f>
        <v>11/10/12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>E2476/D2476</f>
        <v>1.0000360000000001</v>
      </c>
      <c r="P2476">
        <f>E2476/L2476</f>
        <v>131.58368421052631</v>
      </c>
      <c r="Q2476" t="s">
        <v>8314</v>
      </c>
      <c r="R2476" t="s">
        <v>8331</v>
      </c>
      <c r="S2476" s="12" t="str">
        <f>TEXT((J2476/86400)+25569+(-5/24),"mm/dd/yy")</f>
        <v>08/26/10</v>
      </c>
      <c r="T2476" s="12" t="str">
        <f>TEXT((I2476/86400)+25569+(-5/24),"mm/dd/yy")</f>
        <v>10/10/10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>E2477/D2477</f>
        <v>1.0471999999999999</v>
      </c>
      <c r="P2477">
        <f>E2477/L2477</f>
        <v>32.320987654320987</v>
      </c>
      <c r="Q2477" t="s">
        <v>8314</v>
      </c>
      <c r="R2477" t="s">
        <v>8331</v>
      </c>
      <c r="S2477" s="12" t="str">
        <f>TEXT((J2477/86400)+25569+(-5/24),"mm/dd/yy")</f>
        <v>05/12/10</v>
      </c>
      <c r="T2477" s="12" t="str">
        <f>TEXT((I2477/86400)+25569+(-5/24),"mm/dd/yy")</f>
        <v>07/10/10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>E2478/D2478</f>
        <v>1.050225</v>
      </c>
      <c r="P2478">
        <f>E2478/L2478</f>
        <v>61.103999999999999</v>
      </c>
      <c r="Q2478" t="s">
        <v>8314</v>
      </c>
      <c r="R2478" t="s">
        <v>8331</v>
      </c>
      <c r="S2478" s="12" t="str">
        <f>TEXT((J2478/86400)+25569+(-5/24),"mm/dd/yy")</f>
        <v>10/01/14</v>
      </c>
      <c r="T2478" s="12" t="str">
        <f>TEXT((I2478/86400)+25569+(-5/24),"mm/dd/yy")</f>
        <v>11/03/14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>E2479/D2479</f>
        <v>1.7133333333333334</v>
      </c>
      <c r="P2479">
        <f>E2479/L2479</f>
        <v>31.341463414634145</v>
      </c>
      <c r="Q2479" t="s">
        <v>8314</v>
      </c>
      <c r="R2479" t="s">
        <v>8331</v>
      </c>
      <c r="S2479" s="12" t="str">
        <f>TEXT((J2479/86400)+25569+(-5/24),"mm/dd/yy")</f>
        <v>06/28/12</v>
      </c>
      <c r="T2479" s="12" t="str">
        <f>TEXT((I2479/86400)+25569+(-5/24),"mm/dd/yy")</f>
        <v>08/12/12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>E2480/D2480</f>
        <v>1.2749999999999999</v>
      </c>
      <c r="P2480">
        <f>E2480/L2480</f>
        <v>129.1139240506329</v>
      </c>
      <c r="Q2480" t="s">
        <v>8314</v>
      </c>
      <c r="R2480" t="s">
        <v>8331</v>
      </c>
      <c r="S2480" s="12" t="str">
        <f>TEXT((J2480/86400)+25569+(-5/24),"mm/dd/yy")</f>
        <v>12/14/12</v>
      </c>
      <c r="T2480" s="12" t="str">
        <f>TEXT((I2480/86400)+25569+(-5/24),"mm/dd/yy")</f>
        <v>01/13/13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>E2481/D2481</f>
        <v>1.3344333333333334</v>
      </c>
      <c r="P2481">
        <f>E2481/L2481</f>
        <v>25.020624999999999</v>
      </c>
      <c r="Q2481" t="s">
        <v>8314</v>
      </c>
      <c r="R2481" t="s">
        <v>8331</v>
      </c>
      <c r="S2481" s="12" t="str">
        <f>TEXT((J2481/86400)+25569+(-5/24),"mm/dd/yy")</f>
        <v>07/17/12</v>
      </c>
      <c r="T2481" s="12" t="str">
        <f>TEXT((I2481/86400)+25569+(-5/24),"mm/dd/yy")</f>
        <v>07/27/12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>E2482/D2482</f>
        <v>1</v>
      </c>
      <c r="P2482">
        <f>E2482/L2482</f>
        <v>250</v>
      </c>
      <c r="Q2482" t="s">
        <v>8314</v>
      </c>
      <c r="R2482" t="s">
        <v>8331</v>
      </c>
      <c r="S2482" s="12" t="str">
        <f>TEXT((J2482/86400)+25569+(-5/24),"mm/dd/yy")</f>
        <v>08/11/15</v>
      </c>
      <c r="T2482" s="12" t="str">
        <f>TEXT((I2482/86400)+25569+(-5/24),"mm/dd/yy")</f>
        <v>10/10/15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>E2483/D2483</f>
        <v>1.1291099999999998</v>
      </c>
      <c r="P2483">
        <f>E2483/L2483</f>
        <v>47.541473684210523</v>
      </c>
      <c r="Q2483" t="s">
        <v>8314</v>
      </c>
      <c r="R2483" t="s">
        <v>8331</v>
      </c>
      <c r="S2483" s="12" t="str">
        <f>TEXT((J2483/86400)+25569+(-5/24),"mm/dd/yy")</f>
        <v>03/31/12</v>
      </c>
      <c r="T2483" s="12" t="str">
        <f>TEXT((I2483/86400)+25569+(-5/24),"mm/dd/yy")</f>
        <v>04/30/12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>E2484/D2484</f>
        <v>1.0009999999999999</v>
      </c>
      <c r="P2484">
        <f>E2484/L2484</f>
        <v>40.04</v>
      </c>
      <c r="Q2484" t="s">
        <v>8314</v>
      </c>
      <c r="R2484" t="s">
        <v>8331</v>
      </c>
      <c r="S2484" s="12" t="str">
        <f>TEXT((J2484/86400)+25569+(-5/24),"mm/dd/yy")</f>
        <v>06/17/11</v>
      </c>
      <c r="T2484" s="12" t="str">
        <f>TEXT((I2484/86400)+25569+(-5/24),"mm/dd/yy")</f>
        <v>08/01/11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>E2485/D2485</f>
        <v>1.1372727272727272</v>
      </c>
      <c r="P2485">
        <f>E2485/L2485</f>
        <v>65.84210526315789</v>
      </c>
      <c r="Q2485" t="s">
        <v>8314</v>
      </c>
      <c r="R2485" t="s">
        <v>8331</v>
      </c>
      <c r="S2485" s="12" t="str">
        <f>TEXT((J2485/86400)+25569+(-5/24),"mm/dd/yy")</f>
        <v>03/02/12</v>
      </c>
      <c r="T2485" s="12" t="str">
        <f>TEXT((I2485/86400)+25569+(-5/24),"mm/dd/yy")</f>
        <v>05/01/12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>E2486/D2486</f>
        <v>1.1931742857142855</v>
      </c>
      <c r="P2486">
        <f>E2486/L2486</f>
        <v>46.401222222222216</v>
      </c>
      <c r="Q2486" t="s">
        <v>8314</v>
      </c>
      <c r="R2486" t="s">
        <v>8331</v>
      </c>
      <c r="S2486" s="12" t="str">
        <f>TEXT((J2486/86400)+25569+(-5/24),"mm/dd/yy")</f>
        <v>08/16/11</v>
      </c>
      <c r="T2486" s="12" t="str">
        <f>TEXT((I2486/86400)+25569+(-5/24),"mm/dd/yy")</f>
        <v>09/15/11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>E2487/D2487</f>
        <v>1.0325</v>
      </c>
      <c r="P2487">
        <f>E2487/L2487</f>
        <v>50.365853658536587</v>
      </c>
      <c r="Q2487" t="s">
        <v>8314</v>
      </c>
      <c r="R2487" t="s">
        <v>8331</v>
      </c>
      <c r="S2487" s="12" t="str">
        <f>TEXT((J2487/86400)+25569+(-5/24),"mm/dd/yy")</f>
        <v>09/07/11</v>
      </c>
      <c r="T2487" s="12" t="str">
        <f>TEXT((I2487/86400)+25569+(-5/24),"mm/dd/yy")</f>
        <v>10/12/11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>E2488/D2488</f>
        <v>2.6566666666666667</v>
      </c>
      <c r="P2488">
        <f>E2488/L2488</f>
        <v>26.566666666666666</v>
      </c>
      <c r="Q2488" t="s">
        <v>8314</v>
      </c>
      <c r="R2488" t="s">
        <v>8331</v>
      </c>
      <c r="S2488" s="12" t="str">
        <f>TEXT((J2488/86400)+25569+(-5/24),"mm/dd/yy")</f>
        <v>03/23/12</v>
      </c>
      <c r="T2488" s="12" t="str">
        <f>TEXT((I2488/86400)+25569+(-5/24),"mm/dd/yy")</f>
        <v>04/22/12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>E2489/D2489</f>
        <v>1.0005066666666667</v>
      </c>
      <c r="P2489">
        <f>E2489/L2489</f>
        <v>39.493684210526318</v>
      </c>
      <c r="Q2489" t="s">
        <v>8314</v>
      </c>
      <c r="R2489" t="s">
        <v>8331</v>
      </c>
      <c r="S2489" s="12" t="str">
        <f>TEXT((J2489/86400)+25569+(-5/24),"mm/dd/yy")</f>
        <v>04/26/12</v>
      </c>
      <c r="T2489" s="12" t="str">
        <f>TEXT((I2489/86400)+25569+(-5/24),"mm/dd/yy")</f>
        <v>05/26/12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>E2490/D2490</f>
        <v>1.0669999999999999</v>
      </c>
      <c r="P2490">
        <f>E2490/L2490</f>
        <v>49.246153846153845</v>
      </c>
      <c r="Q2490" t="s">
        <v>8314</v>
      </c>
      <c r="R2490" t="s">
        <v>8331</v>
      </c>
      <c r="S2490" s="12" t="str">
        <f>TEXT((J2490/86400)+25569+(-5/24),"mm/dd/yy")</f>
        <v>10/17/11</v>
      </c>
      <c r="T2490" s="12" t="str">
        <f>TEXT((I2490/86400)+25569+(-5/24),"mm/dd/yy")</f>
        <v>11/16/11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>E2491/D2491</f>
        <v>1.3367142857142857</v>
      </c>
      <c r="P2491">
        <f>E2491/L2491</f>
        <v>62.38</v>
      </c>
      <c r="Q2491" t="s">
        <v>8314</v>
      </c>
      <c r="R2491" t="s">
        <v>8331</v>
      </c>
      <c r="S2491" s="12" t="str">
        <f>TEXT((J2491/86400)+25569+(-5/24),"mm/dd/yy")</f>
        <v>04/09/13</v>
      </c>
      <c r="T2491" s="12" t="str">
        <f>TEXT((I2491/86400)+25569+(-5/24),"mm/dd/yy")</f>
        <v>05/09/13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>E2492/D2492</f>
        <v>1.214</v>
      </c>
      <c r="P2492">
        <f>E2492/L2492</f>
        <v>37.9375</v>
      </c>
      <c r="Q2492" t="s">
        <v>8314</v>
      </c>
      <c r="R2492" t="s">
        <v>8331</v>
      </c>
      <c r="S2492" s="12" t="str">
        <f>TEXT((J2492/86400)+25569+(-5/24),"mm/dd/yy")</f>
        <v>04/24/12</v>
      </c>
      <c r="T2492" s="12" t="str">
        <f>TEXT((I2492/86400)+25569+(-5/24),"mm/dd/yy")</f>
        <v>06/23/12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>E2493/D2493</f>
        <v>1.032</v>
      </c>
      <c r="P2493">
        <f>E2493/L2493</f>
        <v>51.6</v>
      </c>
      <c r="Q2493" t="s">
        <v>8314</v>
      </c>
      <c r="R2493" t="s">
        <v>8331</v>
      </c>
      <c r="S2493" s="12" t="str">
        <f>TEXT((J2493/86400)+25569+(-5/24),"mm/dd/yy")</f>
        <v>12/30/10</v>
      </c>
      <c r="T2493" s="12" t="str">
        <f>TEXT((I2493/86400)+25569+(-5/24),"mm/dd/yy")</f>
        <v>01/15/11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>E2494/D2494</f>
        <v>1.25</v>
      </c>
      <c r="P2494">
        <f>E2494/L2494</f>
        <v>27.777777777777779</v>
      </c>
      <c r="Q2494" t="s">
        <v>8314</v>
      </c>
      <c r="R2494" t="s">
        <v>8331</v>
      </c>
      <c r="S2494" s="12" t="str">
        <f>TEXT((J2494/86400)+25569+(-5/24),"mm/dd/yy")</f>
        <v>04/25/12</v>
      </c>
      <c r="T2494" s="12" t="str">
        <f>TEXT((I2494/86400)+25569+(-5/24),"mm/dd/yy")</f>
        <v>06/16/12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>E2495/D2495</f>
        <v>1.2869999999999999</v>
      </c>
      <c r="P2495">
        <f>E2495/L2495</f>
        <v>99.382239382239376</v>
      </c>
      <c r="Q2495" t="s">
        <v>8314</v>
      </c>
      <c r="R2495" t="s">
        <v>8331</v>
      </c>
      <c r="S2495" s="12" t="str">
        <f>TEXT((J2495/86400)+25569+(-5/24),"mm/dd/yy")</f>
        <v>03/14/13</v>
      </c>
      <c r="T2495" s="12" t="str">
        <f>TEXT((I2495/86400)+25569+(-5/24),"mm/dd/yy")</f>
        <v>04/28/13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>E2496/D2496</f>
        <v>1.0100533333333332</v>
      </c>
      <c r="P2496">
        <f>E2496/L2496</f>
        <v>38.848205128205123</v>
      </c>
      <c r="Q2496" t="s">
        <v>8314</v>
      </c>
      <c r="R2496" t="s">
        <v>8331</v>
      </c>
      <c r="S2496" s="12" t="str">
        <f>TEXT((J2496/86400)+25569+(-5/24),"mm/dd/yy")</f>
        <v>04/23/12</v>
      </c>
      <c r="T2496" s="12" t="str">
        <f>TEXT((I2496/86400)+25569+(-5/24),"mm/dd/yy")</f>
        <v>05/23/12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>E2497/D2497</f>
        <v>1.2753666666666665</v>
      </c>
      <c r="P2497">
        <f>E2497/L2497</f>
        <v>45.548809523809524</v>
      </c>
      <c r="Q2497" t="s">
        <v>8314</v>
      </c>
      <c r="R2497" t="s">
        <v>8331</v>
      </c>
      <c r="S2497" s="12" t="str">
        <f>TEXT((J2497/86400)+25569+(-5/24),"mm/dd/yy")</f>
        <v>05/07/12</v>
      </c>
      <c r="T2497" s="12" t="str">
        <f>TEXT((I2497/86400)+25569+(-5/24),"mm/dd/yy")</f>
        <v>06/06/12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>E2498/D2498</f>
        <v>1</v>
      </c>
      <c r="P2498">
        <f>E2498/L2498</f>
        <v>600</v>
      </c>
      <c r="Q2498" t="s">
        <v>8314</v>
      </c>
      <c r="R2498" t="s">
        <v>8331</v>
      </c>
      <c r="S2498" s="12" t="str">
        <f>TEXT((J2498/86400)+25569+(-5/24),"mm/dd/yy")</f>
        <v>02/22/13</v>
      </c>
      <c r="T2498" s="12" t="str">
        <f>TEXT((I2498/86400)+25569+(-5/24),"mm/dd/yy")</f>
        <v>03/29/13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>E2499/D2499</f>
        <v>1.127715</v>
      </c>
      <c r="P2499">
        <f>E2499/L2499</f>
        <v>80.551071428571419</v>
      </c>
      <c r="Q2499" t="s">
        <v>8314</v>
      </c>
      <c r="R2499" t="s">
        <v>8331</v>
      </c>
      <c r="S2499" s="12" t="str">
        <f>TEXT((J2499/86400)+25569+(-5/24),"mm/dd/yy")</f>
        <v>07/06/11</v>
      </c>
      <c r="T2499" s="12" t="str">
        <f>TEXT((I2499/86400)+25569+(-5/24),"mm/dd/yy")</f>
        <v>08/05/11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>E2500/D2500</f>
        <v>1.056</v>
      </c>
      <c r="P2500">
        <f>E2500/L2500</f>
        <v>52.8</v>
      </c>
      <c r="Q2500" t="s">
        <v>8314</v>
      </c>
      <c r="R2500" t="s">
        <v>8331</v>
      </c>
      <c r="S2500" s="12" t="str">
        <f>TEXT((J2500/86400)+25569+(-5/24),"mm/dd/yy")</f>
        <v>01/13/15</v>
      </c>
      <c r="T2500" s="12" t="str">
        <f>TEXT((I2500/86400)+25569+(-5/24),"mm/dd/yy")</f>
        <v>01/27/15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>E2501/D2501</f>
        <v>2.0262500000000001</v>
      </c>
      <c r="P2501">
        <f>E2501/L2501</f>
        <v>47.676470588235297</v>
      </c>
      <c r="Q2501" t="s">
        <v>8314</v>
      </c>
      <c r="R2501" t="s">
        <v>8331</v>
      </c>
      <c r="S2501" s="12" t="str">
        <f>TEXT((J2501/86400)+25569+(-5/24),"mm/dd/yy")</f>
        <v>11/13/12</v>
      </c>
      <c r="T2501" s="12" t="str">
        <f>TEXT((I2501/86400)+25569+(-5/24),"mm/dd/yy")</f>
        <v>12/31/12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>E2502/D2502</f>
        <v>1.1333333333333333</v>
      </c>
      <c r="P2502">
        <f>E2502/L2502</f>
        <v>23.448275862068964</v>
      </c>
      <c r="Q2502" t="s">
        <v>8314</v>
      </c>
      <c r="R2502" t="s">
        <v>8331</v>
      </c>
      <c r="S2502" s="12" t="str">
        <f>TEXT((J2502/86400)+25569+(-5/24),"mm/dd/yy")</f>
        <v>05/24/12</v>
      </c>
      <c r="T2502" s="12" t="str">
        <f>TEXT((I2502/86400)+25569+(-5/24),"mm/dd/yy")</f>
        <v>06/23/12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>E2503/D2503</f>
        <v>2.5545454545454545E-2</v>
      </c>
      <c r="P2503">
        <f>E2503/L2503</f>
        <v>40.142857142857146</v>
      </c>
      <c r="Q2503" t="s">
        <v>8328</v>
      </c>
      <c r="R2503" t="s">
        <v>8359</v>
      </c>
      <c r="S2503" s="12" t="str">
        <f>TEXT((J2503/86400)+25569+(-5/24),"mm/dd/yy")</f>
        <v>08/28/15</v>
      </c>
      <c r="T2503" s="12" t="str">
        <f>TEXT((I2503/86400)+25569+(-5/24),"mm/dd/yy")</f>
        <v>09/27/15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>E2504/D2504</f>
        <v>7.8181818181818181E-4</v>
      </c>
      <c r="P2504">
        <f>E2504/L2504</f>
        <v>17.2</v>
      </c>
      <c r="Q2504" t="s">
        <v>8328</v>
      </c>
      <c r="R2504" t="s">
        <v>8359</v>
      </c>
      <c r="S2504" s="12" t="str">
        <f>TEXT((J2504/86400)+25569+(-5/24),"mm/dd/yy")</f>
        <v>08/07/14</v>
      </c>
      <c r="T2504" s="12" t="str">
        <f>TEXT((I2504/86400)+25569+(-5/24),"mm/dd/yy")</f>
        <v>09/21/14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>E2505/D2505</f>
        <v>0</v>
      </c>
      <c r="P2505" t="e">
        <f>E2505/L2505</f>
        <v>#DIV/0!</v>
      </c>
      <c r="Q2505" t="s">
        <v>8328</v>
      </c>
      <c r="R2505" t="s">
        <v>8359</v>
      </c>
      <c r="S2505" s="12" t="str">
        <f>TEXT((J2505/86400)+25569+(-5/24),"mm/dd/yy")</f>
        <v>05/08/16</v>
      </c>
      <c r="T2505" s="12" t="str">
        <f>TEXT((I2505/86400)+25569+(-5/24),"mm/dd/yy")</f>
        <v>06/07/16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>E2506/D2506</f>
        <v>0</v>
      </c>
      <c r="P2506" t="e">
        <f>E2506/L2506</f>
        <v>#DIV/0!</v>
      </c>
      <c r="Q2506" t="s">
        <v>8328</v>
      </c>
      <c r="R2506" t="s">
        <v>8359</v>
      </c>
      <c r="S2506" s="12" t="str">
        <f>TEXT((J2506/86400)+25569+(-5/24),"mm/dd/yy")</f>
        <v>10/15/14</v>
      </c>
      <c r="T2506" s="12" t="str">
        <f>TEXT((I2506/86400)+25569+(-5/24),"mm/dd/yy")</f>
        <v>11/14/14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>E2507/D2507</f>
        <v>0</v>
      </c>
      <c r="P2507" t="e">
        <f>E2507/L2507</f>
        <v>#DIV/0!</v>
      </c>
      <c r="Q2507" t="s">
        <v>8328</v>
      </c>
      <c r="R2507" t="s">
        <v>8359</v>
      </c>
      <c r="S2507" s="12" t="str">
        <f>TEXT((J2507/86400)+25569+(-5/24),"mm/dd/yy")</f>
        <v>02/11/15</v>
      </c>
      <c r="T2507" s="12" t="str">
        <f>TEXT((I2507/86400)+25569+(-5/24),"mm/dd/yy")</f>
        <v>03/13/15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>E2508/D2508</f>
        <v>6.0000000000000001E-3</v>
      </c>
      <c r="P2508">
        <f>E2508/L2508</f>
        <v>15</v>
      </c>
      <c r="Q2508" t="s">
        <v>8328</v>
      </c>
      <c r="R2508" t="s">
        <v>8359</v>
      </c>
      <c r="S2508" s="12" t="str">
        <f>TEXT((J2508/86400)+25569+(-5/24),"mm/dd/yy")</f>
        <v>09/11/15</v>
      </c>
      <c r="T2508" s="12" t="str">
        <f>TEXT((I2508/86400)+25569+(-5/24),"mm/dd/yy")</f>
        <v>10/03/15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>E2509/D2509</f>
        <v>0</v>
      </c>
      <c r="P2509" t="e">
        <f>E2509/L2509</f>
        <v>#DIV/0!</v>
      </c>
      <c r="Q2509" t="s">
        <v>8328</v>
      </c>
      <c r="R2509" t="s">
        <v>8359</v>
      </c>
      <c r="S2509" s="12" t="str">
        <f>TEXT((J2509/86400)+25569+(-5/24),"mm/dd/yy")</f>
        <v>04/10/15</v>
      </c>
      <c r="T2509" s="12" t="str">
        <f>TEXT((I2509/86400)+25569+(-5/24),"mm/dd/yy")</f>
        <v>05/10/15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>E2510/D2510</f>
        <v>0</v>
      </c>
      <c r="P2510" t="e">
        <f>E2510/L2510</f>
        <v>#DIV/0!</v>
      </c>
      <c r="Q2510" t="s">
        <v>8328</v>
      </c>
      <c r="R2510" t="s">
        <v>8359</v>
      </c>
      <c r="S2510" s="12" t="str">
        <f>TEXT((J2510/86400)+25569+(-5/24),"mm/dd/yy")</f>
        <v>07/15/14</v>
      </c>
      <c r="T2510" s="12" t="str">
        <f>TEXT((I2510/86400)+25569+(-5/24),"mm/dd/yy")</f>
        <v>08/14/14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>E2511/D2511</f>
        <v>1.0526315789473684E-2</v>
      </c>
      <c r="P2511">
        <f>E2511/L2511</f>
        <v>35.714285714285715</v>
      </c>
      <c r="Q2511" t="s">
        <v>8328</v>
      </c>
      <c r="R2511" t="s">
        <v>8359</v>
      </c>
      <c r="S2511" s="12" t="str">
        <f>TEXT((J2511/86400)+25569+(-5/24),"mm/dd/yy")</f>
        <v>02/23/15</v>
      </c>
      <c r="T2511" s="12" t="str">
        <f>TEXT((I2511/86400)+25569+(-5/24),"mm/dd/yy")</f>
        <v>04/20/15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>E2512/D2512</f>
        <v>1.5E-3</v>
      </c>
      <c r="P2512">
        <f>E2512/L2512</f>
        <v>37.5</v>
      </c>
      <c r="Q2512" t="s">
        <v>8328</v>
      </c>
      <c r="R2512" t="s">
        <v>8359</v>
      </c>
      <c r="S2512" s="12" t="str">
        <f>TEXT((J2512/86400)+25569+(-5/24),"mm/dd/yy")</f>
        <v>03/15/15</v>
      </c>
      <c r="T2512" s="12" t="str">
        <f>TEXT((I2512/86400)+25569+(-5/24),"mm/dd/yy")</f>
        <v>05/14/15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>E2513/D2513</f>
        <v>0</v>
      </c>
      <c r="P2513" t="e">
        <f>E2513/L2513</f>
        <v>#DIV/0!</v>
      </c>
      <c r="Q2513" t="s">
        <v>8328</v>
      </c>
      <c r="R2513" t="s">
        <v>8359</v>
      </c>
      <c r="S2513" s="12" t="str">
        <f>TEXT((J2513/86400)+25569+(-5/24),"mm/dd/yy")</f>
        <v>01/02/16</v>
      </c>
      <c r="T2513" s="12" t="str">
        <f>TEXT((I2513/86400)+25569+(-5/24),"mm/dd/yy")</f>
        <v>02/01/16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>E2514/D2514</f>
        <v>0</v>
      </c>
      <c r="P2514" t="e">
        <f>E2514/L2514</f>
        <v>#DIV/0!</v>
      </c>
      <c r="Q2514" t="s">
        <v>8328</v>
      </c>
      <c r="R2514" t="s">
        <v>8359</v>
      </c>
      <c r="S2514" s="12" t="str">
        <f>TEXT((J2514/86400)+25569+(-5/24),"mm/dd/yy")</f>
        <v>11/28/14</v>
      </c>
      <c r="T2514" s="12" t="str">
        <f>TEXT((I2514/86400)+25569+(-5/24),"mm/dd/yy")</f>
        <v>12/13/14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>E2515/D2515</f>
        <v>0</v>
      </c>
      <c r="P2515" t="e">
        <f>E2515/L2515</f>
        <v>#DIV/0!</v>
      </c>
      <c r="Q2515" t="s">
        <v>8328</v>
      </c>
      <c r="R2515" t="s">
        <v>8359</v>
      </c>
      <c r="S2515" s="12" t="str">
        <f>TEXT((J2515/86400)+25569+(-5/24),"mm/dd/yy")</f>
        <v>12/27/16</v>
      </c>
      <c r="T2515" s="12" t="str">
        <f>TEXT((I2515/86400)+25569+(-5/24),"mm/dd/yy")</f>
        <v>02/25/17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>E2516/D2516</f>
        <v>1.7500000000000002E-2</v>
      </c>
      <c r="P2516">
        <f>E2516/L2516</f>
        <v>52.5</v>
      </c>
      <c r="Q2516" t="s">
        <v>8328</v>
      </c>
      <c r="R2516" t="s">
        <v>8359</v>
      </c>
      <c r="S2516" s="12" t="str">
        <f>TEXT((J2516/86400)+25569+(-5/24),"mm/dd/yy")</f>
        <v>08/03/14</v>
      </c>
      <c r="T2516" s="12" t="str">
        <f>TEXT((I2516/86400)+25569+(-5/24),"mm/dd/yy")</f>
        <v>08/20/14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>E2517/D2517</f>
        <v>0.186</v>
      </c>
      <c r="P2517">
        <f>E2517/L2517</f>
        <v>77.5</v>
      </c>
      <c r="Q2517" t="s">
        <v>8328</v>
      </c>
      <c r="R2517" t="s">
        <v>8359</v>
      </c>
      <c r="S2517" s="12" t="str">
        <f>TEXT((J2517/86400)+25569+(-5/24),"mm/dd/yy")</f>
        <v>01/23/15</v>
      </c>
      <c r="T2517" s="12" t="str">
        <f>TEXT((I2517/86400)+25569+(-5/24),"mm/dd/yy")</f>
        <v>02/22/15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>E2518/D2518</f>
        <v>0</v>
      </c>
      <c r="P2518" t="e">
        <f>E2518/L2518</f>
        <v>#DIV/0!</v>
      </c>
      <c r="Q2518" t="s">
        <v>8328</v>
      </c>
      <c r="R2518" t="s">
        <v>8359</v>
      </c>
      <c r="S2518" s="12" t="str">
        <f>TEXT((J2518/86400)+25569+(-5/24),"mm/dd/yy")</f>
        <v>10/30/14</v>
      </c>
      <c r="T2518" s="12" t="str">
        <f>TEXT((I2518/86400)+25569+(-5/24),"mm/dd/yy")</f>
        <v>11/29/14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>E2519/D2519</f>
        <v>9.8166666666666666E-2</v>
      </c>
      <c r="P2519">
        <f>E2519/L2519</f>
        <v>53.545454545454547</v>
      </c>
      <c r="Q2519" t="s">
        <v>8328</v>
      </c>
      <c r="R2519" t="s">
        <v>8359</v>
      </c>
      <c r="S2519" s="12" t="str">
        <f>TEXT((J2519/86400)+25569+(-5/24),"mm/dd/yy")</f>
        <v>02/17/15</v>
      </c>
      <c r="T2519" s="12" t="str">
        <f>TEXT((I2519/86400)+25569+(-5/24),"mm/dd/yy")</f>
        <v>03/19/15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>E2520/D2520</f>
        <v>0</v>
      </c>
      <c r="P2520" t="e">
        <f>E2520/L2520</f>
        <v>#DIV/0!</v>
      </c>
      <c r="Q2520" t="s">
        <v>8328</v>
      </c>
      <c r="R2520" t="s">
        <v>8359</v>
      </c>
      <c r="S2520" s="12" t="str">
        <f>TEXT((J2520/86400)+25569+(-5/24),"mm/dd/yy")</f>
        <v>10/14/14</v>
      </c>
      <c r="T2520" s="12" t="str">
        <f>TEXT((I2520/86400)+25569+(-5/24),"mm/dd/yy")</f>
        <v>11/13/14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>E2521/D2521</f>
        <v>4.3333333333333331E-4</v>
      </c>
      <c r="P2521">
        <f>E2521/L2521</f>
        <v>16.25</v>
      </c>
      <c r="Q2521" t="s">
        <v>8328</v>
      </c>
      <c r="R2521" t="s">
        <v>8359</v>
      </c>
      <c r="S2521" s="12" t="str">
        <f>TEXT((J2521/86400)+25569+(-5/24),"mm/dd/yy")</f>
        <v>06/18/14</v>
      </c>
      <c r="T2521" s="12" t="str">
        <f>TEXT((I2521/86400)+25569+(-5/24),"mm/dd/yy")</f>
        <v>07/18/14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>E2522/D2522</f>
        <v>0</v>
      </c>
      <c r="P2522" t="e">
        <f>E2522/L2522</f>
        <v>#DIV/0!</v>
      </c>
      <c r="Q2522" t="s">
        <v>8328</v>
      </c>
      <c r="R2522" t="s">
        <v>8359</v>
      </c>
      <c r="S2522" s="12" t="str">
        <f>TEXT((J2522/86400)+25569+(-5/24),"mm/dd/yy")</f>
        <v>08/30/16</v>
      </c>
      <c r="T2522" s="12" t="str">
        <f>TEXT((I2522/86400)+25569+(-5/24),"mm/dd/yy")</f>
        <v>10/15/16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>E2523/D2523</f>
        <v>1.0948792000000001</v>
      </c>
      <c r="P2523">
        <f>E2523/L2523</f>
        <v>103.68174242424243</v>
      </c>
      <c r="Q2523" t="s">
        <v>8314</v>
      </c>
      <c r="R2523" t="s">
        <v>8336</v>
      </c>
      <c r="S2523" s="12" t="str">
        <f>TEXT((J2523/86400)+25569+(-5/24),"mm/dd/yy")</f>
        <v>09/22/15</v>
      </c>
      <c r="T2523" s="12" t="str">
        <f>TEXT((I2523/86400)+25569+(-5/24),"mm/dd/yy")</f>
        <v>10/13/15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>E2524/D2524</f>
        <v>1</v>
      </c>
      <c r="P2524">
        <f>E2524/L2524</f>
        <v>185.18518518518519</v>
      </c>
      <c r="Q2524" t="s">
        <v>8314</v>
      </c>
      <c r="R2524" t="s">
        <v>8336</v>
      </c>
      <c r="S2524" s="12" t="str">
        <f>TEXT((J2524/86400)+25569+(-5/24),"mm/dd/yy")</f>
        <v>03/31/16</v>
      </c>
      <c r="T2524" s="12" t="str">
        <f>TEXT((I2524/86400)+25569+(-5/24),"mm/dd/yy")</f>
        <v>04/22/16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>E2525/D2525</f>
        <v>1.5644444444444445</v>
      </c>
      <c r="P2525">
        <f>E2525/L2525</f>
        <v>54.153846153846153</v>
      </c>
      <c r="Q2525" t="s">
        <v>8314</v>
      </c>
      <c r="R2525" t="s">
        <v>8336</v>
      </c>
      <c r="S2525" s="12" t="str">
        <f>TEXT((J2525/86400)+25569+(-5/24),"mm/dd/yy")</f>
        <v>10/18/14</v>
      </c>
      <c r="T2525" s="12" t="str">
        <f>TEXT((I2525/86400)+25569+(-5/24),"mm/dd/yy")</f>
        <v>11/17/14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>E2526/D2526</f>
        <v>1.016</v>
      </c>
      <c r="P2526">
        <f>E2526/L2526</f>
        <v>177.2093023255814</v>
      </c>
      <c r="Q2526" t="s">
        <v>8314</v>
      </c>
      <c r="R2526" t="s">
        <v>8336</v>
      </c>
      <c r="S2526" s="12" t="str">
        <f>TEXT((J2526/86400)+25569+(-5/24),"mm/dd/yy")</f>
        <v>11/18/14</v>
      </c>
      <c r="T2526" s="12" t="str">
        <f>TEXT((I2526/86400)+25569+(-5/24),"mm/dd/yy")</f>
        <v>12/20/14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>E2527/D2527</f>
        <v>1.00325</v>
      </c>
      <c r="P2527">
        <f>E2527/L2527</f>
        <v>100.325</v>
      </c>
      <c r="Q2527" t="s">
        <v>8314</v>
      </c>
      <c r="R2527" t="s">
        <v>8336</v>
      </c>
      <c r="S2527" s="12" t="str">
        <f>TEXT((J2527/86400)+25569+(-5/24),"mm/dd/yy")</f>
        <v>05/29/12</v>
      </c>
      <c r="T2527" s="12" t="str">
        <f>TEXT((I2527/86400)+25569+(-5/24),"mm/dd/yy")</f>
        <v>06/28/12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>E2528/D2528</f>
        <v>1.1294999999999999</v>
      </c>
      <c r="P2528">
        <f>E2528/L2528</f>
        <v>136.90909090909091</v>
      </c>
      <c r="Q2528" t="s">
        <v>8314</v>
      </c>
      <c r="R2528" t="s">
        <v>8336</v>
      </c>
      <c r="S2528" s="12" t="str">
        <f>TEXT((J2528/86400)+25569+(-5/24),"mm/dd/yy")</f>
        <v>11/09/14</v>
      </c>
      <c r="T2528" s="12" t="str">
        <f>TEXT((I2528/86400)+25569+(-5/24),"mm/dd/yy")</f>
        <v>12/07/14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>E2529/D2529</f>
        <v>1.02125</v>
      </c>
      <c r="P2529">
        <f>E2529/L2529</f>
        <v>57.535211267605632</v>
      </c>
      <c r="Q2529" t="s">
        <v>8314</v>
      </c>
      <c r="R2529" t="s">
        <v>8336</v>
      </c>
      <c r="S2529" s="12" t="str">
        <f>TEXT((J2529/86400)+25569+(-5/24),"mm/dd/yy")</f>
        <v>09/29/13</v>
      </c>
      <c r="T2529" s="12" t="str">
        <f>TEXT((I2529/86400)+25569+(-5/24),"mm/dd/yy")</f>
        <v>10/17/13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>E2530/D2530</f>
        <v>1.0724974999999999</v>
      </c>
      <c r="P2530">
        <f>E2530/L2530</f>
        <v>52.962839506172834</v>
      </c>
      <c r="Q2530" t="s">
        <v>8314</v>
      </c>
      <c r="R2530" t="s">
        <v>8336</v>
      </c>
      <c r="S2530" s="12" t="str">
        <f>TEXT((J2530/86400)+25569+(-5/24),"mm/dd/yy")</f>
        <v>08/01/15</v>
      </c>
      <c r="T2530" s="12" t="str">
        <f>TEXT((I2530/86400)+25569+(-5/24),"mm/dd/yy")</f>
        <v>08/20/15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>E2531/D2531</f>
        <v>1.0428333333333333</v>
      </c>
      <c r="P2531">
        <f>E2531/L2531</f>
        <v>82.328947368421055</v>
      </c>
      <c r="Q2531" t="s">
        <v>8314</v>
      </c>
      <c r="R2531" t="s">
        <v>8336</v>
      </c>
      <c r="S2531" s="12" t="str">
        <f>TEXT((J2531/86400)+25569+(-5/24),"mm/dd/yy")</f>
        <v>02/08/12</v>
      </c>
      <c r="T2531" s="12" t="str">
        <f>TEXT((I2531/86400)+25569+(-5/24),"mm/dd/yy")</f>
        <v>03/24/12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>E2532/D2532</f>
        <v>1</v>
      </c>
      <c r="P2532">
        <f>E2532/L2532</f>
        <v>135.41666666666666</v>
      </c>
      <c r="Q2532" t="s">
        <v>8314</v>
      </c>
      <c r="R2532" t="s">
        <v>8336</v>
      </c>
      <c r="S2532" s="12" t="str">
        <f>TEXT((J2532/86400)+25569+(-5/24),"mm/dd/yy")</f>
        <v>03/18/15</v>
      </c>
      <c r="T2532" s="12" t="str">
        <f>TEXT((I2532/86400)+25569+(-5/24),"mm/dd/yy")</f>
        <v>04/19/15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>E2533/D2533</f>
        <v>1.004</v>
      </c>
      <c r="P2533">
        <f>E2533/L2533</f>
        <v>74.06557377049181</v>
      </c>
      <c r="Q2533" t="s">
        <v>8314</v>
      </c>
      <c r="R2533" t="s">
        <v>8336</v>
      </c>
      <c r="S2533" s="12" t="str">
        <f>TEXT((J2533/86400)+25569+(-5/24),"mm/dd/yy")</f>
        <v>07/23/15</v>
      </c>
      <c r="T2533" s="12" t="str">
        <f>TEXT((I2533/86400)+25569+(-5/24),"mm/dd/yy")</f>
        <v>08/14/15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>E2534/D2534</f>
        <v>1.26125</v>
      </c>
      <c r="P2534">
        <f>E2534/L2534</f>
        <v>84.083333333333329</v>
      </c>
      <c r="Q2534" t="s">
        <v>8314</v>
      </c>
      <c r="R2534" t="s">
        <v>8336</v>
      </c>
      <c r="S2534" s="12" t="str">
        <f>TEXT((J2534/86400)+25569+(-5/24),"mm/dd/yy")</f>
        <v>07/17/12</v>
      </c>
      <c r="T2534" s="12" t="str">
        <f>TEXT((I2534/86400)+25569+(-5/24),"mm/dd/yy")</f>
        <v>08/16/12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>E2535/D2535</f>
        <v>1.1066666666666667</v>
      </c>
      <c r="P2535">
        <f>E2535/L2535</f>
        <v>61.029411764705884</v>
      </c>
      <c r="Q2535" t="s">
        <v>8314</v>
      </c>
      <c r="R2535" t="s">
        <v>8336</v>
      </c>
      <c r="S2535" s="12" t="str">
        <f>TEXT((J2535/86400)+25569+(-5/24),"mm/dd/yy")</f>
        <v>01/30/13</v>
      </c>
      <c r="T2535" s="12" t="str">
        <f>TEXT((I2535/86400)+25569+(-5/24),"mm/dd/yy")</f>
        <v>03/01/13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>E2536/D2536</f>
        <v>1.05</v>
      </c>
      <c r="P2536">
        <f>E2536/L2536</f>
        <v>150</v>
      </c>
      <c r="Q2536" t="s">
        <v>8314</v>
      </c>
      <c r="R2536" t="s">
        <v>8336</v>
      </c>
      <c r="S2536" s="12" t="str">
        <f>TEXT((J2536/86400)+25569+(-5/24),"mm/dd/yy")</f>
        <v>11/10/09</v>
      </c>
      <c r="T2536" s="12" t="str">
        <f>TEXT((I2536/86400)+25569+(-5/24),"mm/dd/yy")</f>
        <v>01/01/10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>E2537/D2537</f>
        <v>1.03775</v>
      </c>
      <c r="P2537">
        <f>E2537/L2537</f>
        <v>266.08974358974359</v>
      </c>
      <c r="Q2537" t="s">
        <v>8314</v>
      </c>
      <c r="R2537" t="s">
        <v>8336</v>
      </c>
      <c r="S2537" s="12" t="str">
        <f>TEXT((J2537/86400)+25569+(-5/24),"mm/dd/yy")</f>
        <v>10/31/14</v>
      </c>
      <c r="T2537" s="12" t="str">
        <f>TEXT((I2537/86400)+25569+(-5/24),"mm/dd/yy")</f>
        <v>12/01/14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>E2538/D2538</f>
        <v>1.1599999999999999</v>
      </c>
      <c r="P2538">
        <f>E2538/L2538</f>
        <v>7.25</v>
      </c>
      <c r="Q2538" t="s">
        <v>8314</v>
      </c>
      <c r="R2538" t="s">
        <v>8336</v>
      </c>
      <c r="S2538" s="12" t="str">
        <f>TEXT((J2538/86400)+25569+(-5/24),"mm/dd/yy")</f>
        <v>07/08/13</v>
      </c>
      <c r="T2538" s="12" t="str">
        <f>TEXT((I2538/86400)+25569+(-5/24),"mm/dd/yy")</f>
        <v>07/29/13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>E2539/D2539</f>
        <v>1.1000000000000001</v>
      </c>
      <c r="P2539">
        <f>E2539/L2539</f>
        <v>100</v>
      </c>
      <c r="Q2539" t="s">
        <v>8314</v>
      </c>
      <c r="R2539" t="s">
        <v>8336</v>
      </c>
      <c r="S2539" s="12" t="str">
        <f>TEXT((J2539/86400)+25569+(-5/24),"mm/dd/yy")</f>
        <v>06/02/11</v>
      </c>
      <c r="T2539" s="12" t="str">
        <f>TEXT((I2539/86400)+25569+(-5/24),"mm/dd/yy")</f>
        <v>08/01/11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>E2540/D2540</f>
        <v>1.130176111111111</v>
      </c>
      <c r="P2540">
        <f>E2540/L2540</f>
        <v>109.96308108108107</v>
      </c>
      <c r="Q2540" t="s">
        <v>8314</v>
      </c>
      <c r="R2540" t="s">
        <v>8336</v>
      </c>
      <c r="S2540" s="12" t="str">
        <f>TEXT((J2540/86400)+25569+(-5/24),"mm/dd/yy")</f>
        <v>01/24/13</v>
      </c>
      <c r="T2540" s="12" t="str">
        <f>TEXT((I2540/86400)+25569+(-5/24),"mm/dd/yy")</f>
        <v>02/23/13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>E2541/D2541</f>
        <v>1.0024999999999999</v>
      </c>
      <c r="P2541">
        <f>E2541/L2541</f>
        <v>169.91525423728814</v>
      </c>
      <c r="Q2541" t="s">
        <v>8314</v>
      </c>
      <c r="R2541" t="s">
        <v>8336</v>
      </c>
      <c r="S2541" s="12" t="str">
        <f>TEXT((J2541/86400)+25569+(-5/24),"mm/dd/yy")</f>
        <v>12/04/14</v>
      </c>
      <c r="T2541" s="12" t="str">
        <f>TEXT((I2541/86400)+25569+(-5/24),"mm/dd/yy")</f>
        <v>02/02/15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>E2542/D2542</f>
        <v>1.034</v>
      </c>
      <c r="P2542">
        <f>E2542/L2542</f>
        <v>95.740740740740748</v>
      </c>
      <c r="Q2542" t="s">
        <v>8314</v>
      </c>
      <c r="R2542" t="s">
        <v>8336</v>
      </c>
      <c r="S2542" s="12" t="str">
        <f>TEXT((J2542/86400)+25569+(-5/24),"mm/dd/yy")</f>
        <v>08/30/11</v>
      </c>
      <c r="T2542" s="12" t="str">
        <f>TEXT((I2542/86400)+25569+(-5/24),"mm/dd/yy")</f>
        <v>10/29/11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>E2543/D2543</f>
        <v>1.0702857142857143</v>
      </c>
      <c r="P2543">
        <f>E2543/L2543</f>
        <v>59.460317460317462</v>
      </c>
      <c r="Q2543" t="s">
        <v>8314</v>
      </c>
      <c r="R2543" t="s">
        <v>8336</v>
      </c>
      <c r="S2543" s="12" t="str">
        <f>TEXT((J2543/86400)+25569+(-5/24),"mm/dd/yy")</f>
        <v>07/28/13</v>
      </c>
      <c r="T2543" s="12" t="str">
        <f>TEXT((I2543/86400)+25569+(-5/24),"mm/dd/yy")</f>
        <v>09/26/13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>E2544/D2544</f>
        <v>1.0357142857142858</v>
      </c>
      <c r="P2544">
        <f>E2544/L2544</f>
        <v>55.769230769230766</v>
      </c>
      <c r="Q2544" t="s">
        <v>8314</v>
      </c>
      <c r="R2544" t="s">
        <v>8336</v>
      </c>
      <c r="S2544" s="12" t="str">
        <f>TEXT((J2544/86400)+25569+(-5/24),"mm/dd/yy")</f>
        <v>08/23/13</v>
      </c>
      <c r="T2544" s="12" t="str">
        <f>TEXT((I2544/86400)+25569+(-5/24),"mm/dd/yy")</f>
        <v>09/30/13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>E2545/D2545</f>
        <v>1.5640000000000001</v>
      </c>
      <c r="P2545">
        <f>E2545/L2545</f>
        <v>30.076923076923077</v>
      </c>
      <c r="Q2545" t="s">
        <v>8314</v>
      </c>
      <c r="R2545" t="s">
        <v>8336</v>
      </c>
      <c r="S2545" s="12" t="str">
        <f>TEXT((J2545/86400)+25569+(-5/24),"mm/dd/yy")</f>
        <v>12/01/10</v>
      </c>
      <c r="T2545" s="12" t="str">
        <f>TEXT((I2545/86400)+25569+(-5/24),"mm/dd/yy")</f>
        <v>01/01/11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>E2546/D2546</f>
        <v>1.0082</v>
      </c>
      <c r="P2546">
        <f>E2546/L2546</f>
        <v>88.438596491228068</v>
      </c>
      <c r="Q2546" t="s">
        <v>8314</v>
      </c>
      <c r="R2546" t="s">
        <v>8336</v>
      </c>
      <c r="S2546" s="12" t="str">
        <f>TEXT((J2546/86400)+25569+(-5/24),"mm/dd/yy")</f>
        <v>06/08/12</v>
      </c>
      <c r="T2546" s="12" t="str">
        <f>TEXT((I2546/86400)+25569+(-5/24),"mm/dd/yy")</f>
        <v>07/08/12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>E2547/D2547</f>
        <v>1.9530000000000001</v>
      </c>
      <c r="P2547">
        <f>E2547/L2547</f>
        <v>64.032786885245898</v>
      </c>
      <c r="Q2547" t="s">
        <v>8314</v>
      </c>
      <c r="R2547" t="s">
        <v>8336</v>
      </c>
      <c r="S2547" s="12" t="str">
        <f>TEXT((J2547/86400)+25569+(-5/24),"mm/dd/yy")</f>
        <v>01/22/15</v>
      </c>
      <c r="T2547" s="12" t="str">
        <f>TEXT((I2547/86400)+25569+(-5/24),"mm/dd/yy")</f>
        <v>02/26/15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>E2548/D2548</f>
        <v>1.1171428571428572</v>
      </c>
      <c r="P2548">
        <f>E2548/L2548</f>
        <v>60.153846153846153</v>
      </c>
      <c r="Q2548" t="s">
        <v>8314</v>
      </c>
      <c r="R2548" t="s">
        <v>8336</v>
      </c>
      <c r="S2548" s="12" t="str">
        <f>TEXT((J2548/86400)+25569+(-5/24),"mm/dd/yy")</f>
        <v>09/07/13</v>
      </c>
      <c r="T2548" s="12" t="str">
        <f>TEXT((I2548/86400)+25569+(-5/24),"mm/dd/yy")</f>
        <v>10/05/13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>E2549/D2549</f>
        <v>1.1985454545454546</v>
      </c>
      <c r="P2549">
        <f>E2549/L2549</f>
        <v>49.194029850746269</v>
      </c>
      <c r="Q2549" t="s">
        <v>8314</v>
      </c>
      <c r="R2549" t="s">
        <v>8336</v>
      </c>
      <c r="S2549" s="12" t="str">
        <f>TEXT((J2549/86400)+25569+(-5/24),"mm/dd/yy")</f>
        <v>03/05/12</v>
      </c>
      <c r="T2549" s="12" t="str">
        <f>TEXT((I2549/86400)+25569+(-5/24),"mm/dd/yy")</f>
        <v>04/04/12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>E2550/D2550</f>
        <v>1.0185</v>
      </c>
      <c r="P2550">
        <f>E2550/L2550</f>
        <v>165.16216216216216</v>
      </c>
      <c r="Q2550" t="s">
        <v>8314</v>
      </c>
      <c r="R2550" t="s">
        <v>8336</v>
      </c>
      <c r="S2550" s="12" t="str">
        <f>TEXT((J2550/86400)+25569+(-5/24),"mm/dd/yy")</f>
        <v>09/05/16</v>
      </c>
      <c r="T2550" s="12" t="str">
        <f>TEXT((I2550/86400)+25569+(-5/24),"mm/dd/yy")</f>
        <v>09/29/16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>E2551/D2551</f>
        <v>1.0280254777070064</v>
      </c>
      <c r="P2551">
        <f>E2551/L2551</f>
        <v>43.621621621621621</v>
      </c>
      <c r="Q2551" t="s">
        <v>8314</v>
      </c>
      <c r="R2551" t="s">
        <v>8336</v>
      </c>
      <c r="S2551" s="12" t="str">
        <f>TEXT((J2551/86400)+25569+(-5/24),"mm/dd/yy")</f>
        <v>04/26/13</v>
      </c>
      <c r="T2551" s="12" t="str">
        <f>TEXT((I2551/86400)+25569+(-5/24),"mm/dd/yy")</f>
        <v>05/31/13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>E2552/D2552</f>
        <v>1.0084615384615385</v>
      </c>
      <c r="P2552">
        <f>E2552/L2552</f>
        <v>43.7</v>
      </c>
      <c r="Q2552" t="s">
        <v>8314</v>
      </c>
      <c r="R2552" t="s">
        <v>8336</v>
      </c>
      <c r="S2552" s="12" t="str">
        <f>TEXT((J2552/86400)+25569+(-5/24),"mm/dd/yy")</f>
        <v>08/12/15</v>
      </c>
      <c r="T2552" s="12" t="str">
        <f>TEXT((I2552/86400)+25569+(-5/24),"mm/dd/yy")</f>
        <v>10/07/15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>E2553/D2553</f>
        <v>1.0273469387755103</v>
      </c>
      <c r="P2553">
        <f>E2553/L2553</f>
        <v>67.419642857142861</v>
      </c>
      <c r="Q2553" t="s">
        <v>8314</v>
      </c>
      <c r="R2553" t="s">
        <v>8336</v>
      </c>
      <c r="S2553" s="12" t="str">
        <f>TEXT((J2553/86400)+25569+(-5/24),"mm/dd/yy")</f>
        <v>02/22/12</v>
      </c>
      <c r="T2553" s="12" t="str">
        <f>TEXT((I2553/86400)+25569+(-5/24),"mm/dd/yy")</f>
        <v>03/21/12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>E2554/D2554</f>
        <v>1.0649999999999999</v>
      </c>
      <c r="P2554">
        <f>E2554/L2554</f>
        <v>177.5</v>
      </c>
      <c r="Q2554" t="s">
        <v>8314</v>
      </c>
      <c r="R2554" t="s">
        <v>8336</v>
      </c>
      <c r="S2554" s="12" t="str">
        <f>TEXT((J2554/86400)+25569+(-5/24),"mm/dd/yy")</f>
        <v>02/03/17</v>
      </c>
      <c r="T2554" s="12" t="str">
        <f>TEXT((I2554/86400)+25569+(-5/24),"mm/dd/yy")</f>
        <v>03/05/17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>E2555/D2555</f>
        <v>1.5553333333333332</v>
      </c>
      <c r="P2555">
        <f>E2555/L2555</f>
        <v>38.883333333333333</v>
      </c>
      <c r="Q2555" t="s">
        <v>8314</v>
      </c>
      <c r="R2555" t="s">
        <v>8336</v>
      </c>
      <c r="S2555" s="12" t="str">
        <f>TEXT((J2555/86400)+25569+(-5/24),"mm/dd/yy")</f>
        <v>07/22/12</v>
      </c>
      <c r="T2555" s="12" t="str">
        <f>TEXT((I2555/86400)+25569+(-5/24),"mm/dd/yy")</f>
        <v>09/20/12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>E2556/D2556</f>
        <v>1.228</v>
      </c>
      <c r="P2556">
        <f>E2556/L2556</f>
        <v>54.985074626865675</v>
      </c>
      <c r="Q2556" t="s">
        <v>8314</v>
      </c>
      <c r="R2556" t="s">
        <v>8336</v>
      </c>
      <c r="S2556" s="12" t="str">
        <f>TEXT((J2556/86400)+25569+(-5/24),"mm/dd/yy")</f>
        <v>04/30/15</v>
      </c>
      <c r="T2556" s="12" t="str">
        <f>TEXT((I2556/86400)+25569+(-5/24),"mm/dd/yy")</f>
        <v>05/31/15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>E2557/D2557</f>
        <v>1.0734999999999999</v>
      </c>
      <c r="P2557">
        <f>E2557/L2557</f>
        <v>61.342857142857142</v>
      </c>
      <c r="Q2557" t="s">
        <v>8314</v>
      </c>
      <c r="R2557" t="s">
        <v>8336</v>
      </c>
      <c r="S2557" s="12" t="str">
        <f>TEXT((J2557/86400)+25569+(-5/24),"mm/dd/yy")</f>
        <v>04/27/12</v>
      </c>
      <c r="T2557" s="12" t="str">
        <f>TEXT((I2557/86400)+25569+(-5/24),"mm/dd/yy")</f>
        <v>05/28/12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>E2558/D2558</f>
        <v>1.0550335570469798</v>
      </c>
      <c r="P2558">
        <f>E2558/L2558</f>
        <v>23.117647058823529</v>
      </c>
      <c r="Q2558" t="s">
        <v>8314</v>
      </c>
      <c r="R2558" t="s">
        <v>8336</v>
      </c>
      <c r="S2558" s="12" t="str">
        <f>TEXT((J2558/86400)+25569+(-5/24),"mm/dd/yy")</f>
        <v>11/09/12</v>
      </c>
      <c r="T2558" s="12" t="str">
        <f>TEXT((I2558/86400)+25569+(-5/24),"mm/dd/yy")</f>
        <v>12/24/12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>E2559/D2559</f>
        <v>1.1844444444444444</v>
      </c>
      <c r="P2559">
        <f>E2559/L2559</f>
        <v>29.611111111111111</v>
      </c>
      <c r="Q2559" t="s">
        <v>8314</v>
      </c>
      <c r="R2559" t="s">
        <v>8336</v>
      </c>
      <c r="S2559" s="12" t="str">
        <f>TEXT((J2559/86400)+25569+(-5/24),"mm/dd/yy")</f>
        <v>04/15/14</v>
      </c>
      <c r="T2559" s="12" t="str">
        <f>TEXT((I2559/86400)+25569+(-5/24),"mm/dd/yy")</f>
        <v>05/15/14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>E2560/D2560</f>
        <v>1.0888</v>
      </c>
      <c r="P2560">
        <f>E2560/L2560</f>
        <v>75.611111111111114</v>
      </c>
      <c r="Q2560" t="s">
        <v>8314</v>
      </c>
      <c r="R2560" t="s">
        <v>8336</v>
      </c>
      <c r="S2560" s="12" t="str">
        <f>TEXT((J2560/86400)+25569+(-5/24),"mm/dd/yy")</f>
        <v>03/30/15</v>
      </c>
      <c r="T2560" s="12" t="str">
        <f>TEXT((I2560/86400)+25569+(-5/24),"mm/dd/yy")</f>
        <v>05/01/15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>E2561/D2561</f>
        <v>1.1125</v>
      </c>
      <c r="P2561">
        <f>E2561/L2561</f>
        <v>35.6</v>
      </c>
      <c r="Q2561" t="s">
        <v>8314</v>
      </c>
      <c r="R2561" t="s">
        <v>8336</v>
      </c>
      <c r="S2561" s="12" t="str">
        <f>TEXT((J2561/86400)+25569+(-5/24),"mm/dd/yy")</f>
        <v>10/13/11</v>
      </c>
      <c r="T2561" s="12" t="str">
        <f>TEXT((I2561/86400)+25569+(-5/24),"mm/dd/yy")</f>
        <v>11/15/11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>E2562/D2562</f>
        <v>1.0009999999999999</v>
      </c>
      <c r="P2562">
        <f>E2562/L2562</f>
        <v>143</v>
      </c>
      <c r="Q2562" t="s">
        <v>8314</v>
      </c>
      <c r="R2562" t="s">
        <v>8336</v>
      </c>
      <c r="S2562" s="12" t="str">
        <f>TEXT((J2562/86400)+25569+(-5/24),"mm/dd/yy")</f>
        <v>02/04/15</v>
      </c>
      <c r="T2562" s="12" t="str">
        <f>TEXT((I2562/86400)+25569+(-5/24),"mm/dd/yy")</f>
        <v>03/06/15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>E2563/D2563</f>
        <v>0</v>
      </c>
      <c r="P2563" t="e">
        <f>E2563/L2563</f>
        <v>#DIV/0!</v>
      </c>
      <c r="Q2563" t="s">
        <v>8328</v>
      </c>
      <c r="R2563" t="s">
        <v>8356</v>
      </c>
      <c r="S2563" s="12" t="str">
        <f>TEXT((J2563/86400)+25569+(-5/24),"mm/dd/yy")</f>
        <v>09/13/15</v>
      </c>
      <c r="T2563" s="12" t="str">
        <f>TEXT((I2563/86400)+25569+(-5/24),"mm/dd/yy")</f>
        <v>10/13/15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>E2564/D2564</f>
        <v>7.4999999999999997E-3</v>
      </c>
      <c r="P2564">
        <f>E2564/L2564</f>
        <v>25</v>
      </c>
      <c r="Q2564" t="s">
        <v>8328</v>
      </c>
      <c r="R2564" t="s">
        <v>8356</v>
      </c>
      <c r="S2564" s="12" t="str">
        <f>TEXT((J2564/86400)+25569+(-5/24),"mm/dd/yy")</f>
        <v>08/12/16</v>
      </c>
      <c r="T2564" s="12" t="str">
        <f>TEXT((I2564/86400)+25569+(-5/24),"mm/dd/yy")</f>
        <v>10/11/16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>E2565/D2565</f>
        <v>0</v>
      </c>
      <c r="P2565" t="e">
        <f>E2565/L2565</f>
        <v>#DIV/0!</v>
      </c>
      <c r="Q2565" t="s">
        <v>8328</v>
      </c>
      <c r="R2565" t="s">
        <v>8356</v>
      </c>
      <c r="S2565" s="12" t="str">
        <f>TEXT((J2565/86400)+25569+(-5/24),"mm/dd/yy")</f>
        <v>05/30/15</v>
      </c>
      <c r="T2565" s="12" t="str">
        <f>TEXT((I2565/86400)+25569+(-5/24),"mm/dd/yy")</f>
        <v>07/29/15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>E2566/D2566</f>
        <v>0</v>
      </c>
      <c r="P2566" t="e">
        <f>E2566/L2566</f>
        <v>#DIV/0!</v>
      </c>
      <c r="Q2566" t="s">
        <v>8328</v>
      </c>
      <c r="R2566" t="s">
        <v>8356</v>
      </c>
      <c r="S2566" s="12" t="str">
        <f>TEXT((J2566/86400)+25569+(-5/24),"mm/dd/yy")</f>
        <v>07/01/14</v>
      </c>
      <c r="T2566" s="12" t="str">
        <f>TEXT((I2566/86400)+25569+(-5/24),"mm/dd/yy")</f>
        <v>07/31/14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>E2567/D2567</f>
        <v>0.01</v>
      </c>
      <c r="P2567">
        <f>E2567/L2567</f>
        <v>100</v>
      </c>
      <c r="Q2567" t="s">
        <v>8328</v>
      </c>
      <c r="R2567" t="s">
        <v>8356</v>
      </c>
      <c r="S2567" s="12" t="str">
        <f>TEXT((J2567/86400)+25569+(-5/24),"mm/dd/yy")</f>
        <v>03/11/16</v>
      </c>
      <c r="T2567" s="12" t="str">
        <f>TEXT((I2567/86400)+25569+(-5/24),"mm/dd/yy")</f>
        <v>05/09/16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>E2568/D2568</f>
        <v>0</v>
      </c>
      <c r="P2568" t="e">
        <f>E2568/L2568</f>
        <v>#DIV/0!</v>
      </c>
      <c r="Q2568" t="s">
        <v>8328</v>
      </c>
      <c r="R2568" t="s">
        <v>8356</v>
      </c>
      <c r="S2568" s="12" t="str">
        <f>TEXT((J2568/86400)+25569+(-5/24),"mm/dd/yy")</f>
        <v>07/22/14</v>
      </c>
      <c r="T2568" s="12" t="str">
        <f>TEXT((I2568/86400)+25569+(-5/24),"mm/dd/yy")</f>
        <v>08/21/14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>E2569/D2569</f>
        <v>2.6666666666666666E-3</v>
      </c>
      <c r="P2569">
        <f>E2569/L2569</f>
        <v>60</v>
      </c>
      <c r="Q2569" t="s">
        <v>8328</v>
      </c>
      <c r="R2569" t="s">
        <v>8356</v>
      </c>
      <c r="S2569" s="12" t="str">
        <f>TEXT((J2569/86400)+25569+(-5/24),"mm/dd/yy")</f>
        <v>03/24/15</v>
      </c>
      <c r="T2569" s="12" t="str">
        <f>TEXT((I2569/86400)+25569+(-5/24),"mm/dd/yy")</f>
        <v>04/23/15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>E2570/D2570</f>
        <v>5.0000000000000001E-3</v>
      </c>
      <c r="P2570">
        <f>E2570/L2570</f>
        <v>50</v>
      </c>
      <c r="Q2570" t="s">
        <v>8328</v>
      </c>
      <c r="R2570" t="s">
        <v>8356</v>
      </c>
      <c r="S2570" s="12" t="str">
        <f>TEXT((J2570/86400)+25569+(-5/24),"mm/dd/yy")</f>
        <v>08/02/16</v>
      </c>
      <c r="T2570" s="12" t="str">
        <f>TEXT((I2570/86400)+25569+(-5/24),"mm/dd/yy")</f>
        <v>09/01/16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>E2571/D2571</f>
        <v>2.2307692307692306E-2</v>
      </c>
      <c r="P2571">
        <f>E2571/L2571</f>
        <v>72.5</v>
      </c>
      <c r="Q2571" t="s">
        <v>8328</v>
      </c>
      <c r="R2571" t="s">
        <v>8356</v>
      </c>
      <c r="S2571" s="12" t="str">
        <f>TEXT((J2571/86400)+25569+(-5/24),"mm/dd/yy")</f>
        <v>08/17/15</v>
      </c>
      <c r="T2571" s="12" t="str">
        <f>TEXT((I2571/86400)+25569+(-5/24),"mm/dd/yy")</f>
        <v>09/16/15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>E2572/D2572</f>
        <v>8.4285714285714294E-3</v>
      </c>
      <c r="P2572">
        <f>E2572/L2572</f>
        <v>29.5</v>
      </c>
      <c r="Q2572" t="s">
        <v>8328</v>
      </c>
      <c r="R2572" t="s">
        <v>8356</v>
      </c>
      <c r="S2572" s="12" t="str">
        <f>TEXT((J2572/86400)+25569+(-5/24),"mm/dd/yy")</f>
        <v>01/09/17</v>
      </c>
      <c r="T2572" s="12" t="str">
        <f>TEXT((I2572/86400)+25569+(-5/24),"mm/dd/yy")</f>
        <v>02/08/17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>E2573/D2573</f>
        <v>2.5000000000000001E-3</v>
      </c>
      <c r="P2573">
        <f>E2573/L2573</f>
        <v>62.5</v>
      </c>
      <c r="Q2573" t="s">
        <v>8328</v>
      </c>
      <c r="R2573" t="s">
        <v>8356</v>
      </c>
      <c r="S2573" s="12" t="str">
        <f>TEXT((J2573/86400)+25569+(-5/24),"mm/dd/yy")</f>
        <v>03/20/16</v>
      </c>
      <c r="T2573" s="12" t="str">
        <f>TEXT((I2573/86400)+25569+(-5/24),"mm/dd/yy")</f>
        <v>05/19/16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>E2574/D2574</f>
        <v>0</v>
      </c>
      <c r="P2574" t="e">
        <f>E2574/L2574</f>
        <v>#DIV/0!</v>
      </c>
      <c r="Q2574" t="s">
        <v>8328</v>
      </c>
      <c r="R2574" t="s">
        <v>8356</v>
      </c>
      <c r="S2574" s="12" t="str">
        <f>TEXT((J2574/86400)+25569+(-5/24),"mm/dd/yy")</f>
        <v>03/13/15</v>
      </c>
      <c r="T2574" s="12" t="str">
        <f>TEXT((I2574/86400)+25569+(-5/24),"mm/dd/yy")</f>
        <v>04/12/15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>E2575/D2575</f>
        <v>0</v>
      </c>
      <c r="P2575" t="e">
        <f>E2575/L2575</f>
        <v>#DIV/0!</v>
      </c>
      <c r="Q2575" t="s">
        <v>8328</v>
      </c>
      <c r="R2575" t="s">
        <v>8356</v>
      </c>
      <c r="S2575" s="12" t="str">
        <f>TEXT((J2575/86400)+25569+(-5/24),"mm/dd/yy")</f>
        <v>07/09/14</v>
      </c>
      <c r="T2575" s="12" t="str">
        <f>TEXT((I2575/86400)+25569+(-5/24),"mm/dd/yy")</f>
        <v>08/23/14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>E2576/D2576</f>
        <v>0</v>
      </c>
      <c r="P2576" t="e">
        <f>E2576/L2576</f>
        <v>#DIV/0!</v>
      </c>
      <c r="Q2576" t="s">
        <v>8328</v>
      </c>
      <c r="R2576" t="s">
        <v>8356</v>
      </c>
      <c r="S2576" s="12" t="str">
        <f>TEXT((J2576/86400)+25569+(-5/24),"mm/dd/yy")</f>
        <v>04/27/16</v>
      </c>
      <c r="T2576" s="12" t="str">
        <f>TEXT((I2576/86400)+25569+(-5/24),"mm/dd/yy")</f>
        <v>05/18/16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>E2577/D2577</f>
        <v>0</v>
      </c>
      <c r="P2577" t="e">
        <f>E2577/L2577</f>
        <v>#DIV/0!</v>
      </c>
      <c r="Q2577" t="s">
        <v>8328</v>
      </c>
      <c r="R2577" t="s">
        <v>8356</v>
      </c>
      <c r="S2577" s="12" t="str">
        <f>TEXT((J2577/86400)+25569+(-5/24),"mm/dd/yy")</f>
        <v>12/12/14</v>
      </c>
      <c r="T2577" s="12" t="str">
        <f>TEXT((I2577/86400)+25569+(-5/24),"mm/dd/yy")</f>
        <v>01/11/15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>E2578/D2578</f>
        <v>0</v>
      </c>
      <c r="P2578" t="e">
        <f>E2578/L2578</f>
        <v>#DIV/0!</v>
      </c>
      <c r="Q2578" t="s">
        <v>8328</v>
      </c>
      <c r="R2578" t="s">
        <v>8356</v>
      </c>
      <c r="S2578" s="12" t="str">
        <f>TEXT((J2578/86400)+25569+(-5/24),"mm/dd/yy")</f>
        <v>02/24/15</v>
      </c>
      <c r="T2578" s="12" t="str">
        <f>TEXT((I2578/86400)+25569+(-5/24),"mm/dd/yy")</f>
        <v>04/10/15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>E2579/D2579</f>
        <v>0</v>
      </c>
      <c r="P2579" t="e">
        <f>E2579/L2579</f>
        <v>#DIV/0!</v>
      </c>
      <c r="Q2579" t="s">
        <v>8328</v>
      </c>
      <c r="R2579" t="s">
        <v>8356</v>
      </c>
      <c r="S2579" s="12" t="str">
        <f>TEXT((J2579/86400)+25569+(-5/24),"mm/dd/yy")</f>
        <v>07/10/14</v>
      </c>
      <c r="T2579" s="12" t="str">
        <f>TEXT((I2579/86400)+25569+(-5/24),"mm/dd/yy")</f>
        <v>08/04/14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>E2580/D2580</f>
        <v>0</v>
      </c>
      <c r="P2580" t="e">
        <f>E2580/L2580</f>
        <v>#DIV/0!</v>
      </c>
      <c r="Q2580" t="s">
        <v>8328</v>
      </c>
      <c r="R2580" t="s">
        <v>8356</v>
      </c>
      <c r="S2580" s="12" t="str">
        <f>TEXT((J2580/86400)+25569+(-5/24),"mm/dd/yy")</f>
        <v>08/21/15</v>
      </c>
      <c r="T2580" s="12" t="str">
        <f>TEXT((I2580/86400)+25569+(-5/24),"mm/dd/yy")</f>
        <v>10/09/15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>E2581/D2581</f>
        <v>1.3849999999999999E-3</v>
      </c>
      <c r="P2581">
        <f>E2581/L2581</f>
        <v>23.083333333333332</v>
      </c>
      <c r="Q2581" t="s">
        <v>8328</v>
      </c>
      <c r="R2581" t="s">
        <v>8356</v>
      </c>
      <c r="S2581" s="12" t="str">
        <f>TEXT((J2581/86400)+25569+(-5/24),"mm/dd/yy")</f>
        <v>07/17/14</v>
      </c>
      <c r="T2581" s="12" t="str">
        <f>TEXT((I2581/86400)+25569+(-5/24),"mm/dd/yy")</f>
        <v>09/15/14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>E2582/D2582</f>
        <v>6.0000000000000001E-3</v>
      </c>
      <c r="P2582">
        <f>E2582/L2582</f>
        <v>25.5</v>
      </c>
      <c r="Q2582" t="s">
        <v>8328</v>
      </c>
      <c r="R2582" t="s">
        <v>8356</v>
      </c>
      <c r="S2582" s="12" t="str">
        <f>TEXT((J2582/86400)+25569+(-5/24),"mm/dd/yy")</f>
        <v>04/16/15</v>
      </c>
      <c r="T2582" s="12" t="str">
        <f>TEXT((I2582/86400)+25569+(-5/24),"mm/dd/yy")</f>
        <v>05/15/15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>E2583/D2583</f>
        <v>0.106</v>
      </c>
      <c r="P2583">
        <f>E2583/L2583</f>
        <v>48.18181818181818</v>
      </c>
      <c r="Q2583" t="s">
        <v>8328</v>
      </c>
      <c r="R2583" t="s">
        <v>8356</v>
      </c>
      <c r="S2583" s="12" t="str">
        <f>TEXT((J2583/86400)+25569+(-5/24),"mm/dd/yy")</f>
        <v>10/17/15</v>
      </c>
      <c r="T2583" s="12" t="str">
        <f>TEXT((I2583/86400)+25569+(-5/24),"mm/dd/yy")</f>
        <v>11/16/15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>E2584/D2584</f>
        <v>1.1111111111111112E-5</v>
      </c>
      <c r="P2584">
        <f>E2584/L2584</f>
        <v>1</v>
      </c>
      <c r="Q2584" t="s">
        <v>8328</v>
      </c>
      <c r="R2584" t="s">
        <v>8356</v>
      </c>
      <c r="S2584" s="12" t="str">
        <f>TEXT((J2584/86400)+25569+(-5/24),"mm/dd/yy")</f>
        <v>09/29/16</v>
      </c>
      <c r="T2584" s="12" t="str">
        <f>TEXT((I2584/86400)+25569+(-5/24),"mm/dd/yy")</f>
        <v>10/29/16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>E2585/D2585</f>
        <v>5.0000000000000001E-3</v>
      </c>
      <c r="P2585">
        <f>E2585/L2585</f>
        <v>1</v>
      </c>
      <c r="Q2585" t="s">
        <v>8328</v>
      </c>
      <c r="R2585" t="s">
        <v>8356</v>
      </c>
      <c r="S2585" s="12" t="str">
        <f>TEXT((J2585/86400)+25569+(-5/24),"mm/dd/yy")</f>
        <v>01/15/15</v>
      </c>
      <c r="T2585" s="12" t="str">
        <f>TEXT((I2585/86400)+25569+(-5/24),"mm/dd/yy")</f>
        <v>03/16/15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>E2586/D2586</f>
        <v>0</v>
      </c>
      <c r="P2586" t="e">
        <f>E2586/L2586</f>
        <v>#DIV/0!</v>
      </c>
      <c r="Q2586" t="s">
        <v>8328</v>
      </c>
      <c r="R2586" t="s">
        <v>8356</v>
      </c>
      <c r="S2586" s="12" t="str">
        <f>TEXT((J2586/86400)+25569+(-5/24),"mm/dd/yy")</f>
        <v>05/15/15</v>
      </c>
      <c r="T2586" s="12" t="str">
        <f>TEXT((I2586/86400)+25569+(-5/24),"mm/dd/yy")</f>
        <v>06/14/15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>E2587/D2587</f>
        <v>1.6666666666666668E-3</v>
      </c>
      <c r="P2587">
        <f>E2587/L2587</f>
        <v>50</v>
      </c>
      <c r="Q2587" t="s">
        <v>8328</v>
      </c>
      <c r="R2587" t="s">
        <v>8356</v>
      </c>
      <c r="S2587" s="12" t="str">
        <f>TEXT((J2587/86400)+25569+(-5/24),"mm/dd/yy")</f>
        <v>06/05/14</v>
      </c>
      <c r="T2587" s="12" t="str">
        <f>TEXT((I2587/86400)+25569+(-5/24),"mm/dd/yy")</f>
        <v>07/05/14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>E2588/D2588</f>
        <v>1.6666666666666668E-3</v>
      </c>
      <c r="P2588">
        <f>E2588/L2588</f>
        <v>5</v>
      </c>
      <c r="Q2588" t="s">
        <v>8328</v>
      </c>
      <c r="R2588" t="s">
        <v>8356</v>
      </c>
      <c r="S2588" s="12" t="str">
        <f>TEXT((J2588/86400)+25569+(-5/24),"mm/dd/yy")</f>
        <v>11/25/15</v>
      </c>
      <c r="T2588" s="12" t="str">
        <f>TEXT((I2588/86400)+25569+(-5/24),"mm/dd/yy")</f>
        <v>12/25/15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>E2589/D2589</f>
        <v>2.4340000000000001E-2</v>
      </c>
      <c r="P2589">
        <f>E2589/L2589</f>
        <v>202.83333333333334</v>
      </c>
      <c r="Q2589" t="s">
        <v>8328</v>
      </c>
      <c r="R2589" t="s">
        <v>8356</v>
      </c>
      <c r="S2589" s="12" t="str">
        <f>TEXT((J2589/86400)+25569+(-5/24),"mm/dd/yy")</f>
        <v>11/30/15</v>
      </c>
      <c r="T2589" s="12" t="str">
        <f>TEXT((I2589/86400)+25569+(-5/24),"mm/dd/yy")</f>
        <v>12/30/15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>E2590/D2590</f>
        <v>3.8833333333333331E-2</v>
      </c>
      <c r="P2590">
        <f>E2590/L2590</f>
        <v>29.125</v>
      </c>
      <c r="Q2590" t="s">
        <v>8328</v>
      </c>
      <c r="R2590" t="s">
        <v>8356</v>
      </c>
      <c r="S2590" s="12" t="str">
        <f>TEXT((J2590/86400)+25569+(-5/24),"mm/dd/yy")</f>
        <v>02/07/15</v>
      </c>
      <c r="T2590" s="12" t="str">
        <f>TEXT((I2590/86400)+25569+(-5/24),"mm/dd/yy")</f>
        <v>03/31/15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>E2591/D2591</f>
        <v>1E-4</v>
      </c>
      <c r="P2591">
        <f>E2591/L2591</f>
        <v>5</v>
      </c>
      <c r="Q2591" t="s">
        <v>8328</v>
      </c>
      <c r="R2591" t="s">
        <v>8356</v>
      </c>
      <c r="S2591" s="12" t="str">
        <f>TEXT((J2591/86400)+25569+(-5/24),"mm/dd/yy")</f>
        <v>02/22/16</v>
      </c>
      <c r="T2591" s="12" t="str">
        <f>TEXT((I2591/86400)+25569+(-5/24),"mm/dd/yy")</f>
        <v>03/23/16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>E2592/D2592</f>
        <v>0</v>
      </c>
      <c r="P2592" t="e">
        <f>E2592/L2592</f>
        <v>#DIV/0!</v>
      </c>
      <c r="Q2592" t="s">
        <v>8328</v>
      </c>
      <c r="R2592" t="s">
        <v>8356</v>
      </c>
      <c r="S2592" s="12" t="str">
        <f>TEXT((J2592/86400)+25569+(-5/24),"mm/dd/yy")</f>
        <v>01/19/16</v>
      </c>
      <c r="T2592" s="12" t="str">
        <f>TEXT((I2592/86400)+25569+(-5/24),"mm/dd/yy")</f>
        <v>01/26/16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>E2593/D2593</f>
        <v>1.7333333333333333E-2</v>
      </c>
      <c r="P2593">
        <f>E2593/L2593</f>
        <v>13</v>
      </c>
      <c r="Q2593" t="s">
        <v>8328</v>
      </c>
      <c r="R2593" t="s">
        <v>8356</v>
      </c>
      <c r="S2593" s="12" t="str">
        <f>TEXT((J2593/86400)+25569+(-5/24),"mm/dd/yy")</f>
        <v>01/13/16</v>
      </c>
      <c r="T2593" s="12" t="str">
        <f>TEXT((I2593/86400)+25569+(-5/24),"mm/dd/yy")</f>
        <v>03/13/16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>E2594/D2594</f>
        <v>1.6666666666666668E-3</v>
      </c>
      <c r="P2594">
        <f>E2594/L2594</f>
        <v>50</v>
      </c>
      <c r="Q2594" t="s">
        <v>8328</v>
      </c>
      <c r="R2594" t="s">
        <v>8356</v>
      </c>
      <c r="S2594" s="12" t="str">
        <f>TEXT((J2594/86400)+25569+(-5/24),"mm/dd/yy")</f>
        <v>09/05/14</v>
      </c>
      <c r="T2594" s="12" t="str">
        <f>TEXT((I2594/86400)+25569+(-5/24),"mm/dd/yy")</f>
        <v>10/05/14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>E2595/D2595</f>
        <v>0</v>
      </c>
      <c r="P2595" t="e">
        <f>E2595/L2595</f>
        <v>#DIV/0!</v>
      </c>
      <c r="Q2595" t="s">
        <v>8328</v>
      </c>
      <c r="R2595" t="s">
        <v>8356</v>
      </c>
      <c r="S2595" s="12" t="str">
        <f>TEXT((J2595/86400)+25569+(-5/24),"mm/dd/yy")</f>
        <v>03/26/15</v>
      </c>
      <c r="T2595" s="12" t="str">
        <f>TEXT((I2595/86400)+25569+(-5/24),"mm/dd/yy")</f>
        <v>04/25/15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>E2596/D2596</f>
        <v>1.2500000000000001E-5</v>
      </c>
      <c r="P2596">
        <f>E2596/L2596</f>
        <v>1</v>
      </c>
      <c r="Q2596" t="s">
        <v>8328</v>
      </c>
      <c r="R2596" t="s">
        <v>8356</v>
      </c>
      <c r="S2596" s="12" t="str">
        <f>TEXT((J2596/86400)+25569+(-5/24),"mm/dd/yy")</f>
        <v>07/08/14</v>
      </c>
      <c r="T2596" s="12" t="str">
        <f>TEXT((I2596/86400)+25569+(-5/24),"mm/dd/yy")</f>
        <v>08/07/14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>E2597/D2597</f>
        <v>0.12166666666666667</v>
      </c>
      <c r="P2597">
        <f>E2597/L2597</f>
        <v>96.05263157894737</v>
      </c>
      <c r="Q2597" t="s">
        <v>8328</v>
      </c>
      <c r="R2597" t="s">
        <v>8356</v>
      </c>
      <c r="S2597" s="12" t="str">
        <f>TEXT((J2597/86400)+25569+(-5/24),"mm/dd/yy")</f>
        <v>01/25/17</v>
      </c>
      <c r="T2597" s="12" t="str">
        <f>TEXT((I2597/86400)+25569+(-5/24),"mm/dd/yy")</f>
        <v>02/24/17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>E2598/D2598</f>
        <v>0.23588571428571428</v>
      </c>
      <c r="P2598">
        <f>E2598/L2598</f>
        <v>305.77777777777777</v>
      </c>
      <c r="Q2598" t="s">
        <v>8328</v>
      </c>
      <c r="R2598" t="s">
        <v>8356</v>
      </c>
      <c r="S2598" s="12" t="str">
        <f>TEXT((J2598/86400)+25569+(-5/24),"mm/dd/yy")</f>
        <v>07/08/14</v>
      </c>
      <c r="T2598" s="12" t="str">
        <f>TEXT((I2598/86400)+25569+(-5/24),"mm/dd/yy")</f>
        <v>08/07/14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>E2599/D2599</f>
        <v>5.6666666666666664E-2</v>
      </c>
      <c r="P2599">
        <f>E2599/L2599</f>
        <v>12.142857142857142</v>
      </c>
      <c r="Q2599" t="s">
        <v>8328</v>
      </c>
      <c r="R2599" t="s">
        <v>8356</v>
      </c>
      <c r="S2599" s="12" t="str">
        <f>TEXT((J2599/86400)+25569+(-5/24),"mm/dd/yy")</f>
        <v>05/20/16</v>
      </c>
      <c r="T2599" s="12" t="str">
        <f>TEXT((I2599/86400)+25569+(-5/24),"mm/dd/yy")</f>
        <v>06/19/16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>E2600/D2600</f>
        <v>0.39</v>
      </c>
      <c r="P2600">
        <f>E2600/L2600</f>
        <v>83.571428571428569</v>
      </c>
      <c r="Q2600" t="s">
        <v>8328</v>
      </c>
      <c r="R2600" t="s">
        <v>8356</v>
      </c>
      <c r="S2600" s="12" t="str">
        <f>TEXT((J2600/86400)+25569+(-5/24),"mm/dd/yy")</f>
        <v>08/24/15</v>
      </c>
      <c r="T2600" s="12" t="str">
        <f>TEXT((I2600/86400)+25569+(-5/24),"mm/dd/yy")</f>
        <v>09/23/15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>E2601/D2601</f>
        <v>9.9546510341776348E-3</v>
      </c>
      <c r="P2601">
        <f>E2601/L2601</f>
        <v>18</v>
      </c>
      <c r="Q2601" t="s">
        <v>8328</v>
      </c>
      <c r="R2601" t="s">
        <v>8356</v>
      </c>
      <c r="S2601" s="12" t="str">
        <f>TEXT((J2601/86400)+25569+(-5/24),"mm/dd/yy")</f>
        <v>06/19/14</v>
      </c>
      <c r="T2601" s="12" t="str">
        <f>TEXT((I2601/86400)+25569+(-5/24),"mm/dd/yy")</f>
        <v>08/03/14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>E2602/D2602</f>
        <v>6.9320000000000007E-2</v>
      </c>
      <c r="P2602">
        <f>E2602/L2602</f>
        <v>115.53333333333333</v>
      </c>
      <c r="Q2602" t="s">
        <v>8328</v>
      </c>
      <c r="R2602" t="s">
        <v>8356</v>
      </c>
      <c r="S2602" s="12" t="str">
        <f>TEXT((J2602/86400)+25569+(-5/24),"mm/dd/yy")</f>
        <v>01/25/16</v>
      </c>
      <c r="T2602" s="12" t="str">
        <f>TEXT((I2602/86400)+25569+(-5/24),"mm/dd/yy")</f>
        <v>03/25/16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>E2603/D2603</f>
        <v>6.6139999999999999</v>
      </c>
      <c r="P2603">
        <f>E2603/L2603</f>
        <v>21.900662251655628</v>
      </c>
      <c r="Q2603" t="s">
        <v>8310</v>
      </c>
      <c r="R2603" t="s">
        <v>8319</v>
      </c>
      <c r="S2603" s="12" t="str">
        <f>TEXT((J2603/86400)+25569+(-5/24),"mm/dd/yy")</f>
        <v>08/29/12</v>
      </c>
      <c r="T2603" s="12" t="str">
        <f>TEXT((I2603/86400)+25569+(-5/24),"mm/dd/yy")</f>
        <v>09/12/12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>E2604/D2604</f>
        <v>3.2609166666666667</v>
      </c>
      <c r="P2604">
        <f>E2604/L2604</f>
        <v>80.022494887525568</v>
      </c>
      <c r="Q2604" t="s">
        <v>8310</v>
      </c>
      <c r="R2604" t="s">
        <v>8319</v>
      </c>
      <c r="S2604" s="12" t="str">
        <f>TEXT((J2604/86400)+25569+(-5/24),"mm/dd/yy")</f>
        <v>10/03/14</v>
      </c>
      <c r="T2604" s="12" t="str">
        <f>TEXT((I2604/86400)+25569+(-5/24),"mm/dd/yy")</f>
        <v>11/12/14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>E2605/D2605</f>
        <v>1.0148571428571429</v>
      </c>
      <c r="P2605">
        <f>E2605/L2605</f>
        <v>35.520000000000003</v>
      </c>
      <c r="Q2605" t="s">
        <v>8310</v>
      </c>
      <c r="R2605" t="s">
        <v>8319</v>
      </c>
      <c r="S2605" s="12" t="str">
        <f>TEXT((J2605/86400)+25569+(-5/24),"mm/dd/yy")</f>
        <v>12/09/13</v>
      </c>
      <c r="T2605" s="12" t="str">
        <f>TEXT((I2605/86400)+25569+(-5/24),"mm/dd/yy")</f>
        <v>12/23/13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>E2606/D2606</f>
        <v>1.0421799999999999</v>
      </c>
      <c r="P2606">
        <f>E2606/L2606</f>
        <v>64.933333333333323</v>
      </c>
      <c r="Q2606" t="s">
        <v>8310</v>
      </c>
      <c r="R2606" t="s">
        <v>8319</v>
      </c>
      <c r="S2606" s="12" t="str">
        <f>TEXT((J2606/86400)+25569+(-5/24),"mm/dd/yy")</f>
        <v>03/29/12</v>
      </c>
      <c r="T2606" s="12" t="str">
        <f>TEXT((I2606/86400)+25569+(-5/24),"mm/dd/yy")</f>
        <v>04/28/12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>E2607/D2607</f>
        <v>1.0742157000000001</v>
      </c>
      <c r="P2607">
        <f>E2607/L2607</f>
        <v>60.965703745743475</v>
      </c>
      <c r="Q2607" t="s">
        <v>8310</v>
      </c>
      <c r="R2607" t="s">
        <v>8319</v>
      </c>
      <c r="S2607" s="12" t="str">
        <f>TEXT((J2607/86400)+25569+(-5/24),"mm/dd/yy")</f>
        <v>05/18/16</v>
      </c>
      <c r="T2607" s="12" t="str">
        <f>TEXT((I2607/86400)+25569+(-5/24),"mm/dd/yy")</f>
        <v>06/17/16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>E2608/D2608</f>
        <v>1.1005454545454545</v>
      </c>
      <c r="P2608">
        <f>E2608/L2608</f>
        <v>31.444155844155844</v>
      </c>
      <c r="Q2608" t="s">
        <v>8310</v>
      </c>
      <c r="R2608" t="s">
        <v>8319</v>
      </c>
      <c r="S2608" s="12" t="str">
        <f>TEXT((J2608/86400)+25569+(-5/24),"mm/dd/yy")</f>
        <v>03/28/14</v>
      </c>
      <c r="T2608" s="12" t="str">
        <f>TEXT((I2608/86400)+25569+(-5/24),"mm/dd/yy")</f>
        <v>04/29/14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>E2609/D2609</f>
        <v>4.077</v>
      </c>
      <c r="P2609">
        <f>E2609/L2609</f>
        <v>81.949748743718587</v>
      </c>
      <c r="Q2609" t="s">
        <v>8310</v>
      </c>
      <c r="R2609" t="s">
        <v>8319</v>
      </c>
      <c r="S2609" s="12" t="str">
        <f>TEXT((J2609/86400)+25569+(-5/24),"mm/dd/yy")</f>
        <v>06/29/15</v>
      </c>
      <c r="T2609" s="12" t="str">
        <f>TEXT((I2609/86400)+25569+(-5/24),"mm/dd/yy")</f>
        <v>08/11/15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>E2610/D2610</f>
        <v>2.2392500000000002</v>
      </c>
      <c r="P2610">
        <f>E2610/L2610</f>
        <v>58.92763157894737</v>
      </c>
      <c r="Q2610" t="s">
        <v>8310</v>
      </c>
      <c r="R2610" t="s">
        <v>8319</v>
      </c>
      <c r="S2610" s="12" t="str">
        <f>TEXT((J2610/86400)+25569+(-5/24),"mm/dd/yy")</f>
        <v>02/01/17</v>
      </c>
      <c r="T2610" s="12" t="str">
        <f>TEXT((I2610/86400)+25569+(-5/24),"mm/dd/yy")</f>
        <v>03/14/17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>E2611/D2611</f>
        <v>3.038011142857143</v>
      </c>
      <c r="P2611">
        <f>E2611/L2611</f>
        <v>157.29347633136095</v>
      </c>
      <c r="Q2611" t="s">
        <v>8310</v>
      </c>
      <c r="R2611" t="s">
        <v>8319</v>
      </c>
      <c r="S2611" s="12" t="str">
        <f>TEXT((J2611/86400)+25569+(-5/24),"mm/dd/yy")</f>
        <v>06/15/12</v>
      </c>
      <c r="T2611" s="12" t="str">
        <f>TEXT((I2611/86400)+25569+(-5/24),"mm/dd/yy")</f>
        <v>07/15/12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>E2612/D2612</f>
        <v>1.4132510432681749</v>
      </c>
      <c r="P2612">
        <f>E2612/L2612</f>
        <v>55.758509532062391</v>
      </c>
      <c r="Q2612" t="s">
        <v>8310</v>
      </c>
      <c r="R2612" t="s">
        <v>8319</v>
      </c>
      <c r="S2612" s="12" t="str">
        <f>TEXT((J2612/86400)+25569+(-5/24),"mm/dd/yy")</f>
        <v>07/13/16</v>
      </c>
      <c r="T2612" s="12" t="str">
        <f>TEXT((I2612/86400)+25569+(-5/24),"mm/dd/yy")</f>
        <v>08/22/16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>E2613/D2613</f>
        <v>27.906363636363636</v>
      </c>
      <c r="P2613">
        <f>E2613/L2613</f>
        <v>83.802893802893806</v>
      </c>
      <c r="Q2613" t="s">
        <v>8310</v>
      </c>
      <c r="R2613" t="s">
        <v>8319</v>
      </c>
      <c r="S2613" s="12" t="str">
        <f>TEXT((J2613/86400)+25569+(-5/24),"mm/dd/yy")</f>
        <v>11/30/16</v>
      </c>
      <c r="T2613" s="12" t="str">
        <f>TEXT((I2613/86400)+25569+(-5/24),"mm/dd/yy")</f>
        <v>01/02/17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>E2614/D2614</f>
        <v>1.7176130000000001</v>
      </c>
      <c r="P2614">
        <f>E2614/L2614</f>
        <v>58.422210884353746</v>
      </c>
      <c r="Q2614" t="s">
        <v>8310</v>
      </c>
      <c r="R2614" t="s">
        <v>8319</v>
      </c>
      <c r="S2614" s="12" t="str">
        <f>TEXT((J2614/86400)+25569+(-5/24),"mm/dd/yy")</f>
        <v>12/08/14</v>
      </c>
      <c r="T2614" s="12" t="str">
        <f>TEXT((I2614/86400)+25569+(-5/24),"mm/dd/yy")</f>
        <v>01/08/15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>E2615/D2615</f>
        <v>1.0101333333333333</v>
      </c>
      <c r="P2615">
        <f>E2615/L2615</f>
        <v>270.57142857142856</v>
      </c>
      <c r="Q2615" t="s">
        <v>8310</v>
      </c>
      <c r="R2615" t="s">
        <v>8319</v>
      </c>
      <c r="S2615" s="12" t="str">
        <f>TEXT((J2615/86400)+25569+(-5/24),"mm/dd/yy")</f>
        <v>08/22/12</v>
      </c>
      <c r="T2615" s="12" t="str">
        <f>TEXT((I2615/86400)+25569+(-5/24),"mm/dd/yy")</f>
        <v>09/21/12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>E2616/D2616</f>
        <v>1.02</v>
      </c>
      <c r="P2616">
        <f>E2616/L2616</f>
        <v>107.1</v>
      </c>
      <c r="Q2616" t="s">
        <v>8310</v>
      </c>
      <c r="R2616" t="s">
        <v>8319</v>
      </c>
      <c r="S2616" s="12" t="str">
        <f>TEXT((J2616/86400)+25569+(-5/24),"mm/dd/yy")</f>
        <v>04/01/14</v>
      </c>
      <c r="T2616" s="12" t="str">
        <f>TEXT((I2616/86400)+25569+(-5/24),"mm/dd/yy")</f>
        <v>04/30/14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>E2617/D2617</f>
        <v>1.6976511744127936</v>
      </c>
      <c r="P2617">
        <f>E2617/L2617</f>
        <v>47.180555555555557</v>
      </c>
      <c r="Q2617" t="s">
        <v>8310</v>
      </c>
      <c r="R2617" t="s">
        <v>8319</v>
      </c>
      <c r="S2617" s="12" t="str">
        <f>TEXT((J2617/86400)+25569+(-5/24),"mm/dd/yy")</f>
        <v>03/24/16</v>
      </c>
      <c r="T2617" s="12" t="str">
        <f>TEXT((I2617/86400)+25569+(-5/24),"mm/dd/yy")</f>
        <v>04/30/16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>E2618/D2618</f>
        <v>1.14534</v>
      </c>
      <c r="P2618">
        <f>E2618/L2618</f>
        <v>120.30882352941177</v>
      </c>
      <c r="Q2618" t="s">
        <v>8310</v>
      </c>
      <c r="R2618" t="s">
        <v>8319</v>
      </c>
      <c r="S2618" s="12" t="str">
        <f>TEXT((J2618/86400)+25569+(-5/24),"mm/dd/yy")</f>
        <v>07/26/15</v>
      </c>
      <c r="T2618" s="12" t="str">
        <f>TEXT((I2618/86400)+25569+(-5/24),"mm/dd/yy")</f>
        <v>08/25/15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>E2619/D2619</f>
        <v>8.7759999999999998</v>
      </c>
      <c r="P2619">
        <f>E2619/L2619</f>
        <v>27.59748427672956</v>
      </c>
      <c r="Q2619" t="s">
        <v>8310</v>
      </c>
      <c r="R2619" t="s">
        <v>8319</v>
      </c>
      <c r="S2619" s="12" t="str">
        <f>TEXT((J2619/86400)+25569+(-5/24),"mm/dd/yy")</f>
        <v>09/20/14</v>
      </c>
      <c r="T2619" s="12" t="str">
        <f>TEXT((I2619/86400)+25569+(-5/24),"mm/dd/yy")</f>
        <v>10/20/14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>E2620/D2620</f>
        <v>1.0538666666666667</v>
      </c>
      <c r="P2620">
        <f>E2620/L2620</f>
        <v>205.2987012987013</v>
      </c>
      <c r="Q2620" t="s">
        <v>8310</v>
      </c>
      <c r="R2620" t="s">
        <v>8319</v>
      </c>
      <c r="S2620" s="12" t="str">
        <f>TEXT((J2620/86400)+25569+(-5/24),"mm/dd/yy")</f>
        <v>10/02/15</v>
      </c>
      <c r="T2620" s="12" t="str">
        <f>TEXT((I2620/86400)+25569+(-5/24),"mm/dd/yy")</f>
        <v>12/01/15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>E2621/D2621</f>
        <v>1.8839999999999999</v>
      </c>
      <c r="P2621">
        <f>E2621/L2621</f>
        <v>35.547169811320757</v>
      </c>
      <c r="Q2621" t="s">
        <v>8310</v>
      </c>
      <c r="R2621" t="s">
        <v>8319</v>
      </c>
      <c r="S2621" s="12" t="str">
        <f>TEXT((J2621/86400)+25569+(-5/24),"mm/dd/yy")</f>
        <v>09/26/15</v>
      </c>
      <c r="T2621" s="12" t="str">
        <f>TEXT((I2621/86400)+25569+(-5/24),"mm/dd/yy")</f>
        <v>10/23/15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>E2622/D2622</f>
        <v>1.436523076923077</v>
      </c>
      <c r="P2622">
        <f>E2622/L2622</f>
        <v>74.639488409272587</v>
      </c>
      <c r="Q2622" t="s">
        <v>8310</v>
      </c>
      <c r="R2622" t="s">
        <v>8319</v>
      </c>
      <c r="S2622" s="12" t="str">
        <f>TEXT((J2622/86400)+25569+(-5/24),"mm/dd/yy")</f>
        <v>09/03/15</v>
      </c>
      <c r="T2622" s="12" t="str">
        <f>TEXT((I2622/86400)+25569+(-5/24),"mm/dd/yy")</f>
        <v>10/10/15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>E2623/D2623</f>
        <v>1.4588000000000001</v>
      </c>
      <c r="P2623">
        <f>E2623/L2623</f>
        <v>47.058064516129029</v>
      </c>
      <c r="Q2623" t="s">
        <v>8310</v>
      </c>
      <c r="R2623" t="s">
        <v>8319</v>
      </c>
      <c r="S2623" s="12" t="str">
        <f>TEXT((J2623/86400)+25569+(-5/24),"mm/dd/yy")</f>
        <v>04/21/15</v>
      </c>
      <c r="T2623" s="12" t="str">
        <f>TEXT((I2623/86400)+25569+(-5/24),"mm/dd/yy")</f>
        <v>05/21/15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>E2624/D2624</f>
        <v>1.3118399999999999</v>
      </c>
      <c r="P2624">
        <f>E2624/L2624</f>
        <v>26.591351351351353</v>
      </c>
      <c r="Q2624" t="s">
        <v>8310</v>
      </c>
      <c r="R2624" t="s">
        <v>8319</v>
      </c>
      <c r="S2624" s="12" t="str">
        <f>TEXT((J2624/86400)+25569+(-5/24),"mm/dd/yy")</f>
        <v>11/15/16</v>
      </c>
      <c r="T2624" s="12" t="str">
        <f>TEXT((I2624/86400)+25569+(-5/24),"mm/dd/yy")</f>
        <v>12/30/16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>E2625/D2625</f>
        <v>1.1399999999999999</v>
      </c>
      <c r="P2625">
        <f>E2625/L2625</f>
        <v>36.774193548387096</v>
      </c>
      <c r="Q2625" t="s">
        <v>8310</v>
      </c>
      <c r="R2625" t="s">
        <v>8319</v>
      </c>
      <c r="S2625" s="12" t="str">
        <f>TEXT((J2625/86400)+25569+(-5/24),"mm/dd/yy")</f>
        <v>11/18/16</v>
      </c>
      <c r="T2625" s="12" t="str">
        <f>TEXT((I2625/86400)+25569+(-5/24),"mm/dd/yy")</f>
        <v>12/02/16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>E2626/D2626</f>
        <v>13.794206249999998</v>
      </c>
      <c r="P2626">
        <f>E2626/L2626</f>
        <v>31.820544982698959</v>
      </c>
      <c r="Q2626" t="s">
        <v>8310</v>
      </c>
      <c r="R2626" t="s">
        <v>8319</v>
      </c>
      <c r="S2626" s="12" t="str">
        <f>TEXT((J2626/86400)+25569+(-5/24),"mm/dd/yy")</f>
        <v>08/23/12</v>
      </c>
      <c r="T2626" s="12" t="str">
        <f>TEXT((I2626/86400)+25569+(-5/24),"mm/dd/yy")</f>
        <v>09/13/12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>E2627/D2627</f>
        <v>9.56</v>
      </c>
      <c r="P2627">
        <f>E2627/L2627</f>
        <v>27.576923076923077</v>
      </c>
      <c r="Q2627" t="s">
        <v>8310</v>
      </c>
      <c r="R2627" t="s">
        <v>8319</v>
      </c>
      <c r="S2627" s="12" t="str">
        <f>TEXT((J2627/86400)+25569+(-5/24),"mm/dd/yy")</f>
        <v>10/15/16</v>
      </c>
      <c r="T2627" s="12" t="str">
        <f>TEXT((I2627/86400)+25569+(-5/24),"mm/dd/yy")</f>
        <v>11/09/16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>E2628/D2628</f>
        <v>1.1200000000000001</v>
      </c>
      <c r="P2628">
        <f>E2628/L2628</f>
        <v>56</v>
      </c>
      <c r="Q2628" t="s">
        <v>8310</v>
      </c>
      <c r="R2628" t="s">
        <v>8319</v>
      </c>
      <c r="S2628" s="12" t="str">
        <f>TEXT((J2628/86400)+25569+(-5/24),"mm/dd/yy")</f>
        <v>05/04/15</v>
      </c>
      <c r="T2628" s="12" t="str">
        <f>TEXT((I2628/86400)+25569+(-5/24),"mm/dd/yy")</f>
        <v>06/03/15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>E2629/D2629</f>
        <v>6.4666666666666668</v>
      </c>
      <c r="P2629">
        <f>E2629/L2629</f>
        <v>21.555555555555557</v>
      </c>
      <c r="Q2629" t="s">
        <v>8310</v>
      </c>
      <c r="R2629" t="s">
        <v>8319</v>
      </c>
      <c r="S2629" s="12" t="str">
        <f>TEXT((J2629/86400)+25569+(-5/24),"mm/dd/yy")</f>
        <v>10/27/15</v>
      </c>
      <c r="T2629" s="12" t="str">
        <f>TEXT((I2629/86400)+25569+(-5/24),"mm/dd/yy")</f>
        <v>11/26/15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>E2630/D2630</f>
        <v>1.1036948748510131</v>
      </c>
      <c r="P2630">
        <f>E2630/L2630</f>
        <v>44.095238095238095</v>
      </c>
      <c r="Q2630" t="s">
        <v>8310</v>
      </c>
      <c r="R2630" t="s">
        <v>8319</v>
      </c>
      <c r="S2630" s="12" t="str">
        <f>TEXT((J2630/86400)+25569+(-5/24),"mm/dd/yy")</f>
        <v>11/10/14</v>
      </c>
      <c r="T2630" s="12" t="str">
        <f>TEXT((I2630/86400)+25569+(-5/24),"mm/dd/yy")</f>
        <v>11/30/14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>E2631/D2631</f>
        <v>1.2774000000000001</v>
      </c>
      <c r="P2631">
        <f>E2631/L2631</f>
        <v>63.87</v>
      </c>
      <c r="Q2631" t="s">
        <v>8310</v>
      </c>
      <c r="R2631" t="s">
        <v>8319</v>
      </c>
      <c r="S2631" s="12" t="str">
        <f>TEXT((J2631/86400)+25569+(-5/24),"mm/dd/yy")</f>
        <v>04/14/15</v>
      </c>
      <c r="T2631" s="12" t="str">
        <f>TEXT((I2631/86400)+25569+(-5/24),"mm/dd/yy")</f>
        <v>05/14/15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>E2632/D2632</f>
        <v>1.579</v>
      </c>
      <c r="P2632">
        <f>E2632/L2632</f>
        <v>38.987654320987652</v>
      </c>
      <c r="Q2632" t="s">
        <v>8310</v>
      </c>
      <c r="R2632" t="s">
        <v>8319</v>
      </c>
      <c r="S2632" s="12" t="str">
        <f>TEXT((J2632/86400)+25569+(-5/24),"mm/dd/yy")</f>
        <v>06/02/16</v>
      </c>
      <c r="T2632" s="12" t="str">
        <f>TEXT((I2632/86400)+25569+(-5/24),"mm/dd/yy")</f>
        <v>06/30/16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>E2633/D2633</f>
        <v>1.1466525000000001</v>
      </c>
      <c r="P2633">
        <f>E2633/L2633</f>
        <v>80.185489510489504</v>
      </c>
      <c r="Q2633" t="s">
        <v>8310</v>
      </c>
      <c r="R2633" t="s">
        <v>8319</v>
      </c>
      <c r="S2633" s="12" t="str">
        <f>TEXT((J2633/86400)+25569+(-5/24),"mm/dd/yy")</f>
        <v>08/01/15</v>
      </c>
      <c r="T2633" s="12" t="str">
        <f>TEXT((I2633/86400)+25569+(-5/24),"mm/dd/yy")</f>
        <v>08/29/15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>E2634/D2634</f>
        <v>1.3700934579439252</v>
      </c>
      <c r="P2634">
        <f>E2634/L2634</f>
        <v>34.904761904761905</v>
      </c>
      <c r="Q2634" t="s">
        <v>8310</v>
      </c>
      <c r="R2634" t="s">
        <v>8319</v>
      </c>
      <c r="S2634" s="12" t="str">
        <f>TEXT((J2634/86400)+25569+(-5/24),"mm/dd/yy")</f>
        <v>05/03/16</v>
      </c>
      <c r="T2634" s="12" t="str">
        <f>TEXT((I2634/86400)+25569+(-5/24),"mm/dd/yy")</f>
        <v>05/28/16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>E2635/D2635</f>
        <v>3.5461999999999998</v>
      </c>
      <c r="P2635">
        <f>E2635/L2635</f>
        <v>89.100502512562812</v>
      </c>
      <c r="Q2635" t="s">
        <v>8310</v>
      </c>
      <c r="R2635" t="s">
        <v>8319</v>
      </c>
      <c r="S2635" s="12" t="str">
        <f>TEXT((J2635/86400)+25569+(-5/24),"mm/dd/yy")</f>
        <v>01/28/14</v>
      </c>
      <c r="T2635" s="12" t="str">
        <f>TEXT((I2635/86400)+25569+(-5/24),"mm/dd/yy")</f>
        <v>02/27/14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>E2636/D2636</f>
        <v>1.0602150537634409</v>
      </c>
      <c r="P2636">
        <f>E2636/L2636</f>
        <v>39.44</v>
      </c>
      <c r="Q2636" t="s">
        <v>8310</v>
      </c>
      <c r="R2636" t="s">
        <v>8319</v>
      </c>
      <c r="S2636" s="12" t="str">
        <f>TEXT((J2636/86400)+25569+(-5/24),"mm/dd/yy")</f>
        <v>08/30/16</v>
      </c>
      <c r="T2636" s="12" t="str">
        <f>TEXT((I2636/86400)+25569+(-5/24),"mm/dd/yy")</f>
        <v>09/29/16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>E2637/D2637</f>
        <v>1</v>
      </c>
      <c r="P2637">
        <f>E2637/L2637</f>
        <v>136.9047619047619</v>
      </c>
      <c r="Q2637" t="s">
        <v>8310</v>
      </c>
      <c r="R2637" t="s">
        <v>8319</v>
      </c>
      <c r="S2637" s="12" t="str">
        <f>TEXT((J2637/86400)+25569+(-5/24),"mm/dd/yy")</f>
        <v>02/02/15</v>
      </c>
      <c r="T2637" s="12" t="str">
        <f>TEXT((I2637/86400)+25569+(-5/24),"mm/dd/yy")</f>
        <v>03/09/15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>E2638/D2638</f>
        <v>1.873</v>
      </c>
      <c r="P2638">
        <f>E2638/L2638</f>
        <v>37.46</v>
      </c>
      <c r="Q2638" t="s">
        <v>8310</v>
      </c>
      <c r="R2638" t="s">
        <v>8319</v>
      </c>
      <c r="S2638" s="12" t="str">
        <f>TEXT((J2638/86400)+25569+(-5/24),"mm/dd/yy")</f>
        <v>09/23/16</v>
      </c>
      <c r="T2638" s="12" t="str">
        <f>TEXT((I2638/86400)+25569+(-5/24),"mm/dd/yy")</f>
        <v>10/15/16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>E2639/D2639</f>
        <v>1.6619999999999999</v>
      </c>
      <c r="P2639">
        <f>E2639/L2639</f>
        <v>31.96153846153846</v>
      </c>
      <c r="Q2639" t="s">
        <v>8310</v>
      </c>
      <c r="R2639" t="s">
        <v>8319</v>
      </c>
      <c r="S2639" s="12" t="str">
        <f>TEXT((J2639/86400)+25569+(-5/24),"mm/dd/yy")</f>
        <v>09/26/16</v>
      </c>
      <c r="T2639" s="12" t="str">
        <f>TEXT((I2639/86400)+25569+(-5/24),"mm/dd/yy")</f>
        <v>10/12/16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>E2640/D2640</f>
        <v>1.0172910662824208</v>
      </c>
      <c r="P2640">
        <f>E2640/L2640</f>
        <v>25.214285714285715</v>
      </c>
      <c r="Q2640" t="s">
        <v>8310</v>
      </c>
      <c r="R2640" t="s">
        <v>8319</v>
      </c>
      <c r="S2640" s="12" t="str">
        <f>TEXT((J2640/86400)+25569+(-5/24),"mm/dd/yy")</f>
        <v>12/16/14</v>
      </c>
      <c r="T2640" s="12" t="str">
        <f>TEXT((I2640/86400)+25569+(-5/24),"mm/dd/yy")</f>
        <v>01/15/15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>E2641/D2641</f>
        <v>1.64</v>
      </c>
      <c r="P2641">
        <f>E2641/L2641</f>
        <v>10.040816326530612</v>
      </c>
      <c r="Q2641" t="s">
        <v>8310</v>
      </c>
      <c r="R2641" t="s">
        <v>8319</v>
      </c>
      <c r="S2641" s="12" t="str">
        <f>TEXT((J2641/86400)+25569+(-5/24),"mm/dd/yy")</f>
        <v>01/20/15</v>
      </c>
      <c r="T2641" s="12" t="str">
        <f>TEXT((I2641/86400)+25569+(-5/24),"mm/dd/yy")</f>
        <v>02/19/15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>E2642/D2642</f>
        <v>1.0566666666666666</v>
      </c>
      <c r="P2642">
        <f>E2642/L2642</f>
        <v>45.94202898550725</v>
      </c>
      <c r="Q2642" t="s">
        <v>8310</v>
      </c>
      <c r="R2642" t="s">
        <v>8319</v>
      </c>
      <c r="S2642" s="12" t="str">
        <f>TEXT((J2642/86400)+25569+(-5/24),"mm/dd/yy")</f>
        <v>04/08/15</v>
      </c>
      <c r="T2642" s="12" t="str">
        <f>TEXT((I2642/86400)+25569+(-5/24),"mm/dd/yy")</f>
        <v>06/07/15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>E2643/D2643</f>
        <v>0.01</v>
      </c>
      <c r="P2643">
        <f>E2643/L2643</f>
        <v>15</v>
      </c>
      <c r="Q2643" t="s">
        <v>8310</v>
      </c>
      <c r="R2643" t="s">
        <v>8319</v>
      </c>
      <c r="S2643" s="12" t="str">
        <f>TEXT((J2643/86400)+25569+(-5/24),"mm/dd/yy")</f>
        <v>08/29/14</v>
      </c>
      <c r="T2643" s="12" t="str">
        <f>TEXT((I2643/86400)+25569+(-5/24),"mm/dd/yy")</f>
        <v>09/15/14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>E2644/D2644</f>
        <v>0</v>
      </c>
      <c r="P2644" t="e">
        <f>E2644/L2644</f>
        <v>#DIV/0!</v>
      </c>
      <c r="Q2644" t="s">
        <v>8310</v>
      </c>
      <c r="R2644" t="s">
        <v>8319</v>
      </c>
      <c r="S2644" s="12" t="str">
        <f>TEXT((J2644/86400)+25569+(-5/24),"mm/dd/yy")</f>
        <v>06/15/16</v>
      </c>
      <c r="T2644" s="12" t="str">
        <f>TEXT((I2644/86400)+25569+(-5/24),"mm/dd/yy")</f>
        <v>07/15/16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>E2645/D2645</f>
        <v>0.33559730999999998</v>
      </c>
      <c r="P2645">
        <f>E2645/L2645</f>
        <v>223.58248500999335</v>
      </c>
      <c r="Q2645" t="s">
        <v>8310</v>
      </c>
      <c r="R2645" t="s">
        <v>8319</v>
      </c>
      <c r="S2645" s="12" t="str">
        <f>TEXT((J2645/86400)+25569+(-5/24),"mm/dd/yy")</f>
        <v>11/15/16</v>
      </c>
      <c r="T2645" s="12" t="str">
        <f>TEXT((I2645/86400)+25569+(-5/24),"mm/dd/yy")</f>
        <v>12/21/16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>E2646/D2646</f>
        <v>2.053E-2</v>
      </c>
      <c r="P2646">
        <f>E2646/L2646</f>
        <v>39.480769230769234</v>
      </c>
      <c r="Q2646" t="s">
        <v>8310</v>
      </c>
      <c r="R2646" t="s">
        <v>8319</v>
      </c>
      <c r="S2646" s="12" t="str">
        <f>TEXT((J2646/86400)+25569+(-5/24),"mm/dd/yy")</f>
        <v>02/08/17</v>
      </c>
      <c r="T2646" s="12" t="str">
        <f>TEXT((I2646/86400)+25569+(-5/24),"mm/dd/yy")</f>
        <v>03/10/17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>E2647/D2647</f>
        <v>0.105</v>
      </c>
      <c r="P2647">
        <f>E2647/L2647</f>
        <v>91.304347826086953</v>
      </c>
      <c r="Q2647" t="s">
        <v>8310</v>
      </c>
      <c r="R2647" t="s">
        <v>8319</v>
      </c>
      <c r="S2647" s="12" t="str">
        <f>TEXT((J2647/86400)+25569+(-5/24),"mm/dd/yy")</f>
        <v>10/09/14</v>
      </c>
      <c r="T2647" s="12" t="str">
        <f>TEXT((I2647/86400)+25569+(-5/24),"mm/dd/yy")</f>
        <v>11/08/14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>E2648/D2648</f>
        <v>8.4172839999999999E-2</v>
      </c>
      <c r="P2648">
        <f>E2648/L2648</f>
        <v>78.666205607476627</v>
      </c>
      <c r="Q2648" t="s">
        <v>8310</v>
      </c>
      <c r="R2648" t="s">
        <v>8319</v>
      </c>
      <c r="S2648" s="12" t="str">
        <f>TEXT((J2648/86400)+25569+(-5/24),"mm/dd/yy")</f>
        <v>08/10/15</v>
      </c>
      <c r="T2648" s="12" t="str">
        <f>TEXT((I2648/86400)+25569+(-5/24),"mm/dd/yy")</f>
        <v>09/09/15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>E2649/D2649</f>
        <v>1.44E-2</v>
      </c>
      <c r="P2649">
        <f>E2649/L2649</f>
        <v>12</v>
      </c>
      <c r="Q2649" t="s">
        <v>8310</v>
      </c>
      <c r="R2649" t="s">
        <v>8319</v>
      </c>
      <c r="S2649" s="12" t="str">
        <f>TEXT((J2649/86400)+25569+(-5/24),"mm/dd/yy")</f>
        <v>07/15/15</v>
      </c>
      <c r="T2649" s="12" t="str">
        <f>TEXT((I2649/86400)+25569+(-5/24),"mm/dd/yy")</f>
        <v>08/14/15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>E2650/D2650</f>
        <v>8.8333333333333337E-3</v>
      </c>
      <c r="P2650">
        <f>E2650/L2650</f>
        <v>17.666666666666668</v>
      </c>
      <c r="Q2650" t="s">
        <v>8310</v>
      </c>
      <c r="R2650" t="s">
        <v>8319</v>
      </c>
      <c r="S2650" s="12" t="str">
        <f>TEXT((J2650/86400)+25569+(-5/24),"mm/dd/yy")</f>
        <v>02/08/16</v>
      </c>
      <c r="T2650" s="12" t="str">
        <f>TEXT((I2650/86400)+25569+(-5/24),"mm/dd/yy")</f>
        <v>03/09/16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>E2651/D2651</f>
        <v>9.9200000000000004E-4</v>
      </c>
      <c r="P2651">
        <f>E2651/L2651</f>
        <v>41.333333333333336</v>
      </c>
      <c r="Q2651" t="s">
        <v>8310</v>
      </c>
      <c r="R2651" t="s">
        <v>8319</v>
      </c>
      <c r="S2651" s="12" t="str">
        <f>TEXT((J2651/86400)+25569+(-5/24),"mm/dd/yy")</f>
        <v>12/03/15</v>
      </c>
      <c r="T2651" s="12" t="str">
        <f>TEXT((I2651/86400)+25569+(-5/24),"mm/dd/yy")</f>
        <v>02/01/16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>E2652/D2652</f>
        <v>5.966666666666667E-3</v>
      </c>
      <c r="P2652">
        <f>E2652/L2652</f>
        <v>71.599999999999994</v>
      </c>
      <c r="Q2652" t="s">
        <v>8310</v>
      </c>
      <c r="R2652" t="s">
        <v>8319</v>
      </c>
      <c r="S2652" s="12" t="str">
        <f>TEXT((J2652/86400)+25569+(-5/24),"mm/dd/yy")</f>
        <v>11/21/16</v>
      </c>
      <c r="T2652" s="12" t="str">
        <f>TEXT((I2652/86400)+25569+(-5/24),"mm/dd/yy")</f>
        <v>12/21/16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>E2653/D2653</f>
        <v>1.8689285714285714E-2</v>
      </c>
      <c r="P2653">
        <f>E2653/L2653</f>
        <v>307.8235294117647</v>
      </c>
      <c r="Q2653" t="s">
        <v>8310</v>
      </c>
      <c r="R2653" t="s">
        <v>8319</v>
      </c>
      <c r="S2653" s="12" t="str">
        <f>TEXT((J2653/86400)+25569+(-5/24),"mm/dd/yy")</f>
        <v>11/19/15</v>
      </c>
      <c r="T2653" s="12" t="str">
        <f>TEXT((I2653/86400)+25569+(-5/24),"mm/dd/yy")</f>
        <v>12/17/15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>E2654/D2654</f>
        <v>8.8500000000000002E-3</v>
      </c>
      <c r="P2654">
        <f>E2654/L2654</f>
        <v>80.454545454545453</v>
      </c>
      <c r="Q2654" t="s">
        <v>8310</v>
      </c>
      <c r="R2654" t="s">
        <v>8319</v>
      </c>
      <c r="S2654" s="12" t="str">
        <f>TEXT((J2654/86400)+25569+(-5/24),"mm/dd/yy")</f>
        <v>11/09/14</v>
      </c>
      <c r="T2654" s="12" t="str">
        <f>TEXT((I2654/86400)+25569+(-5/24),"mm/dd/yy")</f>
        <v>12/09/14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>E2655/D2655</f>
        <v>0.1152156862745098</v>
      </c>
      <c r="P2655">
        <f>E2655/L2655</f>
        <v>83.942857142857136</v>
      </c>
      <c r="Q2655" t="s">
        <v>8310</v>
      </c>
      <c r="R2655" t="s">
        <v>8319</v>
      </c>
      <c r="S2655" s="12" t="str">
        <f>TEXT((J2655/86400)+25569+(-5/24),"mm/dd/yy")</f>
        <v>05/12/14</v>
      </c>
      <c r="T2655" s="12" t="str">
        <f>TEXT((I2655/86400)+25569+(-5/24),"mm/dd/yy")</f>
        <v>06/12/14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>E2656/D2656</f>
        <v>5.1000000000000004E-4</v>
      </c>
      <c r="P2656">
        <f>E2656/L2656</f>
        <v>8.5</v>
      </c>
      <c r="Q2656" t="s">
        <v>8310</v>
      </c>
      <c r="R2656" t="s">
        <v>8319</v>
      </c>
      <c r="S2656" s="12" t="str">
        <f>TEXT((J2656/86400)+25569+(-5/24),"mm/dd/yy")</f>
        <v>02/20/15</v>
      </c>
      <c r="T2656" s="12" t="str">
        <f>TEXT((I2656/86400)+25569+(-5/24),"mm/dd/yy")</f>
        <v>04/21/15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>E2657/D2657</f>
        <v>0.21033333333333334</v>
      </c>
      <c r="P2657">
        <f>E2657/L2657</f>
        <v>73.372093023255815</v>
      </c>
      <c r="Q2657" t="s">
        <v>8310</v>
      </c>
      <c r="R2657" t="s">
        <v>8319</v>
      </c>
      <c r="S2657" s="12" t="str">
        <f>TEXT((J2657/86400)+25569+(-5/24),"mm/dd/yy")</f>
        <v>01/12/16</v>
      </c>
      <c r="T2657" s="12" t="str">
        <f>TEXT((I2657/86400)+25569+(-5/24),"mm/dd/yy")</f>
        <v>02/09/16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>E2658/D2658</f>
        <v>0.11436666666666667</v>
      </c>
      <c r="P2658">
        <f>E2658/L2658</f>
        <v>112.86184210526316</v>
      </c>
      <c r="Q2658" t="s">
        <v>8310</v>
      </c>
      <c r="R2658" t="s">
        <v>8319</v>
      </c>
      <c r="S2658" s="12" t="str">
        <f>TEXT((J2658/86400)+25569+(-5/24),"mm/dd/yy")</f>
        <v>02/01/17</v>
      </c>
      <c r="T2658" s="12" t="str">
        <f>TEXT((I2658/86400)+25569+(-5/24),"mm/dd/yy")</f>
        <v>03/12/17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>E2659/D2659</f>
        <v>0.18737933333333334</v>
      </c>
      <c r="P2659">
        <f>E2659/L2659</f>
        <v>95.277627118644077</v>
      </c>
      <c r="Q2659" t="s">
        <v>8310</v>
      </c>
      <c r="R2659" t="s">
        <v>8319</v>
      </c>
      <c r="S2659" s="12" t="str">
        <f>TEXT((J2659/86400)+25569+(-5/24),"mm/dd/yy")</f>
        <v>06/30/16</v>
      </c>
      <c r="T2659" s="12" t="str">
        <f>TEXT((I2659/86400)+25569+(-5/24),"mm/dd/yy")</f>
        <v>08/02/16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>E2660/D2660</f>
        <v>9.2857142857142856E-4</v>
      </c>
      <c r="P2660">
        <f>E2660/L2660</f>
        <v>22.75</v>
      </c>
      <c r="Q2660" t="s">
        <v>8310</v>
      </c>
      <c r="R2660" t="s">
        <v>8319</v>
      </c>
      <c r="S2660" s="12" t="str">
        <f>TEXT((J2660/86400)+25569+(-5/24),"mm/dd/yy")</f>
        <v>06/30/16</v>
      </c>
      <c r="T2660" s="12" t="str">
        <f>TEXT((I2660/86400)+25569+(-5/24),"mm/dd/yy")</f>
        <v>07/30/16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>E2661/D2661</f>
        <v>2.720408163265306E-2</v>
      </c>
      <c r="P2661">
        <f>E2661/L2661</f>
        <v>133.30000000000001</v>
      </c>
      <c r="Q2661" t="s">
        <v>8310</v>
      </c>
      <c r="R2661" t="s">
        <v>8319</v>
      </c>
      <c r="S2661" s="12" t="str">
        <f>TEXT((J2661/86400)+25569+(-5/24),"mm/dd/yy")</f>
        <v>03/18/15</v>
      </c>
      <c r="T2661" s="12" t="str">
        <f>TEXT((I2661/86400)+25569+(-5/24),"mm/dd/yy")</f>
        <v>04/17/15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>E2662/D2662</f>
        <v>9.5E-4</v>
      </c>
      <c r="P2662">
        <f>E2662/L2662</f>
        <v>3.8</v>
      </c>
      <c r="Q2662" t="s">
        <v>8310</v>
      </c>
      <c r="R2662" t="s">
        <v>8319</v>
      </c>
      <c r="S2662" s="12" t="str">
        <f>TEXT((J2662/86400)+25569+(-5/24),"mm/dd/yy")</f>
        <v>09/25/15</v>
      </c>
      <c r="T2662" s="12" t="str">
        <f>TEXT((I2662/86400)+25569+(-5/24),"mm/dd/yy")</f>
        <v>11/24/15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>E2663/D2663</f>
        <v>1.0289999999999999</v>
      </c>
      <c r="P2663">
        <f>E2663/L2663</f>
        <v>85.75</v>
      </c>
      <c r="Q2663" t="s">
        <v>8310</v>
      </c>
      <c r="R2663" t="s">
        <v>8337</v>
      </c>
      <c r="S2663" s="12" t="str">
        <f>TEXT((J2663/86400)+25569+(-5/24),"mm/dd/yy")</f>
        <v>09/25/13</v>
      </c>
      <c r="T2663" s="12" t="str">
        <f>TEXT((I2663/86400)+25569+(-5/24),"mm/dd/yy")</f>
        <v>10/25/13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>E2664/D2664</f>
        <v>1.0680000000000001</v>
      </c>
      <c r="P2664">
        <f>E2664/L2664</f>
        <v>267</v>
      </c>
      <c r="Q2664" t="s">
        <v>8310</v>
      </c>
      <c r="R2664" t="s">
        <v>8337</v>
      </c>
      <c r="S2664" s="12" t="str">
        <f>TEXT((J2664/86400)+25569+(-5/24),"mm/dd/yy")</f>
        <v>07/22/15</v>
      </c>
      <c r="T2664" s="12" t="str">
        <f>TEXT((I2664/86400)+25569+(-5/24),"mm/dd/yy")</f>
        <v>08/21/15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>E2665/D2665</f>
        <v>1.0459624999999999</v>
      </c>
      <c r="P2665">
        <f>E2665/L2665</f>
        <v>373.55803571428572</v>
      </c>
      <c r="Q2665" t="s">
        <v>8310</v>
      </c>
      <c r="R2665" t="s">
        <v>8337</v>
      </c>
      <c r="S2665" s="12" t="str">
        <f>TEXT((J2665/86400)+25569+(-5/24),"mm/dd/yy")</f>
        <v>08/06/15</v>
      </c>
      <c r="T2665" s="12" t="str">
        <f>TEXT((I2665/86400)+25569+(-5/24),"mm/dd/yy")</f>
        <v>09/04/15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>E2666/D2666</f>
        <v>1.0342857142857143</v>
      </c>
      <c r="P2666">
        <f>E2666/L2666</f>
        <v>174.03846153846155</v>
      </c>
      <c r="Q2666" t="s">
        <v>8310</v>
      </c>
      <c r="R2666" t="s">
        <v>8337</v>
      </c>
      <c r="S2666" s="12" t="str">
        <f>TEXT((J2666/86400)+25569+(-5/24),"mm/dd/yy")</f>
        <v>11/04/15</v>
      </c>
      <c r="T2666" s="12" t="str">
        <f>TEXT((I2666/86400)+25569+(-5/24),"mm/dd/yy")</f>
        <v>12/09/15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>E2667/D2667</f>
        <v>1.2314285714285715</v>
      </c>
      <c r="P2667">
        <f>E2667/L2667</f>
        <v>93.695652173913047</v>
      </c>
      <c r="Q2667" t="s">
        <v>8310</v>
      </c>
      <c r="R2667" t="s">
        <v>8337</v>
      </c>
      <c r="S2667" s="12" t="str">
        <f>TEXT((J2667/86400)+25569+(-5/24),"mm/dd/yy")</f>
        <v>03/20/15</v>
      </c>
      <c r="T2667" s="12" t="str">
        <f>TEXT((I2667/86400)+25569+(-5/24),"mm/dd/yy")</f>
        <v>05/04/15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>E2668/D2668</f>
        <v>1.592951</v>
      </c>
      <c r="P2668">
        <f>E2668/L2668</f>
        <v>77.327718446601949</v>
      </c>
      <c r="Q2668" t="s">
        <v>8310</v>
      </c>
      <c r="R2668" t="s">
        <v>8337</v>
      </c>
      <c r="S2668" s="12" t="str">
        <f>TEXT((J2668/86400)+25569+(-5/24),"mm/dd/yy")</f>
        <v>08/19/15</v>
      </c>
      <c r="T2668" s="12" t="str">
        <f>TEXT((I2668/86400)+25569+(-5/24),"mm/dd/yy")</f>
        <v>09/25/15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>E2669/D2669</f>
        <v>1.1066666666666667</v>
      </c>
      <c r="P2669">
        <f>E2669/L2669</f>
        <v>92.222222222222229</v>
      </c>
      <c r="Q2669" t="s">
        <v>8310</v>
      </c>
      <c r="R2669" t="s">
        <v>8337</v>
      </c>
      <c r="S2669" s="12" t="str">
        <f>TEXT((J2669/86400)+25569+(-5/24),"mm/dd/yy")</f>
        <v>01/11/16</v>
      </c>
      <c r="T2669" s="12" t="str">
        <f>TEXT((I2669/86400)+25569+(-5/24),"mm/dd/yy")</f>
        <v>02/10/16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>E2670/D2670</f>
        <v>1.7070000000000001</v>
      </c>
      <c r="P2670">
        <f>E2670/L2670</f>
        <v>60.964285714285715</v>
      </c>
      <c r="Q2670" t="s">
        <v>8310</v>
      </c>
      <c r="R2670" t="s">
        <v>8337</v>
      </c>
      <c r="S2670" s="12" t="str">
        <f>TEXT((J2670/86400)+25569+(-5/24),"mm/dd/yy")</f>
        <v>09/28/15</v>
      </c>
      <c r="T2670" s="12" t="str">
        <f>TEXT((I2670/86400)+25569+(-5/24),"mm/dd/yy")</f>
        <v>11/09/15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>E2671/D2671</f>
        <v>1.25125</v>
      </c>
      <c r="P2671">
        <f>E2671/L2671</f>
        <v>91</v>
      </c>
      <c r="Q2671" t="s">
        <v>8310</v>
      </c>
      <c r="R2671" t="s">
        <v>8337</v>
      </c>
      <c r="S2671" s="12" t="str">
        <f>TEXT((J2671/86400)+25569+(-5/24),"mm/dd/yy")</f>
        <v>11/10/15</v>
      </c>
      <c r="T2671" s="12" t="str">
        <f>TEXT((I2671/86400)+25569+(-5/24),"mm/dd/yy")</f>
        <v>01/09/16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>E2672/D2672</f>
        <v>6.4158609339642042E-2</v>
      </c>
      <c r="P2672">
        <f>E2672/L2672</f>
        <v>41.583333333333336</v>
      </c>
      <c r="Q2672" t="s">
        <v>8310</v>
      </c>
      <c r="R2672" t="s">
        <v>8337</v>
      </c>
      <c r="S2672" s="12" t="str">
        <f>TEXT((J2672/86400)+25569+(-5/24),"mm/dd/yy")</f>
        <v>06/30/14</v>
      </c>
      <c r="T2672" s="12" t="str">
        <f>TEXT((I2672/86400)+25569+(-5/24),"mm/dd/yy")</f>
        <v>07/28/14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>E2673/D2673</f>
        <v>0.11344</v>
      </c>
      <c r="P2673">
        <f>E2673/L2673</f>
        <v>33.761904761904759</v>
      </c>
      <c r="Q2673" t="s">
        <v>8310</v>
      </c>
      <c r="R2673" t="s">
        <v>8337</v>
      </c>
      <c r="S2673" s="12" t="str">
        <f>TEXT((J2673/86400)+25569+(-5/24),"mm/dd/yy")</f>
        <v>11/19/14</v>
      </c>
      <c r="T2673" s="12" t="str">
        <f>TEXT((I2673/86400)+25569+(-5/24),"mm/dd/yy")</f>
        <v>12/19/14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>E2674/D2674</f>
        <v>0.33189999999999997</v>
      </c>
      <c r="P2674">
        <f>E2674/L2674</f>
        <v>70.61702127659575</v>
      </c>
      <c r="Q2674" t="s">
        <v>8310</v>
      </c>
      <c r="R2674" t="s">
        <v>8337</v>
      </c>
      <c r="S2674" s="12" t="str">
        <f>TEXT((J2674/86400)+25569+(-5/24),"mm/dd/yy")</f>
        <v>12/06/15</v>
      </c>
      <c r="T2674" s="12" t="str">
        <f>TEXT((I2674/86400)+25569+(-5/24),"mm/dd/yy")</f>
        <v>12/28/15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>E2675/D2675</f>
        <v>0.27579999999999999</v>
      </c>
      <c r="P2675">
        <f>E2675/L2675</f>
        <v>167.15151515151516</v>
      </c>
      <c r="Q2675" t="s">
        <v>8310</v>
      </c>
      <c r="R2675" t="s">
        <v>8337</v>
      </c>
      <c r="S2675" s="12" t="str">
        <f>TEXT((J2675/86400)+25569+(-5/24),"mm/dd/yy")</f>
        <v>09/30/14</v>
      </c>
      <c r="T2675" s="12" t="str">
        <f>TEXT((I2675/86400)+25569+(-5/24),"mm/dd/yy")</f>
        <v>10/29/14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>E2676/D2676</f>
        <v>0.62839999999999996</v>
      </c>
      <c r="P2676">
        <f>E2676/L2676</f>
        <v>128.61988304093566</v>
      </c>
      <c r="Q2676" t="s">
        <v>8310</v>
      </c>
      <c r="R2676" t="s">
        <v>8337</v>
      </c>
      <c r="S2676" s="12" t="str">
        <f>TEXT((J2676/86400)+25569+(-5/24),"mm/dd/yy")</f>
        <v>06/08/16</v>
      </c>
      <c r="T2676" s="12" t="str">
        <f>TEXT((I2676/86400)+25569+(-5/24),"mm/dd/yy")</f>
        <v>07/04/16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>E2677/D2677</f>
        <v>7.5880000000000003E-2</v>
      </c>
      <c r="P2677">
        <f>E2677/L2677</f>
        <v>65.41379310344827</v>
      </c>
      <c r="Q2677" t="s">
        <v>8310</v>
      </c>
      <c r="R2677" t="s">
        <v>8337</v>
      </c>
      <c r="S2677" s="12" t="str">
        <f>TEXT((J2677/86400)+25569+(-5/24),"mm/dd/yy")</f>
        <v>10/11/14</v>
      </c>
      <c r="T2677" s="12" t="str">
        <f>TEXT((I2677/86400)+25569+(-5/24),"mm/dd/yy")</f>
        <v>11/10/14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>E2678/D2678</f>
        <v>0.50380952380952382</v>
      </c>
      <c r="P2678">
        <f>E2678/L2678</f>
        <v>117.55555555555556</v>
      </c>
      <c r="Q2678" t="s">
        <v>8310</v>
      </c>
      <c r="R2678" t="s">
        <v>8337</v>
      </c>
      <c r="S2678" s="12" t="str">
        <f>TEXT((J2678/86400)+25569+(-5/24),"mm/dd/yy")</f>
        <v>04/22/16</v>
      </c>
      <c r="T2678" s="12" t="str">
        <f>TEXT((I2678/86400)+25569+(-5/24),"mm/dd/yy")</f>
        <v>05/22/16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>E2679/D2679</f>
        <v>0.17512820512820512</v>
      </c>
      <c r="P2679">
        <f>E2679/L2679</f>
        <v>126.48148148148148</v>
      </c>
      <c r="Q2679" t="s">
        <v>8310</v>
      </c>
      <c r="R2679" t="s">
        <v>8337</v>
      </c>
      <c r="S2679" s="12" t="str">
        <f>TEXT((J2679/86400)+25569+(-5/24),"mm/dd/yy")</f>
        <v>06/02/14</v>
      </c>
      <c r="T2679" s="12" t="str">
        <f>TEXT((I2679/86400)+25569+(-5/24),"mm/dd/yy")</f>
        <v>07/02/14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>E2680/D2680</f>
        <v>1.3750000000000001E-4</v>
      </c>
      <c r="P2680">
        <f>E2680/L2680</f>
        <v>550</v>
      </c>
      <c r="Q2680" t="s">
        <v>8310</v>
      </c>
      <c r="R2680" t="s">
        <v>8337</v>
      </c>
      <c r="S2680" s="12" t="str">
        <f>TEXT((J2680/86400)+25569+(-5/24),"mm/dd/yy")</f>
        <v>08/25/15</v>
      </c>
      <c r="T2680" s="12" t="str">
        <f>TEXT((I2680/86400)+25569+(-5/24),"mm/dd/yy")</f>
        <v>09/24/15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>E2681/D2681</f>
        <v>3.3E-3</v>
      </c>
      <c r="P2681">
        <f>E2681/L2681</f>
        <v>44</v>
      </c>
      <c r="Q2681" t="s">
        <v>8310</v>
      </c>
      <c r="R2681" t="s">
        <v>8337</v>
      </c>
      <c r="S2681" s="12" t="str">
        <f>TEXT((J2681/86400)+25569+(-5/24),"mm/dd/yy")</f>
        <v>01/28/15</v>
      </c>
      <c r="T2681" s="12" t="str">
        <f>TEXT((I2681/86400)+25569+(-5/24),"mm/dd/yy")</f>
        <v>02/27/15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>E2682/D2682</f>
        <v>8.6250000000000007E-3</v>
      </c>
      <c r="P2682">
        <f>E2682/L2682</f>
        <v>69</v>
      </c>
      <c r="Q2682" t="s">
        <v>8310</v>
      </c>
      <c r="R2682" t="s">
        <v>8337</v>
      </c>
      <c r="S2682" s="12" t="str">
        <f>TEXT((J2682/86400)+25569+(-5/24),"mm/dd/yy")</f>
        <v>03/07/16</v>
      </c>
      <c r="T2682" s="12" t="str">
        <f>TEXT((I2682/86400)+25569+(-5/24),"mm/dd/yy")</f>
        <v>04/05/16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>E2683/D2683</f>
        <v>6.875E-3</v>
      </c>
      <c r="P2683">
        <f>E2683/L2683</f>
        <v>27.5</v>
      </c>
      <c r="Q2683" t="s">
        <v>8328</v>
      </c>
      <c r="R2683" t="s">
        <v>8356</v>
      </c>
      <c r="S2683" s="12" t="str">
        <f>TEXT((J2683/86400)+25569+(-5/24),"mm/dd/yy")</f>
        <v>06/15/14</v>
      </c>
      <c r="T2683" s="12" t="str">
        <f>TEXT((I2683/86400)+25569+(-5/24),"mm/dd/yy")</f>
        <v>07/10/14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>E2684/D2684</f>
        <v>0.28299999999999997</v>
      </c>
      <c r="P2684">
        <f>E2684/L2684</f>
        <v>84.9</v>
      </c>
      <c r="Q2684" t="s">
        <v>8328</v>
      </c>
      <c r="R2684" t="s">
        <v>8356</v>
      </c>
      <c r="S2684" s="12" t="str">
        <f>TEXT((J2684/86400)+25569+(-5/24),"mm/dd/yy")</f>
        <v>10/20/14</v>
      </c>
      <c r="T2684" s="12" t="str">
        <f>TEXT((I2684/86400)+25569+(-5/24),"mm/dd/yy")</f>
        <v>11/22/14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>E2685/D2685</f>
        <v>2.3999999999999998E-3</v>
      </c>
      <c r="P2685">
        <f>E2685/L2685</f>
        <v>12</v>
      </c>
      <c r="Q2685" t="s">
        <v>8328</v>
      </c>
      <c r="R2685" t="s">
        <v>8356</v>
      </c>
      <c r="S2685" s="12" t="str">
        <f>TEXT((J2685/86400)+25569+(-5/24),"mm/dd/yy")</f>
        <v>01/30/15</v>
      </c>
      <c r="T2685" s="12" t="str">
        <f>TEXT((I2685/86400)+25569+(-5/24),"mm/dd/yy")</f>
        <v>03/01/15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>E2686/D2686</f>
        <v>1.1428571428571429E-2</v>
      </c>
      <c r="P2686">
        <f>E2686/L2686</f>
        <v>200</v>
      </c>
      <c r="Q2686" t="s">
        <v>8328</v>
      </c>
      <c r="R2686" t="s">
        <v>8356</v>
      </c>
      <c r="S2686" s="12" t="str">
        <f>TEXT((J2686/86400)+25569+(-5/24),"mm/dd/yy")</f>
        <v>06/30/14</v>
      </c>
      <c r="T2686" s="12" t="str">
        <f>TEXT((I2686/86400)+25569+(-5/24),"mm/dd/yy")</f>
        <v>08/09/14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>E2687/D2687</f>
        <v>2.0000000000000001E-4</v>
      </c>
      <c r="P2687">
        <f>E2687/L2687</f>
        <v>10</v>
      </c>
      <c r="Q2687" t="s">
        <v>8328</v>
      </c>
      <c r="R2687" t="s">
        <v>8356</v>
      </c>
      <c r="S2687" s="12" t="str">
        <f>TEXT((J2687/86400)+25569+(-5/24),"mm/dd/yy")</f>
        <v>02/26/15</v>
      </c>
      <c r="T2687" s="12" t="str">
        <f>TEXT((I2687/86400)+25569+(-5/24),"mm/dd/yy")</f>
        <v>04/27/15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>E2688/D2688</f>
        <v>0</v>
      </c>
      <c r="P2688" t="e">
        <f>E2688/L2688</f>
        <v>#DIV/0!</v>
      </c>
      <c r="Q2688" t="s">
        <v>8328</v>
      </c>
      <c r="R2688" t="s">
        <v>8356</v>
      </c>
      <c r="S2688" s="12" t="str">
        <f>TEXT((J2688/86400)+25569+(-5/24),"mm/dd/yy")</f>
        <v>09/10/14</v>
      </c>
      <c r="T2688" s="12" t="str">
        <f>TEXT((I2688/86400)+25569+(-5/24),"mm/dd/yy")</f>
        <v>09/30/14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>E2689/D2689</f>
        <v>0</v>
      </c>
      <c r="P2689" t="e">
        <f>E2689/L2689</f>
        <v>#DIV/0!</v>
      </c>
      <c r="Q2689" t="s">
        <v>8328</v>
      </c>
      <c r="R2689" t="s">
        <v>8356</v>
      </c>
      <c r="S2689" s="12" t="str">
        <f>TEXT((J2689/86400)+25569+(-5/24),"mm/dd/yy")</f>
        <v>05/30/15</v>
      </c>
      <c r="T2689" s="12" t="str">
        <f>TEXT((I2689/86400)+25569+(-5/24),"mm/dd/yy")</f>
        <v>06/29/15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>E2690/D2690</f>
        <v>1.48E-3</v>
      </c>
      <c r="P2690">
        <f>E2690/L2690</f>
        <v>5.2857142857142856</v>
      </c>
      <c r="Q2690" t="s">
        <v>8328</v>
      </c>
      <c r="R2690" t="s">
        <v>8356</v>
      </c>
      <c r="S2690" s="12" t="str">
        <f>TEXT((J2690/86400)+25569+(-5/24),"mm/dd/yy")</f>
        <v>01/23/15</v>
      </c>
      <c r="T2690" s="12" t="str">
        <f>TEXT((I2690/86400)+25569+(-5/24),"mm/dd/yy")</f>
        <v>02/23/15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>E2691/D2691</f>
        <v>2.8571428571428571E-5</v>
      </c>
      <c r="P2691">
        <f>E2691/L2691</f>
        <v>1</v>
      </c>
      <c r="Q2691" t="s">
        <v>8328</v>
      </c>
      <c r="R2691" t="s">
        <v>8356</v>
      </c>
      <c r="S2691" s="12" t="str">
        <f>TEXT((J2691/86400)+25569+(-5/24),"mm/dd/yy")</f>
        <v>06/30/16</v>
      </c>
      <c r="T2691" s="12" t="str">
        <f>TEXT((I2691/86400)+25569+(-5/24),"mm/dd/yy")</f>
        <v>07/30/16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>E2692/D2692</f>
        <v>0.107325</v>
      </c>
      <c r="P2692">
        <f>E2692/L2692</f>
        <v>72.762711864406782</v>
      </c>
      <c r="Q2692" t="s">
        <v>8328</v>
      </c>
      <c r="R2692" t="s">
        <v>8356</v>
      </c>
      <c r="S2692" s="12" t="str">
        <f>TEXT((J2692/86400)+25569+(-5/24),"mm/dd/yy")</f>
        <v>04/18/15</v>
      </c>
      <c r="T2692" s="12" t="str">
        <f>TEXT((I2692/86400)+25569+(-5/24),"mm/dd/yy")</f>
        <v>06/02/15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>E2693/D2693</f>
        <v>5.3846153846153844E-4</v>
      </c>
      <c r="P2693">
        <f>E2693/L2693</f>
        <v>17.5</v>
      </c>
      <c r="Q2693" t="s">
        <v>8328</v>
      </c>
      <c r="R2693" t="s">
        <v>8356</v>
      </c>
      <c r="S2693" s="12" t="str">
        <f>TEXT((J2693/86400)+25569+(-5/24),"mm/dd/yy")</f>
        <v>03/26/15</v>
      </c>
      <c r="T2693" s="12" t="str">
        <f>TEXT((I2693/86400)+25569+(-5/24),"mm/dd/yy")</f>
        <v>05/10/15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>E2694/D2694</f>
        <v>7.1428571428571426E-3</v>
      </c>
      <c r="P2694">
        <f>E2694/L2694</f>
        <v>25</v>
      </c>
      <c r="Q2694" t="s">
        <v>8328</v>
      </c>
      <c r="R2694" t="s">
        <v>8356</v>
      </c>
      <c r="S2694" s="12" t="str">
        <f>TEXT((J2694/86400)+25569+(-5/24),"mm/dd/yy")</f>
        <v>02/23/15</v>
      </c>
      <c r="T2694" s="12" t="str">
        <f>TEXT((I2694/86400)+25569+(-5/24),"mm/dd/yy")</f>
        <v>03/25/15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>E2695/D2695</f>
        <v>8.0000000000000002E-3</v>
      </c>
      <c r="P2695">
        <f>E2695/L2695</f>
        <v>13.333333333333334</v>
      </c>
      <c r="Q2695" t="s">
        <v>8328</v>
      </c>
      <c r="R2695" t="s">
        <v>8356</v>
      </c>
      <c r="S2695" s="12" t="str">
        <f>TEXT((J2695/86400)+25569+(-5/24),"mm/dd/yy")</f>
        <v>07/13/14</v>
      </c>
      <c r="T2695" s="12" t="str">
        <f>TEXT((I2695/86400)+25569+(-5/24),"mm/dd/yy")</f>
        <v>08/12/14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>E2696/D2696</f>
        <v>3.3333333333333335E-5</v>
      </c>
      <c r="P2696">
        <f>E2696/L2696</f>
        <v>1</v>
      </c>
      <c r="Q2696" t="s">
        <v>8328</v>
      </c>
      <c r="R2696" t="s">
        <v>8356</v>
      </c>
      <c r="S2696" s="12" t="str">
        <f>TEXT((J2696/86400)+25569+(-5/24),"mm/dd/yy")</f>
        <v>08/26/14</v>
      </c>
      <c r="T2696" s="12" t="str">
        <f>TEXT((I2696/86400)+25569+(-5/24),"mm/dd/yy")</f>
        <v>09/25/14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>E2697/D2697</f>
        <v>4.7333333333333333E-3</v>
      </c>
      <c r="P2697">
        <f>E2697/L2697</f>
        <v>23.666666666666668</v>
      </c>
      <c r="Q2697" t="s">
        <v>8328</v>
      </c>
      <c r="R2697" t="s">
        <v>8356</v>
      </c>
      <c r="S2697" s="12" t="str">
        <f>TEXT((J2697/86400)+25569+(-5/24),"mm/dd/yy")</f>
        <v>02/12/15</v>
      </c>
      <c r="T2697" s="12" t="str">
        <f>TEXT((I2697/86400)+25569+(-5/24),"mm/dd/yy")</f>
        <v>04/13/15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>E2698/D2698</f>
        <v>5.6500000000000002E-2</v>
      </c>
      <c r="P2698">
        <f>E2698/L2698</f>
        <v>89.21052631578948</v>
      </c>
      <c r="Q2698" t="s">
        <v>8328</v>
      </c>
      <c r="R2698" t="s">
        <v>8356</v>
      </c>
      <c r="S2698" s="12" t="str">
        <f>TEXT((J2698/86400)+25569+(-5/24),"mm/dd/yy")</f>
        <v>11/21/14</v>
      </c>
      <c r="T2698" s="12" t="str">
        <f>TEXT((I2698/86400)+25569+(-5/24),"mm/dd/yy")</f>
        <v>12/25/14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>E2699/D2699</f>
        <v>0.26352173913043481</v>
      </c>
      <c r="P2699">
        <f>E2699/L2699</f>
        <v>116.55769230769231</v>
      </c>
      <c r="Q2699" t="s">
        <v>8328</v>
      </c>
      <c r="R2699" t="s">
        <v>8356</v>
      </c>
      <c r="S2699" s="12" t="str">
        <f>TEXT((J2699/86400)+25569+(-5/24),"mm/dd/yy")</f>
        <v>07/02/15</v>
      </c>
      <c r="T2699" s="12" t="str">
        <f>TEXT((I2699/86400)+25569+(-5/24),"mm/dd/yy")</f>
        <v>08/02/15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>E2700/D2700</f>
        <v>3.2512500000000002E-3</v>
      </c>
      <c r="P2700">
        <f>E2700/L2700</f>
        <v>13.005000000000001</v>
      </c>
      <c r="Q2700" t="s">
        <v>8328</v>
      </c>
      <c r="R2700" t="s">
        <v>8356</v>
      </c>
      <c r="S2700" s="12" t="str">
        <f>TEXT((J2700/86400)+25569+(-5/24),"mm/dd/yy")</f>
        <v>05/28/14</v>
      </c>
      <c r="T2700" s="12" t="str">
        <f>TEXT((I2700/86400)+25569+(-5/24),"mm/dd/yy")</f>
        <v>06/27/14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>E2701/D2701</f>
        <v>0</v>
      </c>
      <c r="P2701" t="e">
        <f>E2701/L2701</f>
        <v>#DIV/0!</v>
      </c>
      <c r="Q2701" t="s">
        <v>8328</v>
      </c>
      <c r="R2701" t="s">
        <v>8356</v>
      </c>
      <c r="S2701" s="12" t="str">
        <f>TEXT((J2701/86400)+25569+(-5/24),"mm/dd/yy")</f>
        <v>07/09/14</v>
      </c>
      <c r="T2701" s="12" t="str">
        <f>TEXT((I2701/86400)+25569+(-5/24),"mm/dd/yy")</f>
        <v>08/08/14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>E2702/D2702</f>
        <v>7.0007000700070005E-3</v>
      </c>
      <c r="P2702">
        <f>E2702/L2702</f>
        <v>17.5</v>
      </c>
      <c r="Q2702" t="s">
        <v>8328</v>
      </c>
      <c r="R2702" t="s">
        <v>8356</v>
      </c>
      <c r="S2702" s="12" t="str">
        <f>TEXT((J2702/86400)+25569+(-5/24),"mm/dd/yy")</f>
        <v>08/19/14</v>
      </c>
      <c r="T2702" s="12" t="str">
        <f>TEXT((I2702/86400)+25569+(-5/24),"mm/dd/yy")</f>
        <v>09/18/14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>E2703/D2703</f>
        <v>0.46176470588235297</v>
      </c>
      <c r="P2703">
        <f>E2703/L2703</f>
        <v>34.130434782608695</v>
      </c>
      <c r="Q2703" t="s">
        <v>8317</v>
      </c>
      <c r="R2703" t="s">
        <v>8330</v>
      </c>
      <c r="S2703" s="12" t="str">
        <f>TEXT((J2703/86400)+25569+(-5/24),"mm/dd/yy")</f>
        <v>03/07/17</v>
      </c>
      <c r="T2703" s="12" t="str">
        <f>TEXT((I2703/86400)+25569+(-5/24),"mm/dd/yy")</f>
        <v>04/07/17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>E2704/D2704</f>
        <v>0.34410000000000002</v>
      </c>
      <c r="P2704">
        <f>E2704/L2704</f>
        <v>132.34615384615384</v>
      </c>
      <c r="Q2704" t="s">
        <v>8317</v>
      </c>
      <c r="R2704" t="s">
        <v>8330</v>
      </c>
      <c r="S2704" s="12" t="str">
        <f>TEXT((J2704/86400)+25569+(-5/24),"mm/dd/yy")</f>
        <v>03/06/17</v>
      </c>
      <c r="T2704" s="12" t="str">
        <f>TEXT((I2704/86400)+25569+(-5/24),"mm/dd/yy")</f>
        <v>04/05/17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>E2705/D2705</f>
        <v>1.0375000000000001</v>
      </c>
      <c r="P2705">
        <f>E2705/L2705</f>
        <v>922.22222222222217</v>
      </c>
      <c r="Q2705" t="s">
        <v>8317</v>
      </c>
      <c r="R2705" t="s">
        <v>8330</v>
      </c>
      <c r="S2705" s="12" t="str">
        <f>TEXT((J2705/86400)+25569+(-5/24),"mm/dd/yy")</f>
        <v>01/21/17</v>
      </c>
      <c r="T2705" s="12" t="str">
        <f>TEXT((I2705/86400)+25569+(-5/24),"mm/dd/yy")</f>
        <v>03/22/17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>E2706/D2706</f>
        <v>6.0263157894736845E-2</v>
      </c>
      <c r="P2706">
        <f>E2706/L2706</f>
        <v>163.57142857142858</v>
      </c>
      <c r="Q2706" t="s">
        <v>8317</v>
      </c>
      <c r="R2706" t="s">
        <v>8330</v>
      </c>
      <c r="S2706" s="12" t="str">
        <f>TEXT((J2706/86400)+25569+(-5/24),"mm/dd/yy")</f>
        <v>02/21/17</v>
      </c>
      <c r="T2706" s="12" t="str">
        <f>TEXT((I2706/86400)+25569+(-5/24),"mm/dd/yy")</f>
        <v>04/05/17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>E2707/D2707</f>
        <v>0.10539393939393939</v>
      </c>
      <c r="P2707">
        <f>E2707/L2707</f>
        <v>217.375</v>
      </c>
      <c r="Q2707" t="s">
        <v>8317</v>
      </c>
      <c r="R2707" t="s">
        <v>8330</v>
      </c>
      <c r="S2707" s="12" t="str">
        <f>TEXT((J2707/86400)+25569+(-5/24),"mm/dd/yy")</f>
        <v>02/07/17</v>
      </c>
      <c r="T2707" s="12" t="str">
        <f>TEXT((I2707/86400)+25569+(-5/24),"mm/dd/yy")</f>
        <v>03/24/17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>E2708/D2708</f>
        <v>1.1229714285714285</v>
      </c>
      <c r="P2708">
        <f>E2708/L2708</f>
        <v>149.44486692015209</v>
      </c>
      <c r="Q2708" t="s">
        <v>8317</v>
      </c>
      <c r="R2708" t="s">
        <v>8330</v>
      </c>
      <c r="S2708" s="12" t="str">
        <f>TEXT((J2708/86400)+25569+(-5/24),"mm/dd/yy")</f>
        <v>09/17/14</v>
      </c>
      <c r="T2708" s="12" t="str">
        <f>TEXT((I2708/86400)+25569+(-5/24),"mm/dd/yy")</f>
        <v>10/16/14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>E2709/D2709</f>
        <v>3.50844625</v>
      </c>
      <c r="P2709">
        <f>E2709/L2709</f>
        <v>71.237487309644663</v>
      </c>
      <c r="Q2709" t="s">
        <v>8317</v>
      </c>
      <c r="R2709" t="s">
        <v>8330</v>
      </c>
      <c r="S2709" s="12" t="str">
        <f>TEXT((J2709/86400)+25569+(-5/24),"mm/dd/yy")</f>
        <v>04/27/13</v>
      </c>
      <c r="T2709" s="12" t="str">
        <f>TEXT((I2709/86400)+25569+(-5/24),"mm/dd/yy")</f>
        <v>05/27/13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>E2710/D2710</f>
        <v>2.3321535</v>
      </c>
      <c r="P2710">
        <f>E2710/L2710</f>
        <v>44.464318398474738</v>
      </c>
      <c r="Q2710" t="s">
        <v>8317</v>
      </c>
      <c r="R2710" t="s">
        <v>8330</v>
      </c>
      <c r="S2710" s="12" t="str">
        <f>TEXT((J2710/86400)+25569+(-5/24),"mm/dd/yy")</f>
        <v>05/22/16</v>
      </c>
      <c r="T2710" s="12" t="str">
        <f>TEXT((I2710/86400)+25569+(-5/24),"mm/dd/yy")</f>
        <v>07/21/16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>E2711/D2711</f>
        <v>1.01606</v>
      </c>
      <c r="P2711">
        <f>E2711/L2711</f>
        <v>164.94480519480518</v>
      </c>
      <c r="Q2711" t="s">
        <v>8317</v>
      </c>
      <c r="R2711" t="s">
        <v>8330</v>
      </c>
      <c r="S2711" s="12" t="str">
        <f>TEXT((J2711/86400)+25569+(-5/24),"mm/dd/yy")</f>
        <v>08/29/16</v>
      </c>
      <c r="T2711" s="12" t="str">
        <f>TEXT((I2711/86400)+25569+(-5/24),"mm/dd/yy")</f>
        <v>10/03/16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>E2712/D2712</f>
        <v>1.5390035000000002</v>
      </c>
      <c r="P2712">
        <f>E2712/L2712</f>
        <v>84.871516544117654</v>
      </c>
      <c r="Q2712" t="s">
        <v>8317</v>
      </c>
      <c r="R2712" t="s">
        <v>8330</v>
      </c>
      <c r="S2712" s="12" t="str">
        <f>TEXT((J2712/86400)+25569+(-5/24),"mm/dd/yy")</f>
        <v>07/08/14</v>
      </c>
      <c r="T2712" s="12" t="str">
        <f>TEXT((I2712/86400)+25569+(-5/24),"mm/dd/yy")</f>
        <v>08/08/14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>E2713/D2713</f>
        <v>1.007161125319693</v>
      </c>
      <c r="P2713">
        <f>E2713/L2713</f>
        <v>53.945205479452056</v>
      </c>
      <c r="Q2713" t="s">
        <v>8317</v>
      </c>
      <c r="R2713" t="s">
        <v>8330</v>
      </c>
      <c r="S2713" s="12" t="str">
        <f>TEXT((J2713/86400)+25569+(-5/24),"mm/dd/yy")</f>
        <v>05/21/14</v>
      </c>
      <c r="T2713" s="12" t="str">
        <f>TEXT((I2713/86400)+25569+(-5/24),"mm/dd/yy")</f>
        <v>06/20/14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>E2714/D2714</f>
        <v>1.3138181818181818</v>
      </c>
      <c r="P2714">
        <f>E2714/L2714</f>
        <v>50.531468531468533</v>
      </c>
      <c r="Q2714" t="s">
        <v>8317</v>
      </c>
      <c r="R2714" t="s">
        <v>8330</v>
      </c>
      <c r="S2714" s="12" t="str">
        <f>TEXT((J2714/86400)+25569+(-5/24),"mm/dd/yy")</f>
        <v>06/06/13</v>
      </c>
      <c r="T2714" s="12" t="str">
        <f>TEXT((I2714/86400)+25569+(-5/24),"mm/dd/yy")</f>
        <v>07/13/13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>E2715/D2715</f>
        <v>1.0224133333333334</v>
      </c>
      <c r="P2715">
        <f>E2715/L2715</f>
        <v>108.00140845070422</v>
      </c>
      <c r="Q2715" t="s">
        <v>8317</v>
      </c>
      <c r="R2715" t="s">
        <v>8330</v>
      </c>
      <c r="S2715" s="12" t="str">
        <f>TEXT((J2715/86400)+25569+(-5/24),"mm/dd/yy")</f>
        <v>11/14/15</v>
      </c>
      <c r="T2715" s="12" t="str">
        <f>TEXT((I2715/86400)+25569+(-5/24),"mm/dd/yy")</f>
        <v>12/24/15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>E2716/D2716</f>
        <v>1.1635599999999999</v>
      </c>
      <c r="P2716">
        <f>E2716/L2716</f>
        <v>95.373770491803285</v>
      </c>
      <c r="Q2716" t="s">
        <v>8317</v>
      </c>
      <c r="R2716" t="s">
        <v>8330</v>
      </c>
      <c r="S2716" s="12" t="str">
        <f>TEXT((J2716/86400)+25569+(-5/24),"mm/dd/yy")</f>
        <v>09/16/16</v>
      </c>
      <c r="T2716" s="12" t="str">
        <f>TEXT((I2716/86400)+25569+(-5/24),"mm/dd/yy")</f>
        <v>10/14/16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>E2717/D2717</f>
        <v>2.6462241666666664</v>
      </c>
      <c r="P2717">
        <f>E2717/L2717</f>
        <v>57.631016333938291</v>
      </c>
      <c r="Q2717" t="s">
        <v>8317</v>
      </c>
      <c r="R2717" t="s">
        <v>8330</v>
      </c>
      <c r="S2717" s="12" t="str">
        <f>TEXT((J2717/86400)+25569+(-5/24),"mm/dd/yy")</f>
        <v>01/18/16</v>
      </c>
      <c r="T2717" s="12" t="str">
        <f>TEXT((I2717/86400)+25569+(-5/24),"mm/dd/yy")</f>
        <v>02/21/16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>E2718/D2718</f>
        <v>1.1998010000000001</v>
      </c>
      <c r="P2718">
        <f>E2718/L2718</f>
        <v>64.160481283422456</v>
      </c>
      <c r="Q2718" t="s">
        <v>8317</v>
      </c>
      <c r="R2718" t="s">
        <v>8330</v>
      </c>
      <c r="S2718" s="12" t="str">
        <f>TEXT((J2718/86400)+25569+(-5/24),"mm/dd/yy")</f>
        <v>09/08/15</v>
      </c>
      <c r="T2718" s="12" t="str">
        <f>TEXT((I2718/86400)+25569+(-5/24),"mm/dd/yy")</f>
        <v>10/08/15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>E2719/D2719</f>
        <v>1.2010400000000001</v>
      </c>
      <c r="P2719">
        <f>E2719/L2719</f>
        <v>92.387692307692305</v>
      </c>
      <c r="Q2719" t="s">
        <v>8317</v>
      </c>
      <c r="R2719" t="s">
        <v>8330</v>
      </c>
      <c r="S2719" s="12" t="str">
        <f>TEXT((J2719/86400)+25569+(-5/24),"mm/dd/yy")</f>
        <v>10/22/14</v>
      </c>
      <c r="T2719" s="12" t="str">
        <f>TEXT((I2719/86400)+25569+(-5/24),"mm/dd/yy")</f>
        <v>12/06/14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>E2720/D2720</f>
        <v>1.0358333333333334</v>
      </c>
      <c r="P2720">
        <f>E2720/L2720</f>
        <v>125.97972972972973</v>
      </c>
      <c r="Q2720" t="s">
        <v>8317</v>
      </c>
      <c r="R2720" t="s">
        <v>8330</v>
      </c>
      <c r="S2720" s="12" t="str">
        <f>TEXT((J2720/86400)+25569+(-5/24),"mm/dd/yy")</f>
        <v>04/05/16</v>
      </c>
      <c r="T2720" s="12" t="str">
        <f>TEXT((I2720/86400)+25569+(-5/24),"mm/dd/yy")</f>
        <v>05/03/16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>E2721/D2721</f>
        <v>1.0883333333333334</v>
      </c>
      <c r="P2721">
        <f>E2721/L2721</f>
        <v>94.637681159420296</v>
      </c>
      <c r="Q2721" t="s">
        <v>8317</v>
      </c>
      <c r="R2721" t="s">
        <v>8330</v>
      </c>
      <c r="S2721" s="12" t="str">
        <f>TEXT((J2721/86400)+25569+(-5/24),"mm/dd/yy")</f>
        <v>02/17/16</v>
      </c>
      <c r="T2721" s="12" t="str">
        <f>TEXT((I2721/86400)+25569+(-5/24),"mm/dd/yy")</f>
        <v>04/17/16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>E2722/D2722</f>
        <v>1.1812400000000001</v>
      </c>
      <c r="P2722">
        <f>E2722/L2722</f>
        <v>170.69942196531792</v>
      </c>
      <c r="Q2722" t="s">
        <v>8317</v>
      </c>
      <c r="R2722" t="s">
        <v>8330</v>
      </c>
      <c r="S2722" s="12" t="str">
        <f>TEXT((J2722/86400)+25569+(-5/24),"mm/dd/yy")</f>
        <v>10/12/16</v>
      </c>
      <c r="T2722" s="12" t="str">
        <f>TEXT((I2722/86400)+25569+(-5/24),"mm/dd/yy")</f>
        <v>11/11/16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>E2723/D2723</f>
        <v>14.62</v>
      </c>
      <c r="P2723">
        <f>E2723/L2723</f>
        <v>40.762081784386616</v>
      </c>
      <c r="Q2723" t="s">
        <v>8310</v>
      </c>
      <c r="R2723" t="s">
        <v>8311</v>
      </c>
      <c r="S2723" s="12" t="str">
        <f>TEXT((J2723/86400)+25569+(-5/24),"mm/dd/yy")</f>
        <v>08/07/13</v>
      </c>
      <c r="T2723" s="12" t="str">
        <f>TEXT((I2723/86400)+25569+(-5/24),"mm/dd/yy")</f>
        <v>09/06/13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>E2724/D2724</f>
        <v>2.5253999999999999</v>
      </c>
      <c r="P2724">
        <f>E2724/L2724</f>
        <v>68.254054054054052</v>
      </c>
      <c r="Q2724" t="s">
        <v>8310</v>
      </c>
      <c r="R2724" t="s">
        <v>8311</v>
      </c>
      <c r="S2724" s="12" t="str">
        <f>TEXT((J2724/86400)+25569+(-5/24),"mm/dd/yy")</f>
        <v>11/30/16</v>
      </c>
      <c r="T2724" s="12" t="str">
        <f>TEXT((I2724/86400)+25569+(-5/24),"mm/dd/yy")</f>
        <v>01/29/17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>E2725/D2725</f>
        <v>1.4005000000000001</v>
      </c>
      <c r="P2725">
        <f>E2725/L2725</f>
        <v>95.48863636363636</v>
      </c>
      <c r="Q2725" t="s">
        <v>8310</v>
      </c>
      <c r="R2725" t="s">
        <v>8311</v>
      </c>
      <c r="S2725" s="12" t="str">
        <f>TEXT((J2725/86400)+25569+(-5/24),"mm/dd/yy")</f>
        <v>11/01/14</v>
      </c>
      <c r="T2725" s="12" t="str">
        <f>TEXT((I2725/86400)+25569+(-5/24),"mm/dd/yy")</f>
        <v>12/31/14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>E2726/D2726</f>
        <v>2.9687520259319289</v>
      </c>
      <c r="P2726">
        <f>E2726/L2726</f>
        <v>7.1902649656526005</v>
      </c>
      <c r="Q2726" t="s">
        <v>8310</v>
      </c>
      <c r="R2726" t="s">
        <v>8311</v>
      </c>
      <c r="S2726" s="12" t="str">
        <f>TEXT((J2726/86400)+25569+(-5/24),"mm/dd/yy")</f>
        <v>07/14/15</v>
      </c>
      <c r="T2726" s="12" t="str">
        <f>TEXT((I2726/86400)+25569+(-5/24),"mm/dd/yy")</f>
        <v>08/15/15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>E2727/D2727</f>
        <v>1.445425</v>
      </c>
      <c r="P2727">
        <f>E2727/L2727</f>
        <v>511.65486725663715</v>
      </c>
      <c r="Q2727" t="s">
        <v>8310</v>
      </c>
      <c r="R2727" t="s">
        <v>8311</v>
      </c>
      <c r="S2727" s="12" t="str">
        <f>TEXT((J2727/86400)+25569+(-5/24),"mm/dd/yy")</f>
        <v>01/10/17</v>
      </c>
      <c r="T2727" s="12" t="str">
        <f>TEXT((I2727/86400)+25569+(-5/24),"mm/dd/yy")</f>
        <v>03/01/17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>E2728/D2728</f>
        <v>1.05745</v>
      </c>
      <c r="P2728">
        <f>E2728/L2728</f>
        <v>261.74504950495049</v>
      </c>
      <c r="Q2728" t="s">
        <v>8310</v>
      </c>
      <c r="R2728" t="s">
        <v>8311</v>
      </c>
      <c r="S2728" s="12" t="str">
        <f>TEXT((J2728/86400)+25569+(-5/24),"mm/dd/yy")</f>
        <v>03/23/16</v>
      </c>
      <c r="T2728" s="12" t="str">
        <f>TEXT((I2728/86400)+25569+(-5/24),"mm/dd/yy")</f>
        <v>04/22/16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>E2729/D2729</f>
        <v>4.9321000000000002</v>
      </c>
      <c r="P2729">
        <f>E2729/L2729</f>
        <v>69.760961810466767</v>
      </c>
      <c r="Q2729" t="s">
        <v>8310</v>
      </c>
      <c r="R2729" t="s">
        <v>8311</v>
      </c>
      <c r="S2729" s="12" t="str">
        <f>TEXT((J2729/86400)+25569+(-5/24),"mm/dd/yy")</f>
        <v>07/13/15</v>
      </c>
      <c r="T2729" s="12" t="str">
        <f>TEXT((I2729/86400)+25569+(-5/24),"mm/dd/yy")</f>
        <v>08/07/15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>E2730/D2730</f>
        <v>2.0182666666666669</v>
      </c>
      <c r="P2730">
        <f>E2730/L2730</f>
        <v>77.229591836734699</v>
      </c>
      <c r="Q2730" t="s">
        <v>8310</v>
      </c>
      <c r="R2730" t="s">
        <v>8311</v>
      </c>
      <c r="S2730" s="12" t="str">
        <f>TEXT((J2730/86400)+25569+(-5/24),"mm/dd/yy")</f>
        <v>11/25/15</v>
      </c>
      <c r="T2730" s="12" t="str">
        <f>TEXT((I2730/86400)+25569+(-5/24),"mm/dd/yy")</f>
        <v>12/30/15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>E2731/D2731</f>
        <v>1.0444</v>
      </c>
      <c r="P2731">
        <f>E2731/L2731</f>
        <v>340.56521739130437</v>
      </c>
      <c r="Q2731" t="s">
        <v>8310</v>
      </c>
      <c r="R2731" t="s">
        <v>8311</v>
      </c>
      <c r="S2731" s="12" t="str">
        <f>TEXT((J2731/86400)+25569+(-5/24),"mm/dd/yy")</f>
        <v>04/01/15</v>
      </c>
      <c r="T2731" s="12" t="str">
        <f>TEXT((I2731/86400)+25569+(-5/24),"mm/dd/yy")</f>
        <v>05/01/15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>E2732/D2732</f>
        <v>1.7029262962962963</v>
      </c>
      <c r="P2732">
        <f>E2732/L2732</f>
        <v>67.417903225806455</v>
      </c>
      <c r="Q2732" t="s">
        <v>8310</v>
      </c>
      <c r="R2732" t="s">
        <v>8311</v>
      </c>
      <c r="S2732" s="12" t="str">
        <f>TEXT((J2732/86400)+25569+(-5/24),"mm/dd/yy")</f>
        <v>03/18/13</v>
      </c>
      <c r="T2732" s="12" t="str">
        <f>TEXT((I2732/86400)+25569+(-5/24),"mm/dd/yy")</f>
        <v>04/22/13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>E2733/D2733</f>
        <v>1.0430333333333333</v>
      </c>
      <c r="P2733">
        <f>E2733/L2733</f>
        <v>845.70270270270271</v>
      </c>
      <c r="Q2733" t="s">
        <v>8310</v>
      </c>
      <c r="R2733" t="s">
        <v>8311</v>
      </c>
      <c r="S2733" s="12" t="str">
        <f>TEXT((J2733/86400)+25569+(-5/24),"mm/dd/yy")</f>
        <v>08/21/14</v>
      </c>
      <c r="T2733" s="12" t="str">
        <f>TEXT((I2733/86400)+25569+(-5/24),"mm/dd/yy")</f>
        <v>10/17/14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>E2734/D2734</f>
        <v>1.1825000000000001</v>
      </c>
      <c r="P2734">
        <f>E2734/L2734</f>
        <v>97.191780821917803</v>
      </c>
      <c r="Q2734" t="s">
        <v>8310</v>
      </c>
      <c r="R2734" t="s">
        <v>8311</v>
      </c>
      <c r="S2734" s="12" t="str">
        <f>TEXT((J2734/86400)+25569+(-5/24),"mm/dd/yy")</f>
        <v>04/25/13</v>
      </c>
      <c r="T2734" s="12" t="str">
        <f>TEXT((I2734/86400)+25569+(-5/24),"mm/dd/yy")</f>
        <v>05/27/13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>E2735/D2735</f>
        <v>1.07538</v>
      </c>
      <c r="P2735">
        <f>E2735/L2735</f>
        <v>451.84033613445376</v>
      </c>
      <c r="Q2735" t="s">
        <v>8310</v>
      </c>
      <c r="R2735" t="s">
        <v>8311</v>
      </c>
      <c r="S2735" s="12" t="str">
        <f>TEXT((J2735/86400)+25569+(-5/24),"mm/dd/yy")</f>
        <v>02/09/15</v>
      </c>
      <c r="T2735" s="12" t="str">
        <f>TEXT((I2735/86400)+25569+(-5/24),"mm/dd/yy")</f>
        <v>04/10/15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>E2736/D2736</f>
        <v>22603</v>
      </c>
      <c r="P2736">
        <f>E2736/L2736</f>
        <v>138.66871165644173</v>
      </c>
      <c r="Q2736" t="s">
        <v>8310</v>
      </c>
      <c r="R2736" t="s">
        <v>8311</v>
      </c>
      <c r="S2736" s="12" t="str">
        <f>TEXT((J2736/86400)+25569+(-5/24),"mm/dd/yy")</f>
        <v>09/13/16</v>
      </c>
      <c r="T2736" s="12" t="str">
        <f>TEXT((I2736/86400)+25569+(-5/24),"mm/dd/yy")</f>
        <v>10/13/16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>E2737/D2737</f>
        <v>9.7813466666666677</v>
      </c>
      <c r="P2737">
        <f>E2737/L2737</f>
        <v>21.640147492625371</v>
      </c>
      <c r="Q2737" t="s">
        <v>8310</v>
      </c>
      <c r="R2737" t="s">
        <v>8311</v>
      </c>
      <c r="S2737" s="12" t="str">
        <f>TEXT((J2737/86400)+25569+(-5/24),"mm/dd/yy")</f>
        <v>02/10/13</v>
      </c>
      <c r="T2737" s="12" t="str">
        <f>TEXT((I2737/86400)+25569+(-5/24),"mm/dd/yy")</f>
        <v>03/13/13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>E2738/D2738</f>
        <v>1.2290000000000001</v>
      </c>
      <c r="P2738">
        <f>E2738/L2738</f>
        <v>169.51724137931035</v>
      </c>
      <c r="Q2738" t="s">
        <v>8310</v>
      </c>
      <c r="R2738" t="s">
        <v>8311</v>
      </c>
      <c r="S2738" s="12" t="str">
        <f>TEXT((J2738/86400)+25569+(-5/24),"mm/dd/yy")</f>
        <v>03/24/14</v>
      </c>
      <c r="T2738" s="12" t="str">
        <f>TEXT((I2738/86400)+25569+(-5/24),"mm/dd/yy")</f>
        <v>04/23/14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>E2739/D2739</f>
        <v>2.4606080000000001</v>
      </c>
      <c r="P2739">
        <f>E2739/L2739</f>
        <v>161.88210526315791</v>
      </c>
      <c r="Q2739" t="s">
        <v>8310</v>
      </c>
      <c r="R2739" t="s">
        <v>8311</v>
      </c>
      <c r="S2739" s="12" t="str">
        <f>TEXT((J2739/86400)+25569+(-5/24),"mm/dd/yy")</f>
        <v>12/03/13</v>
      </c>
      <c r="T2739" s="12" t="str">
        <f>TEXT((I2739/86400)+25569+(-5/24),"mm/dd/yy")</f>
        <v>01/15/14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>E2740/D2740</f>
        <v>1.4794</v>
      </c>
      <c r="P2740">
        <f>E2740/L2740</f>
        <v>493.13333333333333</v>
      </c>
      <c r="Q2740" t="s">
        <v>8310</v>
      </c>
      <c r="R2740" t="s">
        <v>8311</v>
      </c>
      <c r="S2740" s="12" t="str">
        <f>TEXT((J2740/86400)+25569+(-5/24),"mm/dd/yy")</f>
        <v>09/06/16</v>
      </c>
      <c r="T2740" s="12" t="str">
        <f>TEXT((I2740/86400)+25569+(-5/24),"mm/dd/yy")</f>
        <v>11/05/16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>E2741/D2741</f>
        <v>3.8409090909090908</v>
      </c>
      <c r="P2741">
        <f>E2741/L2741</f>
        <v>22.120418848167539</v>
      </c>
      <c r="Q2741" t="s">
        <v>8310</v>
      </c>
      <c r="R2741" t="s">
        <v>8311</v>
      </c>
      <c r="S2741" s="12" t="str">
        <f>TEXT((J2741/86400)+25569+(-5/24),"mm/dd/yy")</f>
        <v>03/21/14</v>
      </c>
      <c r="T2741" s="12" t="str">
        <f>TEXT((I2741/86400)+25569+(-5/24),"mm/dd/yy")</f>
        <v>05/05/14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>E2742/D2742</f>
        <v>1.0333333333333334</v>
      </c>
      <c r="P2742">
        <f>E2742/L2742</f>
        <v>18.235294117647058</v>
      </c>
      <c r="Q2742" t="s">
        <v>8310</v>
      </c>
      <c r="R2742" t="s">
        <v>8311</v>
      </c>
      <c r="S2742" s="12" t="str">
        <f>TEXT((J2742/86400)+25569+(-5/24),"mm/dd/yy")</f>
        <v>02/09/15</v>
      </c>
      <c r="T2742" s="12" t="str">
        <f>TEXT((I2742/86400)+25569+(-5/24),"mm/dd/yy")</f>
        <v>03/11/15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>E2743/D2743</f>
        <v>4.3750000000000004E-3</v>
      </c>
      <c r="P2743">
        <f>E2743/L2743</f>
        <v>8.75</v>
      </c>
      <c r="Q2743" t="s">
        <v>8323</v>
      </c>
      <c r="R2743" t="s">
        <v>8351</v>
      </c>
      <c r="S2743" s="12" t="str">
        <f>TEXT((J2743/86400)+25569+(-5/24),"mm/dd/yy")</f>
        <v>09/29/14</v>
      </c>
      <c r="T2743" s="12" t="str">
        <f>TEXT((I2743/86400)+25569+(-5/24),"mm/dd/yy")</f>
        <v>10/19/14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>E2744/D2744</f>
        <v>0.29239999999999999</v>
      </c>
      <c r="P2744">
        <f>E2744/L2744</f>
        <v>40.611111111111114</v>
      </c>
      <c r="Q2744" t="s">
        <v>8323</v>
      </c>
      <c r="R2744" t="s">
        <v>8351</v>
      </c>
      <c r="S2744" s="12" t="str">
        <f>TEXT((J2744/86400)+25569+(-5/24),"mm/dd/yy")</f>
        <v>05/01/12</v>
      </c>
      <c r="T2744" s="12" t="str">
        <f>TEXT((I2744/86400)+25569+(-5/24),"mm/dd/yy")</f>
        <v>05/15/12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>E2745/D2745</f>
        <v>0</v>
      </c>
      <c r="P2745" t="e">
        <f>E2745/L2745</f>
        <v>#DIV/0!</v>
      </c>
      <c r="Q2745" t="s">
        <v>8323</v>
      </c>
      <c r="R2745" t="s">
        <v>8351</v>
      </c>
      <c r="S2745" s="12" t="str">
        <f>TEXT((J2745/86400)+25569+(-5/24),"mm/dd/yy")</f>
        <v>09/19/16</v>
      </c>
      <c r="T2745" s="12" t="str">
        <f>TEXT((I2745/86400)+25569+(-5/24),"mm/dd/yy")</f>
        <v>10/19/16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>E2746/D2746</f>
        <v>5.2187499999999998E-2</v>
      </c>
      <c r="P2746">
        <f>E2746/L2746</f>
        <v>37.954545454545453</v>
      </c>
      <c r="Q2746" t="s">
        <v>8323</v>
      </c>
      <c r="R2746" t="s">
        <v>8351</v>
      </c>
      <c r="S2746" s="12" t="str">
        <f>TEXT((J2746/86400)+25569+(-5/24),"mm/dd/yy")</f>
        <v>01/29/12</v>
      </c>
      <c r="T2746" s="12" t="str">
        <f>TEXT((I2746/86400)+25569+(-5/24),"mm/dd/yy")</f>
        <v>02/28/12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>E2747/D2747</f>
        <v>0.21887499999999999</v>
      </c>
      <c r="P2747">
        <f>E2747/L2747</f>
        <v>35.734693877551024</v>
      </c>
      <c r="Q2747" t="s">
        <v>8323</v>
      </c>
      <c r="R2747" t="s">
        <v>8351</v>
      </c>
      <c r="S2747" s="12" t="str">
        <f>TEXT((J2747/86400)+25569+(-5/24),"mm/dd/yy")</f>
        <v>05/15/12</v>
      </c>
      <c r="T2747" s="12" t="str">
        <f>TEXT((I2747/86400)+25569+(-5/24),"mm/dd/yy")</f>
        <v>07/14/12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>E2748/D2748</f>
        <v>0.26700000000000002</v>
      </c>
      <c r="P2748">
        <f>E2748/L2748</f>
        <v>42.157894736842103</v>
      </c>
      <c r="Q2748" t="s">
        <v>8323</v>
      </c>
      <c r="R2748" t="s">
        <v>8351</v>
      </c>
      <c r="S2748" s="12" t="str">
        <f>TEXT((J2748/86400)+25569+(-5/24),"mm/dd/yy")</f>
        <v>07/30/14</v>
      </c>
      <c r="T2748" s="12" t="str">
        <f>TEXT((I2748/86400)+25569+(-5/24),"mm/dd/yy")</f>
        <v>08/29/14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>E2749/D2749</f>
        <v>0.28000000000000003</v>
      </c>
      <c r="P2749">
        <f>E2749/L2749</f>
        <v>35</v>
      </c>
      <c r="Q2749" t="s">
        <v>8323</v>
      </c>
      <c r="R2749" t="s">
        <v>8351</v>
      </c>
      <c r="S2749" s="12" t="str">
        <f>TEXT((J2749/86400)+25569+(-5/24),"mm/dd/yy")</f>
        <v>05/15/12</v>
      </c>
      <c r="T2749" s="12" t="str">
        <f>TEXT((I2749/86400)+25569+(-5/24),"mm/dd/yy")</f>
        <v>06/15/12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>E2750/D2750</f>
        <v>1.06E-2</v>
      </c>
      <c r="P2750">
        <f>E2750/L2750</f>
        <v>13.25</v>
      </c>
      <c r="Q2750" t="s">
        <v>8323</v>
      </c>
      <c r="R2750" t="s">
        <v>8351</v>
      </c>
      <c r="S2750" s="12" t="str">
        <f>TEXT((J2750/86400)+25569+(-5/24),"mm/dd/yy")</f>
        <v>08/03/16</v>
      </c>
      <c r="T2750" s="12" t="str">
        <f>TEXT((I2750/86400)+25569+(-5/24),"mm/dd/yy")</f>
        <v>09/02/16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>E2751/D2751</f>
        <v>1.0999999999999999E-2</v>
      </c>
      <c r="P2751">
        <f>E2751/L2751</f>
        <v>55</v>
      </c>
      <c r="Q2751" t="s">
        <v>8323</v>
      </c>
      <c r="R2751" t="s">
        <v>8351</v>
      </c>
      <c r="S2751" s="12" t="str">
        <f>TEXT((J2751/86400)+25569+(-5/24),"mm/dd/yy")</f>
        <v>03/05/15</v>
      </c>
      <c r="T2751" s="12" t="str">
        <f>TEXT((I2751/86400)+25569+(-5/24),"mm/dd/yy")</f>
        <v>04/04/15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>E2752/D2752</f>
        <v>0</v>
      </c>
      <c r="P2752" t="e">
        <f>E2752/L2752</f>
        <v>#DIV/0!</v>
      </c>
      <c r="Q2752" t="s">
        <v>8323</v>
      </c>
      <c r="R2752" t="s">
        <v>8351</v>
      </c>
      <c r="S2752" s="12" t="str">
        <f>TEXT((J2752/86400)+25569+(-5/24),"mm/dd/yy")</f>
        <v>06/18/12</v>
      </c>
      <c r="T2752" s="12" t="str">
        <f>TEXT((I2752/86400)+25569+(-5/24),"mm/dd/yy")</f>
        <v>06/30/12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>E2753/D2753</f>
        <v>0</v>
      </c>
      <c r="P2753" t="e">
        <f>E2753/L2753</f>
        <v>#DIV/0!</v>
      </c>
      <c r="Q2753" t="s">
        <v>8323</v>
      </c>
      <c r="R2753" t="s">
        <v>8351</v>
      </c>
      <c r="S2753" s="12" t="str">
        <f>TEXT((J2753/86400)+25569+(-5/24),"mm/dd/yy")</f>
        <v>04/18/14</v>
      </c>
      <c r="T2753" s="12" t="str">
        <f>TEXT((I2753/86400)+25569+(-5/24),"mm/dd/yy")</f>
        <v>06/17/14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>E2754/D2754</f>
        <v>0.11458333333333333</v>
      </c>
      <c r="P2754">
        <f>E2754/L2754</f>
        <v>39.285714285714285</v>
      </c>
      <c r="Q2754" t="s">
        <v>8323</v>
      </c>
      <c r="R2754" t="s">
        <v>8351</v>
      </c>
      <c r="S2754" s="12" t="str">
        <f>TEXT((J2754/86400)+25569+(-5/24),"mm/dd/yy")</f>
        <v>11/08/11</v>
      </c>
      <c r="T2754" s="12" t="str">
        <f>TEXT((I2754/86400)+25569+(-5/24),"mm/dd/yy")</f>
        <v>12/18/11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>E2755/D2755</f>
        <v>0.19</v>
      </c>
      <c r="P2755">
        <f>E2755/L2755</f>
        <v>47.5</v>
      </c>
      <c r="Q2755" t="s">
        <v>8323</v>
      </c>
      <c r="R2755" t="s">
        <v>8351</v>
      </c>
      <c r="S2755" s="12" t="str">
        <f>TEXT((J2755/86400)+25569+(-5/24),"mm/dd/yy")</f>
        <v>07/27/12</v>
      </c>
      <c r="T2755" s="12" t="str">
        <f>TEXT((I2755/86400)+25569+(-5/24),"mm/dd/yy")</f>
        <v>08/26/12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>E2756/D2756</f>
        <v>0</v>
      </c>
      <c r="P2756" t="e">
        <f>E2756/L2756</f>
        <v>#DIV/0!</v>
      </c>
      <c r="Q2756" t="s">
        <v>8323</v>
      </c>
      <c r="R2756" t="s">
        <v>8351</v>
      </c>
      <c r="S2756" s="12" t="str">
        <f>TEXT((J2756/86400)+25569+(-5/24),"mm/dd/yy")</f>
        <v>08/12/14</v>
      </c>
      <c r="T2756" s="12" t="str">
        <f>TEXT((I2756/86400)+25569+(-5/24),"mm/dd/yy")</f>
        <v>09/11/14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>E2757/D2757</f>
        <v>0.52</v>
      </c>
      <c r="P2757">
        <f>E2757/L2757</f>
        <v>17.333333333333332</v>
      </c>
      <c r="Q2757" t="s">
        <v>8323</v>
      </c>
      <c r="R2757" t="s">
        <v>8351</v>
      </c>
      <c r="S2757" s="12" t="str">
        <f>TEXT((J2757/86400)+25569+(-5/24),"mm/dd/yy")</f>
        <v>03/09/15</v>
      </c>
      <c r="T2757" s="12" t="str">
        <f>TEXT((I2757/86400)+25569+(-5/24),"mm/dd/yy")</f>
        <v>04/08/15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>E2758/D2758</f>
        <v>0.1048</v>
      </c>
      <c r="P2758">
        <f>E2758/L2758</f>
        <v>31.757575757575758</v>
      </c>
      <c r="Q2758" t="s">
        <v>8323</v>
      </c>
      <c r="R2758" t="s">
        <v>8351</v>
      </c>
      <c r="S2758" s="12" t="str">
        <f>TEXT((J2758/86400)+25569+(-5/24),"mm/dd/yy")</f>
        <v>12/12/13</v>
      </c>
      <c r="T2758" s="12" t="str">
        <f>TEXT((I2758/86400)+25569+(-5/24),"mm/dd/yy")</f>
        <v>01/11/14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>E2759/D2759</f>
        <v>6.6666666666666671E-3</v>
      </c>
      <c r="P2759">
        <f>E2759/L2759</f>
        <v>5</v>
      </c>
      <c r="Q2759" t="s">
        <v>8323</v>
      </c>
      <c r="R2759" t="s">
        <v>8351</v>
      </c>
      <c r="S2759" s="12" t="str">
        <f>TEXT((J2759/86400)+25569+(-5/24),"mm/dd/yy")</f>
        <v>07/22/16</v>
      </c>
      <c r="T2759" s="12" t="str">
        <f>TEXT((I2759/86400)+25569+(-5/24),"mm/dd/yy")</f>
        <v>08/06/16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>E2760/D2760</f>
        <v>0.11700000000000001</v>
      </c>
      <c r="P2760">
        <f>E2760/L2760</f>
        <v>39</v>
      </c>
      <c r="Q2760" t="s">
        <v>8323</v>
      </c>
      <c r="R2760" t="s">
        <v>8351</v>
      </c>
      <c r="S2760" s="12" t="str">
        <f>TEXT((J2760/86400)+25569+(-5/24),"mm/dd/yy")</f>
        <v>09/26/16</v>
      </c>
      <c r="T2760" s="12" t="str">
        <f>TEXT((I2760/86400)+25569+(-5/24),"mm/dd/yy")</f>
        <v>10/10/16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>E2761/D2761</f>
        <v>0.105</v>
      </c>
      <c r="P2761">
        <f>E2761/L2761</f>
        <v>52.5</v>
      </c>
      <c r="Q2761" t="s">
        <v>8323</v>
      </c>
      <c r="R2761" t="s">
        <v>8351</v>
      </c>
      <c r="S2761" s="12" t="str">
        <f>TEXT((J2761/86400)+25569+(-5/24),"mm/dd/yy")</f>
        <v>06/03/16</v>
      </c>
      <c r="T2761" s="12" t="str">
        <f>TEXT((I2761/86400)+25569+(-5/24),"mm/dd/yy")</f>
        <v>07/16/16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>E2762/D2762</f>
        <v>0</v>
      </c>
      <c r="P2762" t="e">
        <f>E2762/L2762</f>
        <v>#DIV/0!</v>
      </c>
      <c r="Q2762" t="s">
        <v>8323</v>
      </c>
      <c r="R2762" t="s">
        <v>8351</v>
      </c>
      <c r="S2762" s="12" t="str">
        <f>TEXT((J2762/86400)+25569+(-5/24),"mm/dd/yy")</f>
        <v>05/21/13</v>
      </c>
      <c r="T2762" s="12" t="str">
        <f>TEXT((I2762/86400)+25569+(-5/24),"mm/dd/yy")</f>
        <v>06/20/13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>E2763/D2763</f>
        <v>7.1999999999999998E-3</v>
      </c>
      <c r="P2763">
        <f>E2763/L2763</f>
        <v>9</v>
      </c>
      <c r="Q2763" t="s">
        <v>8323</v>
      </c>
      <c r="R2763" t="s">
        <v>8351</v>
      </c>
      <c r="S2763" s="12" t="str">
        <f>TEXT((J2763/86400)+25569+(-5/24),"mm/dd/yy")</f>
        <v>12/03/12</v>
      </c>
      <c r="T2763" s="12" t="str">
        <f>TEXT((I2763/86400)+25569+(-5/24),"mm/dd/yy")</f>
        <v>01/02/13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>E2764/D2764</f>
        <v>7.6923076923076927E-3</v>
      </c>
      <c r="P2764">
        <f>E2764/L2764</f>
        <v>25</v>
      </c>
      <c r="Q2764" t="s">
        <v>8323</v>
      </c>
      <c r="R2764" t="s">
        <v>8351</v>
      </c>
      <c r="S2764" s="12" t="str">
        <f>TEXT((J2764/86400)+25569+(-5/24),"mm/dd/yy")</f>
        <v>01/18/12</v>
      </c>
      <c r="T2764" s="12" t="str">
        <f>TEXT((I2764/86400)+25569+(-5/24),"mm/dd/yy")</f>
        <v>03/18/12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>E2765/D2765</f>
        <v>2.2842639593908631E-3</v>
      </c>
      <c r="P2765">
        <f>E2765/L2765</f>
        <v>30</v>
      </c>
      <c r="Q2765" t="s">
        <v>8323</v>
      </c>
      <c r="R2765" t="s">
        <v>8351</v>
      </c>
      <c r="S2765" s="12" t="str">
        <f>TEXT((J2765/86400)+25569+(-5/24),"mm/dd/yy")</f>
        <v>04/09/13</v>
      </c>
      <c r="T2765" s="12" t="str">
        <f>TEXT((I2765/86400)+25569+(-5/24),"mm/dd/yy")</f>
        <v>05/24/13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>E2766/D2766</f>
        <v>1.125E-2</v>
      </c>
      <c r="P2766">
        <f>E2766/L2766</f>
        <v>11.25</v>
      </c>
      <c r="Q2766" t="s">
        <v>8323</v>
      </c>
      <c r="R2766" t="s">
        <v>8351</v>
      </c>
      <c r="S2766" s="12" t="str">
        <f>TEXT((J2766/86400)+25569+(-5/24),"mm/dd/yy")</f>
        <v>05/01/12</v>
      </c>
      <c r="T2766" s="12" t="str">
        <f>TEXT((I2766/86400)+25569+(-5/24),"mm/dd/yy")</f>
        <v>05/30/12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>E2767/D2767</f>
        <v>0</v>
      </c>
      <c r="P2767" t="e">
        <f>E2767/L2767</f>
        <v>#DIV/0!</v>
      </c>
      <c r="Q2767" t="s">
        <v>8323</v>
      </c>
      <c r="R2767" t="s">
        <v>8351</v>
      </c>
      <c r="S2767" s="12" t="str">
        <f>TEXT((J2767/86400)+25569+(-5/24),"mm/dd/yy")</f>
        <v>10/12/12</v>
      </c>
      <c r="T2767" s="12" t="str">
        <f>TEXT((I2767/86400)+25569+(-5/24),"mm/dd/yy")</f>
        <v>10/28/12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>E2768/D2768</f>
        <v>0.02</v>
      </c>
      <c r="P2768">
        <f>E2768/L2768</f>
        <v>25</v>
      </c>
      <c r="Q2768" t="s">
        <v>8323</v>
      </c>
      <c r="R2768" t="s">
        <v>8351</v>
      </c>
      <c r="S2768" s="12" t="str">
        <f>TEXT((J2768/86400)+25569+(-5/24),"mm/dd/yy")</f>
        <v>07/12/11</v>
      </c>
      <c r="T2768" s="12" t="str">
        <f>TEXT((I2768/86400)+25569+(-5/24),"mm/dd/yy")</f>
        <v>08/11/11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>E2769/D2769</f>
        <v>8.5000000000000006E-3</v>
      </c>
      <c r="P2769">
        <f>E2769/L2769</f>
        <v>11.333333333333334</v>
      </c>
      <c r="Q2769" t="s">
        <v>8323</v>
      </c>
      <c r="R2769" t="s">
        <v>8351</v>
      </c>
      <c r="S2769" s="12" t="str">
        <f>TEXT((J2769/86400)+25569+(-5/24),"mm/dd/yy")</f>
        <v>06/17/15</v>
      </c>
      <c r="T2769" s="12" t="str">
        <f>TEXT((I2769/86400)+25569+(-5/24),"mm/dd/yy")</f>
        <v>08/16/15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>E2770/D2770</f>
        <v>0.14314285714285716</v>
      </c>
      <c r="P2770">
        <f>E2770/L2770</f>
        <v>29.470588235294116</v>
      </c>
      <c r="Q2770" t="s">
        <v>8323</v>
      </c>
      <c r="R2770" t="s">
        <v>8351</v>
      </c>
      <c r="S2770" s="12" t="str">
        <f>TEXT((J2770/86400)+25569+(-5/24),"mm/dd/yy")</f>
        <v>02/28/12</v>
      </c>
      <c r="T2770" s="12" t="str">
        <f>TEXT((I2770/86400)+25569+(-5/24),"mm/dd/yy")</f>
        <v>03/29/12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>E2771/D2771</f>
        <v>2.5000000000000001E-3</v>
      </c>
      <c r="P2771">
        <f>E2771/L2771</f>
        <v>1</v>
      </c>
      <c r="Q2771" t="s">
        <v>8323</v>
      </c>
      <c r="R2771" t="s">
        <v>8351</v>
      </c>
      <c r="S2771" s="12" t="str">
        <f>TEXT((J2771/86400)+25569+(-5/24),"mm/dd/yy")</f>
        <v>04/16/14</v>
      </c>
      <c r="T2771" s="12" t="str">
        <f>TEXT((I2771/86400)+25569+(-5/24),"mm/dd/yy")</f>
        <v>06/05/14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>E2772/D2772</f>
        <v>0.1041125</v>
      </c>
      <c r="P2772">
        <f>E2772/L2772</f>
        <v>63.098484848484851</v>
      </c>
      <c r="Q2772" t="s">
        <v>8323</v>
      </c>
      <c r="R2772" t="s">
        <v>8351</v>
      </c>
      <c r="S2772" s="12" t="str">
        <f>TEXT((J2772/86400)+25569+(-5/24),"mm/dd/yy")</f>
        <v>02/16/14</v>
      </c>
      <c r="T2772" s="12" t="str">
        <f>TEXT((I2772/86400)+25569+(-5/24),"mm/dd/yy")</f>
        <v>03/18/14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>E2773/D2773</f>
        <v>0</v>
      </c>
      <c r="P2773" t="e">
        <f>E2773/L2773</f>
        <v>#DIV/0!</v>
      </c>
      <c r="Q2773" t="s">
        <v>8323</v>
      </c>
      <c r="R2773" t="s">
        <v>8351</v>
      </c>
      <c r="S2773" s="12" t="str">
        <f>TEXT((J2773/86400)+25569+(-5/24),"mm/dd/yy")</f>
        <v>12/14/12</v>
      </c>
      <c r="T2773" s="12" t="str">
        <f>TEXT((I2773/86400)+25569+(-5/24),"mm/dd/yy")</f>
        <v>02/01/13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>E2774/D2774</f>
        <v>0</v>
      </c>
      <c r="P2774" t="e">
        <f>E2774/L2774</f>
        <v>#DIV/0!</v>
      </c>
      <c r="Q2774" t="s">
        <v>8323</v>
      </c>
      <c r="R2774" t="s">
        <v>8351</v>
      </c>
      <c r="S2774" s="12" t="str">
        <f>TEXT((J2774/86400)+25569+(-5/24),"mm/dd/yy")</f>
        <v>09/20/13</v>
      </c>
      <c r="T2774" s="12" t="str">
        <f>TEXT((I2774/86400)+25569+(-5/24),"mm/dd/yy")</f>
        <v>10/05/13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>E2775/D2775</f>
        <v>1.8867924528301887E-3</v>
      </c>
      <c r="P2775">
        <f>E2775/L2775</f>
        <v>1</v>
      </c>
      <c r="Q2775" t="s">
        <v>8323</v>
      </c>
      <c r="R2775" t="s">
        <v>8351</v>
      </c>
      <c r="S2775" s="12" t="str">
        <f>TEXT((J2775/86400)+25569+(-5/24),"mm/dd/yy")</f>
        <v>04/14/16</v>
      </c>
      <c r="T2775" s="12" t="str">
        <f>TEXT((I2775/86400)+25569+(-5/24),"mm/dd/yy")</f>
        <v>04/24/16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>E2776/D2776</f>
        <v>0.14249999999999999</v>
      </c>
      <c r="P2776">
        <f>E2776/L2776</f>
        <v>43.846153846153847</v>
      </c>
      <c r="Q2776" t="s">
        <v>8323</v>
      </c>
      <c r="R2776" t="s">
        <v>8351</v>
      </c>
      <c r="S2776" s="12" t="str">
        <f>TEXT((J2776/86400)+25569+(-5/24),"mm/dd/yy")</f>
        <v>02/05/13</v>
      </c>
      <c r="T2776" s="12" t="str">
        <f>TEXT((I2776/86400)+25569+(-5/24),"mm/dd/yy")</f>
        <v>03/07/13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>E2777/D2777</f>
        <v>0.03</v>
      </c>
      <c r="P2777">
        <f>E2777/L2777</f>
        <v>75</v>
      </c>
      <c r="Q2777" t="s">
        <v>8323</v>
      </c>
      <c r="R2777" t="s">
        <v>8351</v>
      </c>
      <c r="S2777" s="12" t="str">
        <f>TEXT((J2777/86400)+25569+(-5/24),"mm/dd/yy")</f>
        <v>11/15/11</v>
      </c>
      <c r="T2777" s="12" t="str">
        <f>TEXT((I2777/86400)+25569+(-5/24),"mm/dd/yy")</f>
        <v>12/15/11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>E2778/D2778</f>
        <v>7.8809523809523815E-2</v>
      </c>
      <c r="P2778">
        <f>E2778/L2778</f>
        <v>45.972222222222221</v>
      </c>
      <c r="Q2778" t="s">
        <v>8323</v>
      </c>
      <c r="R2778" t="s">
        <v>8351</v>
      </c>
      <c r="S2778" s="12" t="str">
        <f>TEXT((J2778/86400)+25569+(-5/24),"mm/dd/yy")</f>
        <v>05/12/15</v>
      </c>
      <c r="T2778" s="12" t="str">
        <f>TEXT((I2778/86400)+25569+(-5/24),"mm/dd/yy")</f>
        <v>06/12/15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>E2779/D2779</f>
        <v>3.3333333333333335E-3</v>
      </c>
      <c r="P2779">
        <f>E2779/L2779</f>
        <v>10</v>
      </c>
      <c r="Q2779" t="s">
        <v>8323</v>
      </c>
      <c r="R2779" t="s">
        <v>8351</v>
      </c>
      <c r="S2779" s="12" t="str">
        <f>TEXT((J2779/86400)+25569+(-5/24),"mm/dd/yy")</f>
        <v>06/17/15</v>
      </c>
      <c r="T2779" s="12" t="str">
        <f>TEXT((I2779/86400)+25569+(-5/24),"mm/dd/yy")</f>
        <v>07/17/15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>E2780/D2780</f>
        <v>0.25545454545454543</v>
      </c>
      <c r="P2780">
        <f>E2780/L2780</f>
        <v>93.666666666666671</v>
      </c>
      <c r="Q2780" t="s">
        <v>8323</v>
      </c>
      <c r="R2780" t="s">
        <v>8351</v>
      </c>
      <c r="S2780" s="12" t="str">
        <f>TEXT((J2780/86400)+25569+(-5/24),"mm/dd/yy")</f>
        <v>07/26/14</v>
      </c>
      <c r="T2780" s="12" t="str">
        <f>TEXT((I2780/86400)+25569+(-5/24),"mm/dd/yy")</f>
        <v>08/25/14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>E2781/D2781</f>
        <v>2.12E-2</v>
      </c>
      <c r="P2781">
        <f>E2781/L2781</f>
        <v>53</v>
      </c>
      <c r="Q2781" t="s">
        <v>8323</v>
      </c>
      <c r="R2781" t="s">
        <v>8351</v>
      </c>
      <c r="S2781" s="12" t="str">
        <f>TEXT((J2781/86400)+25569+(-5/24),"mm/dd/yy")</f>
        <v>10/23/15</v>
      </c>
      <c r="T2781" s="12" t="str">
        <f>TEXT((I2781/86400)+25569+(-5/24),"mm/dd/yy")</f>
        <v>11/22/15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>E2782/D2782</f>
        <v>0</v>
      </c>
      <c r="P2782" t="e">
        <f>E2782/L2782</f>
        <v>#DIV/0!</v>
      </c>
      <c r="Q2782" t="s">
        <v>8323</v>
      </c>
      <c r="R2782" t="s">
        <v>8351</v>
      </c>
      <c r="S2782" s="12" t="str">
        <f>TEXT((J2782/86400)+25569+(-5/24),"mm/dd/yy")</f>
        <v>02/08/17</v>
      </c>
      <c r="T2782" s="12" t="str">
        <f>TEXT((I2782/86400)+25569+(-5/24),"mm/dd/yy")</f>
        <v>03/10/17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>E2783/D2783</f>
        <v>1.0528</v>
      </c>
      <c r="P2783">
        <f>E2783/L2783</f>
        <v>47</v>
      </c>
      <c r="Q2783" t="s">
        <v>8317</v>
      </c>
      <c r="R2783" t="s">
        <v>8318</v>
      </c>
      <c r="S2783" s="12" t="str">
        <f>TEXT((J2783/86400)+25569+(-5/24),"mm/dd/yy")</f>
        <v>01/14/15</v>
      </c>
      <c r="T2783" s="12" t="str">
        <f>TEXT((I2783/86400)+25569+(-5/24),"mm/dd/yy")</f>
        <v>02/12/15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>E2784/D2784</f>
        <v>1.2</v>
      </c>
      <c r="P2784">
        <f>E2784/L2784</f>
        <v>66.666666666666671</v>
      </c>
      <c r="Q2784" t="s">
        <v>8317</v>
      </c>
      <c r="R2784" t="s">
        <v>8318</v>
      </c>
      <c r="S2784" s="12" t="str">
        <f>TEXT((J2784/86400)+25569+(-5/24),"mm/dd/yy")</f>
        <v>01/22/15</v>
      </c>
      <c r="T2784" s="12" t="str">
        <f>TEXT((I2784/86400)+25569+(-5/24),"mm/dd/yy")</f>
        <v>02/16/15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>E2785/D2785</f>
        <v>1.145</v>
      </c>
      <c r="P2785">
        <f>E2785/L2785</f>
        <v>18.770491803278688</v>
      </c>
      <c r="Q2785" t="s">
        <v>8317</v>
      </c>
      <c r="R2785" t="s">
        <v>8318</v>
      </c>
      <c r="S2785" s="12" t="str">
        <f>TEXT((J2785/86400)+25569+(-5/24),"mm/dd/yy")</f>
        <v>04/09/15</v>
      </c>
      <c r="T2785" s="12" t="str">
        <f>TEXT((I2785/86400)+25569+(-5/24),"mm/dd/yy")</f>
        <v>04/23/15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>E2786/D2786</f>
        <v>1.19</v>
      </c>
      <c r="P2786">
        <f>E2786/L2786</f>
        <v>66.111111111111114</v>
      </c>
      <c r="Q2786" t="s">
        <v>8317</v>
      </c>
      <c r="R2786" t="s">
        <v>8318</v>
      </c>
      <c r="S2786" s="12" t="str">
        <f>TEXT((J2786/86400)+25569+(-5/24),"mm/dd/yy")</f>
        <v>10/08/14</v>
      </c>
      <c r="T2786" s="12" t="str">
        <f>TEXT((I2786/86400)+25569+(-5/24),"mm/dd/yy")</f>
        <v>10/29/14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>E2787/D2787</f>
        <v>1.0468</v>
      </c>
      <c r="P2787">
        <f>E2787/L2787</f>
        <v>36.859154929577464</v>
      </c>
      <c r="Q2787" t="s">
        <v>8317</v>
      </c>
      <c r="R2787" t="s">
        <v>8318</v>
      </c>
      <c r="S2787" s="12" t="str">
        <f>TEXT((J2787/86400)+25569+(-5/24),"mm/dd/yy")</f>
        <v>07/06/16</v>
      </c>
      <c r="T2787" s="12" t="str">
        <f>TEXT((I2787/86400)+25569+(-5/24),"mm/dd/yy")</f>
        <v>08/05/16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>E2788/D2788</f>
        <v>1.1783999999999999</v>
      </c>
      <c r="P2788">
        <f>E2788/L2788</f>
        <v>39.810810810810814</v>
      </c>
      <c r="Q2788" t="s">
        <v>8317</v>
      </c>
      <c r="R2788" t="s">
        <v>8318</v>
      </c>
      <c r="S2788" s="12" t="str">
        <f>TEXT((J2788/86400)+25569+(-5/24),"mm/dd/yy")</f>
        <v>06/25/14</v>
      </c>
      <c r="T2788" s="12" t="str">
        <f>TEXT((I2788/86400)+25569+(-5/24),"mm/dd/yy")</f>
        <v>07/09/14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>E2789/D2789</f>
        <v>1.1970000000000001</v>
      </c>
      <c r="P2789">
        <f>E2789/L2789</f>
        <v>31.5</v>
      </c>
      <c r="Q2789" t="s">
        <v>8317</v>
      </c>
      <c r="R2789" t="s">
        <v>8318</v>
      </c>
      <c r="S2789" s="12" t="str">
        <f>TEXT((J2789/86400)+25569+(-5/24),"mm/dd/yy")</f>
        <v>06/17/14</v>
      </c>
      <c r="T2789" s="12" t="str">
        <f>TEXT((I2789/86400)+25569+(-5/24),"mm/dd/yy")</f>
        <v>07/17/14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>E2790/D2790</f>
        <v>1.0249999999999999</v>
      </c>
      <c r="P2790">
        <f>E2790/L2790</f>
        <v>102.5</v>
      </c>
      <c r="Q2790" t="s">
        <v>8317</v>
      </c>
      <c r="R2790" t="s">
        <v>8318</v>
      </c>
      <c r="S2790" s="12" t="str">
        <f>TEXT((J2790/86400)+25569+(-5/24),"mm/dd/yy")</f>
        <v>06/29/16</v>
      </c>
      <c r="T2790" s="12" t="str">
        <f>TEXT((I2790/86400)+25569+(-5/24),"mm/dd/yy")</f>
        <v>07/29/16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>E2791/D2791</f>
        <v>1.0116666666666667</v>
      </c>
      <c r="P2791">
        <f>E2791/L2791</f>
        <v>126.45833333333333</v>
      </c>
      <c r="Q2791" t="s">
        <v>8317</v>
      </c>
      <c r="R2791" t="s">
        <v>8318</v>
      </c>
      <c r="S2791" s="12" t="str">
        <f>TEXT((J2791/86400)+25569+(-5/24),"mm/dd/yy")</f>
        <v>02/20/15</v>
      </c>
      <c r="T2791" s="12" t="str">
        <f>TEXT((I2791/86400)+25569+(-5/24),"mm/dd/yy")</f>
        <v>03/11/15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>E2792/D2792</f>
        <v>1.0533333333333332</v>
      </c>
      <c r="P2792">
        <f>E2792/L2792</f>
        <v>47.878787878787875</v>
      </c>
      <c r="Q2792" t="s">
        <v>8317</v>
      </c>
      <c r="R2792" t="s">
        <v>8318</v>
      </c>
      <c r="S2792" s="12" t="str">
        <f>TEXT((J2792/86400)+25569+(-5/24),"mm/dd/yy")</f>
        <v>01/12/15</v>
      </c>
      <c r="T2792" s="12" t="str">
        <f>TEXT((I2792/86400)+25569+(-5/24),"mm/dd/yy")</f>
        <v>02/11/15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>E2793/D2793</f>
        <v>1.0249999999999999</v>
      </c>
      <c r="P2793">
        <f>E2793/L2793</f>
        <v>73.214285714285708</v>
      </c>
      <c r="Q2793" t="s">
        <v>8317</v>
      </c>
      <c r="R2793" t="s">
        <v>8318</v>
      </c>
      <c r="S2793" s="12" t="str">
        <f>TEXT((J2793/86400)+25569+(-5/24),"mm/dd/yy")</f>
        <v>08/09/16</v>
      </c>
      <c r="T2793" s="12" t="str">
        <f>TEXT((I2793/86400)+25569+(-5/24),"mm/dd/yy")</f>
        <v>09/08/16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>E2794/D2794</f>
        <v>1.0760000000000001</v>
      </c>
      <c r="P2794">
        <f>E2794/L2794</f>
        <v>89.666666666666671</v>
      </c>
      <c r="Q2794" t="s">
        <v>8317</v>
      </c>
      <c r="R2794" t="s">
        <v>8318</v>
      </c>
      <c r="S2794" s="12" t="str">
        <f>TEXT((J2794/86400)+25569+(-5/24),"mm/dd/yy")</f>
        <v>06/28/15</v>
      </c>
      <c r="T2794" s="12" t="str">
        <f>TEXT((I2794/86400)+25569+(-5/24),"mm/dd/yy")</f>
        <v>08/12/15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>E2795/D2795</f>
        <v>1.105675</v>
      </c>
      <c r="P2795">
        <f>E2795/L2795</f>
        <v>151.4623287671233</v>
      </c>
      <c r="Q2795" t="s">
        <v>8317</v>
      </c>
      <c r="R2795" t="s">
        <v>8318</v>
      </c>
      <c r="S2795" s="12" t="str">
        <f>TEXT((J2795/86400)+25569+(-5/24),"mm/dd/yy")</f>
        <v>06/21/15</v>
      </c>
      <c r="T2795" s="12" t="str">
        <f>TEXT((I2795/86400)+25569+(-5/24),"mm/dd/yy")</f>
        <v>07/21/15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>E2796/D2796</f>
        <v>1.5</v>
      </c>
      <c r="P2796">
        <f>E2796/L2796</f>
        <v>25</v>
      </c>
      <c r="Q2796" t="s">
        <v>8317</v>
      </c>
      <c r="R2796" t="s">
        <v>8318</v>
      </c>
      <c r="S2796" s="12" t="str">
        <f>TEXT((J2796/86400)+25569+(-5/24),"mm/dd/yy")</f>
        <v>02/16/16</v>
      </c>
      <c r="T2796" s="12" t="str">
        <f>TEXT((I2796/86400)+25569+(-5/24),"mm/dd/yy")</f>
        <v>03/03/16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>E2797/D2797</f>
        <v>1.0428571428571429</v>
      </c>
      <c r="P2797">
        <f>E2797/L2797</f>
        <v>36.5</v>
      </c>
      <c r="Q2797" t="s">
        <v>8317</v>
      </c>
      <c r="R2797" t="s">
        <v>8318</v>
      </c>
      <c r="S2797" s="12" t="str">
        <f>TEXT((J2797/86400)+25569+(-5/24),"mm/dd/yy")</f>
        <v>05/21/14</v>
      </c>
      <c r="T2797" s="12" t="str">
        <f>TEXT((I2797/86400)+25569+(-5/24),"mm/dd/yy")</f>
        <v>06/06/14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>E2798/D2798</f>
        <v>1.155</v>
      </c>
      <c r="P2798">
        <f>E2798/L2798</f>
        <v>44</v>
      </c>
      <c r="Q2798" t="s">
        <v>8317</v>
      </c>
      <c r="R2798" t="s">
        <v>8318</v>
      </c>
      <c r="S2798" s="12" t="str">
        <f>TEXT((J2798/86400)+25569+(-5/24),"mm/dd/yy")</f>
        <v>06/05/14</v>
      </c>
      <c r="T2798" s="12" t="str">
        <f>TEXT((I2798/86400)+25569+(-5/24),"mm/dd/yy")</f>
        <v>07/05/14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>E2799/D2799</f>
        <v>1.02645125</v>
      </c>
      <c r="P2799">
        <f>E2799/L2799</f>
        <v>87.357553191489373</v>
      </c>
      <c r="Q2799" t="s">
        <v>8317</v>
      </c>
      <c r="R2799" t="s">
        <v>8318</v>
      </c>
      <c r="S2799" s="12" t="str">
        <f>TEXT((J2799/86400)+25569+(-5/24),"mm/dd/yy")</f>
        <v>06/08/14</v>
      </c>
      <c r="T2799" s="12" t="str">
        <f>TEXT((I2799/86400)+25569+(-5/24),"mm/dd/yy")</f>
        <v>07/08/14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>E2800/D2800</f>
        <v>1.014</v>
      </c>
      <c r="P2800">
        <f>E2800/L2800</f>
        <v>36.474820143884891</v>
      </c>
      <c r="Q2800" t="s">
        <v>8317</v>
      </c>
      <c r="R2800" t="s">
        <v>8318</v>
      </c>
      <c r="S2800" s="12" t="str">
        <f>TEXT((J2800/86400)+25569+(-5/24),"mm/dd/yy")</f>
        <v>07/16/15</v>
      </c>
      <c r="T2800" s="12" t="str">
        <f>TEXT((I2800/86400)+25569+(-5/24),"mm/dd/yy")</f>
        <v>07/31/15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>E2801/D2801</f>
        <v>1.1663479999999999</v>
      </c>
      <c r="P2801">
        <f>E2801/L2801</f>
        <v>44.859538461538463</v>
      </c>
      <c r="Q2801" t="s">
        <v>8317</v>
      </c>
      <c r="R2801" t="s">
        <v>8318</v>
      </c>
      <c r="S2801" s="12" t="str">
        <f>TEXT((J2801/86400)+25569+(-5/24),"mm/dd/yy")</f>
        <v>05/17/16</v>
      </c>
      <c r="T2801" s="12" t="str">
        <f>TEXT((I2801/86400)+25569+(-5/24),"mm/dd/yy")</f>
        <v>06/17/16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>E2802/D2802</f>
        <v>1.33</v>
      </c>
      <c r="P2802">
        <f>E2802/L2802</f>
        <v>42.903225806451616</v>
      </c>
      <c r="Q2802" t="s">
        <v>8317</v>
      </c>
      <c r="R2802" t="s">
        <v>8318</v>
      </c>
      <c r="S2802" s="12" t="str">
        <f>TEXT((J2802/86400)+25569+(-5/24),"mm/dd/yy")</f>
        <v>11/05/14</v>
      </c>
      <c r="T2802" s="12" t="str">
        <f>TEXT((I2802/86400)+25569+(-5/24),"mm/dd/yy")</f>
        <v>01/04/15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>E2803/D2803</f>
        <v>1.3320000000000001</v>
      </c>
      <c r="P2803">
        <f>E2803/L2803</f>
        <v>51.230769230769234</v>
      </c>
      <c r="Q2803" t="s">
        <v>8317</v>
      </c>
      <c r="R2803" t="s">
        <v>8318</v>
      </c>
      <c r="S2803" s="12" t="str">
        <f>TEXT((J2803/86400)+25569+(-5/24),"mm/dd/yy")</f>
        <v>09/18/14</v>
      </c>
      <c r="T2803" s="12" t="str">
        <f>TEXT((I2803/86400)+25569+(-5/24),"mm/dd/yy")</f>
        <v>10/10/14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>E2804/D2804</f>
        <v>1.0183333333333333</v>
      </c>
      <c r="P2804">
        <f>E2804/L2804</f>
        <v>33.944444444444443</v>
      </c>
      <c r="Q2804" t="s">
        <v>8317</v>
      </c>
      <c r="R2804" t="s">
        <v>8318</v>
      </c>
      <c r="S2804" s="12" t="str">
        <f>TEXT((J2804/86400)+25569+(-5/24),"mm/dd/yy")</f>
        <v>07/07/15</v>
      </c>
      <c r="T2804" s="12" t="str">
        <f>TEXT((I2804/86400)+25569+(-5/24),"mm/dd/yy")</f>
        <v>08/06/15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>E2805/D2805</f>
        <v>1.2795000000000001</v>
      </c>
      <c r="P2805">
        <f>E2805/L2805</f>
        <v>90.744680851063833</v>
      </c>
      <c r="Q2805" t="s">
        <v>8317</v>
      </c>
      <c r="R2805" t="s">
        <v>8318</v>
      </c>
      <c r="S2805" s="12" t="str">
        <f>TEXT((J2805/86400)+25569+(-5/24),"mm/dd/yy")</f>
        <v>06/02/15</v>
      </c>
      <c r="T2805" s="12" t="str">
        <f>TEXT((I2805/86400)+25569+(-5/24),"mm/dd/yy")</f>
        <v>07/15/15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>E2806/D2806</f>
        <v>1.1499999999999999</v>
      </c>
      <c r="P2806">
        <f>E2806/L2806</f>
        <v>50</v>
      </c>
      <c r="Q2806" t="s">
        <v>8317</v>
      </c>
      <c r="R2806" t="s">
        <v>8318</v>
      </c>
      <c r="S2806" s="12" t="str">
        <f>TEXT((J2806/86400)+25569+(-5/24),"mm/dd/yy")</f>
        <v>08/30/14</v>
      </c>
      <c r="T2806" s="12" t="str">
        <f>TEXT((I2806/86400)+25569+(-5/24),"mm/dd/yy")</f>
        <v>09/29/14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>E2807/D2807</f>
        <v>1.1000000000000001</v>
      </c>
      <c r="P2807">
        <f>E2807/L2807</f>
        <v>24.444444444444443</v>
      </c>
      <c r="Q2807" t="s">
        <v>8317</v>
      </c>
      <c r="R2807" t="s">
        <v>8318</v>
      </c>
      <c r="S2807" s="12" t="str">
        <f>TEXT((J2807/86400)+25569+(-5/24),"mm/dd/yy")</f>
        <v>07/28/15</v>
      </c>
      <c r="T2807" s="12" t="str">
        <f>TEXT((I2807/86400)+25569+(-5/24),"mm/dd/yy")</f>
        <v>08/22/15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>E2808/D2808</f>
        <v>1.121</v>
      </c>
      <c r="P2808">
        <f>E2808/L2808</f>
        <v>44.25</v>
      </c>
      <c r="Q2808" t="s">
        <v>8317</v>
      </c>
      <c r="R2808" t="s">
        <v>8318</v>
      </c>
      <c r="S2808" s="12" t="str">
        <f>TEXT((J2808/86400)+25569+(-5/24),"mm/dd/yy")</f>
        <v>06/30/15</v>
      </c>
      <c r="T2808" s="12" t="str">
        <f>TEXT((I2808/86400)+25569+(-5/24),"mm/dd/yy")</f>
        <v>08/05/15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>E2809/D2809</f>
        <v>1.26</v>
      </c>
      <c r="P2809">
        <f>E2809/L2809</f>
        <v>67.741935483870961</v>
      </c>
      <c r="Q2809" t="s">
        <v>8317</v>
      </c>
      <c r="R2809" t="s">
        <v>8318</v>
      </c>
      <c r="S2809" s="12" t="str">
        <f>TEXT((J2809/86400)+25569+(-5/24),"mm/dd/yy")</f>
        <v>05/30/15</v>
      </c>
      <c r="T2809" s="12" t="str">
        <f>TEXT((I2809/86400)+25569+(-5/24),"mm/dd/yy")</f>
        <v>06/29/15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>E2810/D2810</f>
        <v>1.0024444444444445</v>
      </c>
      <c r="P2810">
        <f>E2810/L2810</f>
        <v>65.376811594202906</v>
      </c>
      <c r="Q2810" t="s">
        <v>8317</v>
      </c>
      <c r="R2810" t="s">
        <v>8318</v>
      </c>
      <c r="S2810" s="12" t="str">
        <f>TEXT((J2810/86400)+25569+(-5/24),"mm/dd/yy")</f>
        <v>07/23/15</v>
      </c>
      <c r="T2810" s="12" t="str">
        <f>TEXT((I2810/86400)+25569+(-5/24),"mm/dd/yy")</f>
        <v>08/22/15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>E2811/D2811</f>
        <v>1.024</v>
      </c>
      <c r="P2811">
        <f>E2811/L2811</f>
        <v>121.9047619047619</v>
      </c>
      <c r="Q2811" t="s">
        <v>8317</v>
      </c>
      <c r="R2811" t="s">
        <v>8318</v>
      </c>
      <c r="S2811" s="12" t="str">
        <f>TEXT((J2811/86400)+25569+(-5/24),"mm/dd/yy")</f>
        <v>03/22/16</v>
      </c>
      <c r="T2811" s="12" t="str">
        <f>TEXT((I2811/86400)+25569+(-5/24),"mm/dd/yy")</f>
        <v>03/30/16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>E2812/D2812</f>
        <v>1.0820000000000001</v>
      </c>
      <c r="P2812">
        <f>E2812/L2812</f>
        <v>47.456140350877192</v>
      </c>
      <c r="Q2812" t="s">
        <v>8317</v>
      </c>
      <c r="R2812" t="s">
        <v>8318</v>
      </c>
      <c r="S2812" s="12" t="str">
        <f>TEXT((J2812/86400)+25569+(-5/24),"mm/dd/yy")</f>
        <v>04/29/14</v>
      </c>
      <c r="T2812" s="12" t="str">
        <f>TEXT((I2812/86400)+25569+(-5/24),"mm/dd/yy")</f>
        <v>05/31/14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>E2813/D2813</f>
        <v>1.0026999999999999</v>
      </c>
      <c r="P2813">
        <f>E2813/L2813</f>
        <v>92.842592592592595</v>
      </c>
      <c r="Q2813" t="s">
        <v>8317</v>
      </c>
      <c r="R2813" t="s">
        <v>8318</v>
      </c>
      <c r="S2813" s="12" t="str">
        <f>TEXT((J2813/86400)+25569+(-5/24),"mm/dd/yy")</f>
        <v>01/24/15</v>
      </c>
      <c r="T2813" s="12" t="str">
        <f>TEXT((I2813/86400)+25569+(-5/24),"mm/dd/yy")</f>
        <v>02/23/15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>E2814/D2814</f>
        <v>1.133</v>
      </c>
      <c r="P2814">
        <f>E2814/L2814</f>
        <v>68.253012048192772</v>
      </c>
      <c r="Q2814" t="s">
        <v>8317</v>
      </c>
      <c r="R2814" t="s">
        <v>8318</v>
      </c>
      <c r="S2814" s="12" t="str">
        <f>TEXT((J2814/86400)+25569+(-5/24),"mm/dd/yy")</f>
        <v>02/19/15</v>
      </c>
      <c r="T2814" s="12" t="str">
        <f>TEXT((I2814/86400)+25569+(-5/24),"mm/dd/yy")</f>
        <v>04/05/15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>E2815/D2815</f>
        <v>1.2757571428571428</v>
      </c>
      <c r="P2815">
        <f>E2815/L2815</f>
        <v>37.209583333333335</v>
      </c>
      <c r="Q2815" t="s">
        <v>8317</v>
      </c>
      <c r="R2815" t="s">
        <v>8318</v>
      </c>
      <c r="S2815" s="12" t="str">
        <f>TEXT((J2815/86400)+25569+(-5/24),"mm/dd/yy")</f>
        <v>11/19/16</v>
      </c>
      <c r="T2815" s="12" t="str">
        <f>TEXT((I2815/86400)+25569+(-5/24),"mm/dd/yy")</f>
        <v>12/14/16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>E2816/D2816</f>
        <v>1.0773333333333333</v>
      </c>
      <c r="P2816">
        <f>E2816/L2816</f>
        <v>25.25</v>
      </c>
      <c r="Q2816" t="s">
        <v>8317</v>
      </c>
      <c r="R2816" t="s">
        <v>8318</v>
      </c>
      <c r="S2816" s="12" t="str">
        <f>TEXT((J2816/86400)+25569+(-5/24),"mm/dd/yy")</f>
        <v>04/09/15</v>
      </c>
      <c r="T2816" s="12" t="str">
        <f>TEXT((I2816/86400)+25569+(-5/24),"mm/dd/yy")</f>
        <v>05/09/15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>E2817/D2817</f>
        <v>2.42</v>
      </c>
      <c r="P2817">
        <f>E2817/L2817</f>
        <v>43.214285714285715</v>
      </c>
      <c r="Q2817" t="s">
        <v>8317</v>
      </c>
      <c r="R2817" t="s">
        <v>8318</v>
      </c>
      <c r="S2817" s="12" t="str">
        <f>TEXT((J2817/86400)+25569+(-5/24),"mm/dd/yy")</f>
        <v>07/08/16</v>
      </c>
      <c r="T2817" s="12" t="str">
        <f>TEXT((I2817/86400)+25569+(-5/24),"mm/dd/yy")</f>
        <v>08/07/16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>E2818/D2818</f>
        <v>1.4156666666666666</v>
      </c>
      <c r="P2818">
        <f>E2818/L2818</f>
        <v>25.130177514792898</v>
      </c>
      <c r="Q2818" t="s">
        <v>8317</v>
      </c>
      <c r="R2818" t="s">
        <v>8318</v>
      </c>
      <c r="S2818" s="12" t="str">
        <f>TEXT((J2818/86400)+25569+(-5/24),"mm/dd/yy")</f>
        <v>07/03/15</v>
      </c>
      <c r="T2818" s="12" t="str">
        <f>TEXT((I2818/86400)+25569+(-5/24),"mm/dd/yy")</f>
        <v>08/02/15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>E2819/D2819</f>
        <v>1.3</v>
      </c>
      <c r="P2819">
        <f>E2819/L2819</f>
        <v>23.636363636363637</v>
      </c>
      <c r="Q2819" t="s">
        <v>8317</v>
      </c>
      <c r="R2819" t="s">
        <v>8318</v>
      </c>
      <c r="S2819" s="12" t="str">
        <f>TEXT((J2819/86400)+25569+(-5/24),"mm/dd/yy")</f>
        <v>01/19/15</v>
      </c>
      <c r="T2819" s="12" t="str">
        <f>TEXT((I2819/86400)+25569+(-5/24),"mm/dd/yy")</f>
        <v>02/28/15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>E2820/D2820</f>
        <v>1.0603</v>
      </c>
      <c r="P2820">
        <f>E2820/L2820</f>
        <v>103.95098039215686</v>
      </c>
      <c r="Q2820" t="s">
        <v>8317</v>
      </c>
      <c r="R2820" t="s">
        <v>8318</v>
      </c>
      <c r="S2820" s="12" t="str">
        <f>TEXT((J2820/86400)+25569+(-5/24),"mm/dd/yy")</f>
        <v>09/03/15</v>
      </c>
      <c r="T2820" s="12" t="str">
        <f>TEXT((I2820/86400)+25569+(-5/24),"mm/dd/yy")</f>
        <v>09/23/15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>E2821/D2821</f>
        <v>1.048</v>
      </c>
      <c r="P2821">
        <f>E2821/L2821</f>
        <v>50.384615384615387</v>
      </c>
      <c r="Q2821" t="s">
        <v>8317</v>
      </c>
      <c r="R2821" t="s">
        <v>8318</v>
      </c>
      <c r="S2821" s="12" t="str">
        <f>TEXT((J2821/86400)+25569+(-5/24),"mm/dd/yy")</f>
        <v>05/15/15</v>
      </c>
      <c r="T2821" s="12" t="str">
        <f>TEXT((I2821/86400)+25569+(-5/24),"mm/dd/yy")</f>
        <v>06/14/15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>E2822/D2822</f>
        <v>1.36</v>
      </c>
      <c r="P2822">
        <f>E2822/L2822</f>
        <v>13.6</v>
      </c>
      <c r="Q2822" t="s">
        <v>8317</v>
      </c>
      <c r="R2822" t="s">
        <v>8318</v>
      </c>
      <c r="S2822" s="12" t="str">
        <f>TEXT((J2822/86400)+25569+(-5/24),"mm/dd/yy")</f>
        <v>02/01/16</v>
      </c>
      <c r="T2822" s="12" t="str">
        <f>TEXT((I2822/86400)+25569+(-5/24),"mm/dd/yy")</f>
        <v>02/25/16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>E2823/D2823</f>
        <v>1</v>
      </c>
      <c r="P2823">
        <f>E2823/L2823</f>
        <v>28.571428571428573</v>
      </c>
      <c r="Q2823" t="s">
        <v>8317</v>
      </c>
      <c r="R2823" t="s">
        <v>8318</v>
      </c>
      <c r="S2823" s="12" t="str">
        <f>TEXT((J2823/86400)+25569+(-5/24),"mm/dd/yy")</f>
        <v>08/24/14</v>
      </c>
      <c r="T2823" s="12" t="str">
        <f>TEXT((I2823/86400)+25569+(-5/24),"mm/dd/yy")</f>
        <v>09/23/14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>E2824/D2824</f>
        <v>1</v>
      </c>
      <c r="P2824">
        <f>E2824/L2824</f>
        <v>63.829787234042556</v>
      </c>
      <c r="Q2824" t="s">
        <v>8317</v>
      </c>
      <c r="R2824" t="s">
        <v>8318</v>
      </c>
      <c r="S2824" s="12" t="str">
        <f>TEXT((J2824/86400)+25569+(-5/24),"mm/dd/yy")</f>
        <v>02/25/15</v>
      </c>
      <c r="T2824" s="12" t="str">
        <f>TEXT((I2824/86400)+25569+(-5/24),"mm/dd/yy")</f>
        <v>03/27/15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>E2825/D2825</f>
        <v>1.24</v>
      </c>
      <c r="P2825">
        <f>E2825/L2825</f>
        <v>8.8571428571428577</v>
      </c>
      <c r="Q2825" t="s">
        <v>8317</v>
      </c>
      <c r="R2825" t="s">
        <v>8318</v>
      </c>
      <c r="S2825" s="12" t="str">
        <f>TEXT((J2825/86400)+25569+(-5/24),"mm/dd/yy")</f>
        <v>03/03/15</v>
      </c>
      <c r="T2825" s="12" t="str">
        <f>TEXT((I2825/86400)+25569+(-5/24),"mm/dd/yy")</f>
        <v>03/31/15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>E2826/D2826</f>
        <v>1.1692307692307693</v>
      </c>
      <c r="P2826">
        <f>E2826/L2826</f>
        <v>50.666666666666664</v>
      </c>
      <c r="Q2826" t="s">
        <v>8317</v>
      </c>
      <c r="R2826" t="s">
        <v>8318</v>
      </c>
      <c r="S2826" s="12" t="str">
        <f>TEXT((J2826/86400)+25569+(-5/24),"mm/dd/yy")</f>
        <v>05/12/15</v>
      </c>
      <c r="T2826" s="12" t="str">
        <f>TEXT((I2826/86400)+25569+(-5/24),"mm/dd/yy")</f>
        <v>06/12/15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>E2827/D2827</f>
        <v>1.0333333333333334</v>
      </c>
      <c r="P2827">
        <f>E2827/L2827</f>
        <v>60.784313725490193</v>
      </c>
      <c r="Q2827" t="s">
        <v>8317</v>
      </c>
      <c r="R2827" t="s">
        <v>8318</v>
      </c>
      <c r="S2827" s="12" t="str">
        <f>TEXT((J2827/86400)+25569+(-5/24),"mm/dd/yy")</f>
        <v>11/04/15</v>
      </c>
      <c r="T2827" s="12" t="str">
        <f>TEXT((I2827/86400)+25569+(-5/24),"mm/dd/yy")</f>
        <v>12/04/15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>E2828/D2828</f>
        <v>1.0774999999999999</v>
      </c>
      <c r="P2828">
        <f>E2828/L2828</f>
        <v>113.42105263157895</v>
      </c>
      <c r="Q2828" t="s">
        <v>8317</v>
      </c>
      <c r="R2828" t="s">
        <v>8318</v>
      </c>
      <c r="S2828" s="12" t="str">
        <f>TEXT((J2828/86400)+25569+(-5/24),"mm/dd/yy")</f>
        <v>06/15/15</v>
      </c>
      <c r="T2828" s="12" t="str">
        <f>TEXT((I2828/86400)+25569+(-5/24),"mm/dd/yy")</f>
        <v>07/10/15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>E2829/D2829</f>
        <v>1.2024999999999999</v>
      </c>
      <c r="P2829">
        <f>E2829/L2829</f>
        <v>104.56521739130434</v>
      </c>
      <c r="Q2829" t="s">
        <v>8317</v>
      </c>
      <c r="R2829" t="s">
        <v>8318</v>
      </c>
      <c r="S2829" s="12" t="str">
        <f>TEXT((J2829/86400)+25569+(-5/24),"mm/dd/yy")</f>
        <v>05/04/16</v>
      </c>
      <c r="T2829" s="12" t="str">
        <f>TEXT((I2829/86400)+25569+(-5/24),"mm/dd/yy")</f>
        <v>06/03/16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>E2830/D2830</f>
        <v>1.0037894736842106</v>
      </c>
      <c r="P2830">
        <f>E2830/L2830</f>
        <v>98.30927835051547</v>
      </c>
      <c r="Q2830" t="s">
        <v>8317</v>
      </c>
      <c r="R2830" t="s">
        <v>8318</v>
      </c>
      <c r="S2830" s="12" t="str">
        <f>TEXT((J2830/86400)+25569+(-5/24),"mm/dd/yy")</f>
        <v>09/07/15</v>
      </c>
      <c r="T2830" s="12" t="str">
        <f>TEXT((I2830/86400)+25569+(-5/24),"mm/dd/yy")</f>
        <v>10/02/15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>E2831/D2831</f>
        <v>1.0651999999999999</v>
      </c>
      <c r="P2831">
        <f>E2831/L2831</f>
        <v>35.039473684210527</v>
      </c>
      <c r="Q2831" t="s">
        <v>8317</v>
      </c>
      <c r="R2831" t="s">
        <v>8318</v>
      </c>
      <c r="S2831" s="12" t="str">
        <f>TEXT((J2831/86400)+25569+(-5/24),"mm/dd/yy")</f>
        <v>05/05/16</v>
      </c>
      <c r="T2831" s="12" t="str">
        <f>TEXT((I2831/86400)+25569+(-5/24),"mm/dd/yy")</f>
        <v>06/02/16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>E2832/D2832</f>
        <v>1</v>
      </c>
      <c r="P2832">
        <f>E2832/L2832</f>
        <v>272.72727272727275</v>
      </c>
      <c r="Q2832" t="s">
        <v>8317</v>
      </c>
      <c r="R2832" t="s">
        <v>8318</v>
      </c>
      <c r="S2832" s="12" t="str">
        <f>TEXT((J2832/86400)+25569+(-5/24),"mm/dd/yy")</f>
        <v>04/29/14</v>
      </c>
      <c r="T2832" s="12" t="str">
        <f>TEXT((I2832/86400)+25569+(-5/24),"mm/dd/yy")</f>
        <v>05/11/14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>E2833/D2833</f>
        <v>1.1066666666666667</v>
      </c>
      <c r="P2833">
        <f>E2833/L2833</f>
        <v>63.846153846153847</v>
      </c>
      <c r="Q2833" t="s">
        <v>8317</v>
      </c>
      <c r="R2833" t="s">
        <v>8318</v>
      </c>
      <c r="S2833" s="12" t="str">
        <f>TEXT((J2833/86400)+25569+(-5/24),"mm/dd/yy")</f>
        <v>06/16/15</v>
      </c>
      <c r="T2833" s="12" t="str">
        <f>TEXT((I2833/86400)+25569+(-5/24),"mm/dd/yy")</f>
        <v>07/16/15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>E2834/D2834</f>
        <v>1.1471959999999999</v>
      </c>
      <c r="P2834">
        <f>E2834/L2834</f>
        <v>30.189368421052631</v>
      </c>
      <c r="Q2834" t="s">
        <v>8317</v>
      </c>
      <c r="R2834" t="s">
        <v>8318</v>
      </c>
      <c r="S2834" s="12" t="str">
        <f>TEXT((J2834/86400)+25569+(-5/24),"mm/dd/yy")</f>
        <v>10/26/14</v>
      </c>
      <c r="T2834" s="12" t="str">
        <f>TEXT((I2834/86400)+25569+(-5/24),"mm/dd/yy")</f>
        <v>11/23/14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>E2835/D2835</f>
        <v>1.0825925925925926</v>
      </c>
      <c r="P2835">
        <f>E2835/L2835</f>
        <v>83.51428571428572</v>
      </c>
      <c r="Q2835" t="s">
        <v>8317</v>
      </c>
      <c r="R2835" t="s">
        <v>8318</v>
      </c>
      <c r="S2835" s="12" t="str">
        <f>TEXT((J2835/86400)+25569+(-5/24),"mm/dd/yy")</f>
        <v>09/20/15</v>
      </c>
      <c r="T2835" s="12" t="str">
        <f>TEXT((I2835/86400)+25569+(-5/24),"mm/dd/yy")</f>
        <v>10/10/15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>E2836/D2836</f>
        <v>1.7</v>
      </c>
      <c r="P2836">
        <f>E2836/L2836</f>
        <v>64.761904761904759</v>
      </c>
      <c r="Q2836" t="s">
        <v>8317</v>
      </c>
      <c r="R2836" t="s">
        <v>8318</v>
      </c>
      <c r="S2836" s="12" t="str">
        <f>TEXT((J2836/86400)+25569+(-5/24),"mm/dd/yy")</f>
        <v>01/15/15</v>
      </c>
      <c r="T2836" s="12" t="str">
        <f>TEXT((I2836/86400)+25569+(-5/24),"mm/dd/yy")</f>
        <v>01/30/15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>E2837/D2837</f>
        <v>1.8709899999999999</v>
      </c>
      <c r="P2837">
        <f>E2837/L2837</f>
        <v>20.118172043010752</v>
      </c>
      <c r="Q2837" t="s">
        <v>8317</v>
      </c>
      <c r="R2837" t="s">
        <v>8318</v>
      </c>
      <c r="S2837" s="12" t="str">
        <f>TEXT((J2837/86400)+25569+(-5/24),"mm/dd/yy")</f>
        <v>11/05/15</v>
      </c>
      <c r="T2837" s="12" t="str">
        <f>TEXT((I2837/86400)+25569+(-5/24),"mm/dd/yy")</f>
        <v>12/04/15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>E2838/D2838</f>
        <v>1.0777777777777777</v>
      </c>
      <c r="P2838">
        <f>E2838/L2838</f>
        <v>44.090909090909093</v>
      </c>
      <c r="Q2838" t="s">
        <v>8317</v>
      </c>
      <c r="R2838" t="s">
        <v>8318</v>
      </c>
      <c r="S2838" s="12" t="str">
        <f>TEXT((J2838/86400)+25569+(-5/24),"mm/dd/yy")</f>
        <v>01/11/17</v>
      </c>
      <c r="T2838" s="12" t="str">
        <f>TEXT((I2838/86400)+25569+(-5/24),"mm/dd/yy")</f>
        <v>02/17/17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>E2839/D2839</f>
        <v>1</v>
      </c>
      <c r="P2839">
        <f>E2839/L2839</f>
        <v>40.476190476190474</v>
      </c>
      <c r="Q2839" t="s">
        <v>8317</v>
      </c>
      <c r="R2839" t="s">
        <v>8318</v>
      </c>
      <c r="S2839" s="12" t="str">
        <f>TEXT((J2839/86400)+25569+(-5/24),"mm/dd/yy")</f>
        <v>10/30/15</v>
      </c>
      <c r="T2839" s="12" t="str">
        <f>TEXT((I2839/86400)+25569+(-5/24),"mm/dd/yy")</f>
        <v>12/09/15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>E2840/D2840</f>
        <v>1.2024999999999999</v>
      </c>
      <c r="P2840">
        <f>E2840/L2840</f>
        <v>44.537037037037038</v>
      </c>
      <c r="Q2840" t="s">
        <v>8317</v>
      </c>
      <c r="R2840" t="s">
        <v>8318</v>
      </c>
      <c r="S2840" s="12" t="str">
        <f>TEXT((J2840/86400)+25569+(-5/24),"mm/dd/yy")</f>
        <v>07/22/14</v>
      </c>
      <c r="T2840" s="12" t="str">
        <f>TEXT((I2840/86400)+25569+(-5/24),"mm/dd/yy")</f>
        <v>08/13/14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>E2841/D2841</f>
        <v>1.1142857142857143</v>
      </c>
      <c r="P2841">
        <f>E2841/L2841</f>
        <v>125.80645161290323</v>
      </c>
      <c r="Q2841" t="s">
        <v>8317</v>
      </c>
      <c r="R2841" t="s">
        <v>8318</v>
      </c>
      <c r="S2841" s="12" t="str">
        <f>TEXT((J2841/86400)+25569+(-5/24),"mm/dd/yy")</f>
        <v>08/02/14</v>
      </c>
      <c r="T2841" s="12" t="str">
        <f>TEXT((I2841/86400)+25569+(-5/24),"mm/dd/yy")</f>
        <v>08/24/14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>E2842/D2842</f>
        <v>1.04</v>
      </c>
      <c r="P2842">
        <f>E2842/L2842</f>
        <v>19.696969696969695</v>
      </c>
      <c r="Q2842" t="s">
        <v>8317</v>
      </c>
      <c r="R2842" t="s">
        <v>8318</v>
      </c>
      <c r="S2842" s="12" t="str">
        <f>TEXT((J2842/86400)+25569+(-5/24),"mm/dd/yy")</f>
        <v>02/24/15</v>
      </c>
      <c r="T2842" s="12" t="str">
        <f>TEXT((I2842/86400)+25569+(-5/24),"mm/dd/yy")</f>
        <v>03/18/15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>E2843/D2843</f>
        <v>0.01</v>
      </c>
      <c r="P2843">
        <f>E2843/L2843</f>
        <v>10</v>
      </c>
      <c r="Q2843" t="s">
        <v>8317</v>
      </c>
      <c r="R2843" t="s">
        <v>8318</v>
      </c>
      <c r="S2843" s="12" t="str">
        <f>TEXT((J2843/86400)+25569+(-5/24),"mm/dd/yy")</f>
        <v>10/14/15</v>
      </c>
      <c r="T2843" s="12" t="str">
        <f>TEXT((I2843/86400)+25569+(-5/24),"mm/dd/yy")</f>
        <v>12/13/15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>E2844/D2844</f>
        <v>0</v>
      </c>
      <c r="P2844" t="e">
        <f>E2844/L2844</f>
        <v>#DIV/0!</v>
      </c>
      <c r="Q2844" t="s">
        <v>8317</v>
      </c>
      <c r="R2844" t="s">
        <v>8318</v>
      </c>
      <c r="S2844" s="12" t="str">
        <f>TEXT((J2844/86400)+25569+(-5/24),"mm/dd/yy")</f>
        <v>05/25/14</v>
      </c>
      <c r="T2844" s="12" t="str">
        <f>TEXT((I2844/86400)+25569+(-5/24),"mm/dd/yy")</f>
        <v>06/21/14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>E2845/D2845</f>
        <v>0</v>
      </c>
      <c r="P2845" t="e">
        <f>E2845/L2845</f>
        <v>#DIV/0!</v>
      </c>
      <c r="Q2845" t="s">
        <v>8317</v>
      </c>
      <c r="R2845" t="s">
        <v>8318</v>
      </c>
      <c r="S2845" s="12" t="str">
        <f>TEXT((J2845/86400)+25569+(-5/24),"mm/dd/yy")</f>
        <v>05/02/16</v>
      </c>
      <c r="T2845" s="12" t="str">
        <f>TEXT((I2845/86400)+25569+(-5/24),"mm/dd/yy")</f>
        <v>06/12/16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>E2846/D2846</f>
        <v>5.4545454545454543E-2</v>
      </c>
      <c r="P2846">
        <f>E2846/L2846</f>
        <v>30</v>
      </c>
      <c r="Q2846" t="s">
        <v>8317</v>
      </c>
      <c r="R2846" t="s">
        <v>8318</v>
      </c>
      <c r="S2846" s="12" t="str">
        <f>TEXT((J2846/86400)+25569+(-5/24),"mm/dd/yy")</f>
        <v>12/05/16</v>
      </c>
      <c r="T2846" s="12" t="str">
        <f>TEXT((I2846/86400)+25569+(-5/24),"mm/dd/yy")</f>
        <v>01/04/17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>E2847/D2847</f>
        <v>0.31546666666666667</v>
      </c>
      <c r="P2847">
        <f>E2847/L2847</f>
        <v>60.666666666666664</v>
      </c>
      <c r="Q2847" t="s">
        <v>8317</v>
      </c>
      <c r="R2847" t="s">
        <v>8318</v>
      </c>
      <c r="S2847" s="12" t="str">
        <f>TEXT((J2847/86400)+25569+(-5/24),"mm/dd/yy")</f>
        <v>04/08/15</v>
      </c>
      <c r="T2847" s="12" t="str">
        <f>TEXT((I2847/86400)+25569+(-5/24),"mm/dd/yy")</f>
        <v>06/07/15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>E2848/D2848</f>
        <v>0</v>
      </c>
      <c r="P2848" t="e">
        <f>E2848/L2848</f>
        <v>#DIV/0!</v>
      </c>
      <c r="Q2848" t="s">
        <v>8317</v>
      </c>
      <c r="R2848" t="s">
        <v>8318</v>
      </c>
      <c r="S2848" s="12" t="str">
        <f>TEXT((J2848/86400)+25569+(-5/24),"mm/dd/yy")</f>
        <v>04/14/15</v>
      </c>
      <c r="T2848" s="12" t="str">
        <f>TEXT((I2848/86400)+25569+(-5/24),"mm/dd/yy")</f>
        <v>05/29/15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>E2849/D2849</f>
        <v>0</v>
      </c>
      <c r="P2849" t="e">
        <f>E2849/L2849</f>
        <v>#DIV/0!</v>
      </c>
      <c r="Q2849" t="s">
        <v>8317</v>
      </c>
      <c r="R2849" t="s">
        <v>8318</v>
      </c>
      <c r="S2849" s="12" t="str">
        <f>TEXT((J2849/86400)+25569+(-5/24),"mm/dd/yy")</f>
        <v>03/24/16</v>
      </c>
      <c r="T2849" s="12" t="str">
        <f>TEXT((I2849/86400)+25569+(-5/24),"mm/dd/yy")</f>
        <v>05/23/16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>E2850/D2850</f>
        <v>2E-3</v>
      </c>
      <c r="P2850">
        <f>E2850/L2850</f>
        <v>23.333333333333332</v>
      </c>
      <c r="Q2850" t="s">
        <v>8317</v>
      </c>
      <c r="R2850" t="s">
        <v>8318</v>
      </c>
      <c r="S2850" s="12" t="str">
        <f>TEXT((J2850/86400)+25569+(-5/24),"mm/dd/yy")</f>
        <v>04/29/15</v>
      </c>
      <c r="T2850" s="12" t="str">
        <f>TEXT((I2850/86400)+25569+(-5/24),"mm/dd/yy")</f>
        <v>05/29/15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>E2851/D2851</f>
        <v>0.01</v>
      </c>
      <c r="P2851">
        <f>E2851/L2851</f>
        <v>5</v>
      </c>
      <c r="Q2851" t="s">
        <v>8317</v>
      </c>
      <c r="R2851" t="s">
        <v>8318</v>
      </c>
      <c r="S2851" s="12" t="str">
        <f>TEXT((J2851/86400)+25569+(-5/24),"mm/dd/yy")</f>
        <v>03/24/16</v>
      </c>
      <c r="T2851" s="12" t="str">
        <f>TEXT((I2851/86400)+25569+(-5/24),"mm/dd/yy")</f>
        <v>04/23/16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>E2852/D2852</f>
        <v>3.8875E-2</v>
      </c>
      <c r="P2852">
        <f>E2852/L2852</f>
        <v>23.923076923076923</v>
      </c>
      <c r="Q2852" t="s">
        <v>8317</v>
      </c>
      <c r="R2852" t="s">
        <v>8318</v>
      </c>
      <c r="S2852" s="12" t="str">
        <f>TEXT((J2852/86400)+25569+(-5/24),"mm/dd/yy")</f>
        <v>08/06/14</v>
      </c>
      <c r="T2852" s="12" t="str">
        <f>TEXT((I2852/86400)+25569+(-5/24),"mm/dd/yy")</f>
        <v>09/05/14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>E2853/D2853</f>
        <v>0</v>
      </c>
      <c r="P2853" t="e">
        <f>E2853/L2853</f>
        <v>#DIV/0!</v>
      </c>
      <c r="Q2853" t="s">
        <v>8317</v>
      </c>
      <c r="R2853" t="s">
        <v>8318</v>
      </c>
      <c r="S2853" s="12" t="str">
        <f>TEXT((J2853/86400)+25569+(-5/24),"mm/dd/yy")</f>
        <v>01/20/16</v>
      </c>
      <c r="T2853" s="12" t="str">
        <f>TEXT((I2853/86400)+25569+(-5/24),"mm/dd/yy")</f>
        <v>01/29/16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>E2854/D2854</f>
        <v>1.9E-2</v>
      </c>
      <c r="P2854">
        <f>E2854/L2854</f>
        <v>15.833333333333334</v>
      </c>
      <c r="Q2854" t="s">
        <v>8317</v>
      </c>
      <c r="R2854" t="s">
        <v>8318</v>
      </c>
      <c r="S2854" s="12" t="str">
        <f>TEXT((J2854/86400)+25569+(-5/24),"mm/dd/yy")</f>
        <v>05/21/14</v>
      </c>
      <c r="T2854" s="12" t="str">
        <f>TEXT((I2854/86400)+25569+(-5/24),"mm/dd/yy")</f>
        <v>06/20/14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>E2855/D2855</f>
        <v>0</v>
      </c>
      <c r="P2855" t="e">
        <f>E2855/L2855</f>
        <v>#DIV/0!</v>
      </c>
      <c r="Q2855" t="s">
        <v>8317</v>
      </c>
      <c r="R2855" t="s">
        <v>8318</v>
      </c>
      <c r="S2855" s="12" t="str">
        <f>TEXT((J2855/86400)+25569+(-5/24),"mm/dd/yy")</f>
        <v>07/15/14</v>
      </c>
      <c r="T2855" s="12" t="str">
        <f>TEXT((I2855/86400)+25569+(-5/24),"mm/dd/yy")</f>
        <v>09/13/14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>E2856/D2856</f>
        <v>0.41699999999999998</v>
      </c>
      <c r="P2856">
        <f>E2856/L2856</f>
        <v>29.785714285714285</v>
      </c>
      <c r="Q2856" t="s">
        <v>8317</v>
      </c>
      <c r="R2856" t="s">
        <v>8318</v>
      </c>
      <c r="S2856" s="12" t="str">
        <f>TEXT((J2856/86400)+25569+(-5/24),"mm/dd/yy")</f>
        <v>04/17/15</v>
      </c>
      <c r="T2856" s="12" t="str">
        <f>TEXT((I2856/86400)+25569+(-5/24),"mm/dd/yy")</f>
        <v>05/07/15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>E2857/D2857</f>
        <v>0.5</v>
      </c>
      <c r="P2857">
        <f>E2857/L2857</f>
        <v>60</v>
      </c>
      <c r="Q2857" t="s">
        <v>8317</v>
      </c>
      <c r="R2857" t="s">
        <v>8318</v>
      </c>
      <c r="S2857" s="12" t="str">
        <f>TEXT((J2857/86400)+25569+(-5/24),"mm/dd/yy")</f>
        <v>12/31/15</v>
      </c>
      <c r="T2857" s="12" t="str">
        <f>TEXT((I2857/86400)+25569+(-5/24),"mm/dd/yy")</f>
        <v>01/29/16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>E2858/D2858</f>
        <v>4.8666666666666664E-2</v>
      </c>
      <c r="P2858">
        <f>E2858/L2858</f>
        <v>24.333333333333332</v>
      </c>
      <c r="Q2858" t="s">
        <v>8317</v>
      </c>
      <c r="R2858" t="s">
        <v>8318</v>
      </c>
      <c r="S2858" s="12" t="str">
        <f>TEXT((J2858/86400)+25569+(-5/24),"mm/dd/yy")</f>
        <v>06/09/15</v>
      </c>
      <c r="T2858" s="12" t="str">
        <f>TEXT((I2858/86400)+25569+(-5/24),"mm/dd/yy")</f>
        <v>08/08/15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>E2859/D2859</f>
        <v>0.19736842105263158</v>
      </c>
      <c r="P2859">
        <f>E2859/L2859</f>
        <v>500</v>
      </c>
      <c r="Q2859" t="s">
        <v>8317</v>
      </c>
      <c r="R2859" t="s">
        <v>8318</v>
      </c>
      <c r="S2859" s="12" t="str">
        <f>TEXT((J2859/86400)+25569+(-5/24),"mm/dd/yy")</f>
        <v>12/22/16</v>
      </c>
      <c r="T2859" s="12" t="str">
        <f>TEXT((I2859/86400)+25569+(-5/24),"mm/dd/yy")</f>
        <v>02/20/17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>E2860/D2860</f>
        <v>0</v>
      </c>
      <c r="P2860" t="e">
        <f>E2860/L2860</f>
        <v>#DIV/0!</v>
      </c>
      <c r="Q2860" t="s">
        <v>8317</v>
      </c>
      <c r="R2860" t="s">
        <v>8318</v>
      </c>
      <c r="S2860" s="12" t="str">
        <f>TEXT((J2860/86400)+25569+(-5/24),"mm/dd/yy")</f>
        <v>11/11/14</v>
      </c>
      <c r="T2860" s="12" t="str">
        <f>TEXT((I2860/86400)+25569+(-5/24),"mm/dd/yy")</f>
        <v>12/05/14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>E2861/D2861</f>
        <v>1.7500000000000002E-2</v>
      </c>
      <c r="P2861">
        <f>E2861/L2861</f>
        <v>35</v>
      </c>
      <c r="Q2861" t="s">
        <v>8317</v>
      </c>
      <c r="R2861" t="s">
        <v>8318</v>
      </c>
      <c r="S2861" s="12" t="str">
        <f>TEXT((J2861/86400)+25569+(-5/24),"mm/dd/yy")</f>
        <v>08/17/15</v>
      </c>
      <c r="T2861" s="12" t="str">
        <f>TEXT((I2861/86400)+25569+(-5/24),"mm/dd/yy")</f>
        <v>10/16/15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>E2862/D2862</f>
        <v>6.6500000000000004E-2</v>
      </c>
      <c r="P2862">
        <f>E2862/L2862</f>
        <v>29.555555555555557</v>
      </c>
      <c r="Q2862" t="s">
        <v>8317</v>
      </c>
      <c r="R2862" t="s">
        <v>8318</v>
      </c>
      <c r="S2862" s="12" t="str">
        <f>TEXT((J2862/86400)+25569+(-5/24),"mm/dd/yy")</f>
        <v>04/20/16</v>
      </c>
      <c r="T2862" s="12" t="str">
        <f>TEXT((I2862/86400)+25569+(-5/24),"mm/dd/yy")</f>
        <v>06/19/16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>E2863/D2863</f>
        <v>0.32</v>
      </c>
      <c r="P2863">
        <f>E2863/L2863</f>
        <v>26.666666666666668</v>
      </c>
      <c r="Q2863" t="s">
        <v>8317</v>
      </c>
      <c r="R2863" t="s">
        <v>8318</v>
      </c>
      <c r="S2863" s="12" t="str">
        <f>TEXT((J2863/86400)+25569+(-5/24),"mm/dd/yy")</f>
        <v>09/10/15</v>
      </c>
      <c r="T2863" s="12" t="str">
        <f>TEXT((I2863/86400)+25569+(-5/24),"mm/dd/yy")</f>
        <v>09/24/15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>E2864/D2864</f>
        <v>4.3307086614173228E-3</v>
      </c>
      <c r="P2864">
        <f>E2864/L2864</f>
        <v>18.333333333333332</v>
      </c>
      <c r="Q2864" t="s">
        <v>8317</v>
      </c>
      <c r="R2864" t="s">
        <v>8318</v>
      </c>
      <c r="S2864" s="12" t="str">
        <f>TEXT((J2864/86400)+25569+(-5/24),"mm/dd/yy")</f>
        <v>05/25/14</v>
      </c>
      <c r="T2864" s="12" t="str">
        <f>TEXT((I2864/86400)+25569+(-5/24),"mm/dd/yy")</f>
        <v>06/24/14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>E2865/D2865</f>
        <v>4.0000000000000002E-4</v>
      </c>
      <c r="P2865">
        <f>E2865/L2865</f>
        <v>20</v>
      </c>
      <c r="Q2865" t="s">
        <v>8317</v>
      </c>
      <c r="R2865" t="s">
        <v>8318</v>
      </c>
      <c r="S2865" s="12" t="str">
        <f>TEXT((J2865/86400)+25569+(-5/24),"mm/dd/yy")</f>
        <v>07/11/14</v>
      </c>
      <c r="T2865" s="12" t="str">
        <f>TEXT((I2865/86400)+25569+(-5/24),"mm/dd/yy")</f>
        <v>09/09/14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>E2866/D2866</f>
        <v>1.6E-2</v>
      </c>
      <c r="P2866">
        <f>E2866/L2866</f>
        <v>13.333333333333334</v>
      </c>
      <c r="Q2866" t="s">
        <v>8317</v>
      </c>
      <c r="R2866" t="s">
        <v>8318</v>
      </c>
      <c r="S2866" s="12" t="str">
        <f>TEXT((J2866/86400)+25569+(-5/24),"mm/dd/yy")</f>
        <v>06/17/15</v>
      </c>
      <c r="T2866" s="12" t="str">
        <f>TEXT((I2866/86400)+25569+(-5/24),"mm/dd/yy")</f>
        <v>07/17/15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>E2867/D2867</f>
        <v>0</v>
      </c>
      <c r="P2867" t="e">
        <f>E2867/L2867</f>
        <v>#DIV/0!</v>
      </c>
      <c r="Q2867" t="s">
        <v>8317</v>
      </c>
      <c r="R2867" t="s">
        <v>8318</v>
      </c>
      <c r="S2867" s="12" t="str">
        <f>TEXT((J2867/86400)+25569+(-5/24),"mm/dd/yy")</f>
        <v>11/06/14</v>
      </c>
      <c r="T2867" s="12" t="str">
        <f>TEXT((I2867/86400)+25569+(-5/24),"mm/dd/yy")</f>
        <v>01/05/15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>E2868/D2868</f>
        <v>8.9999999999999993E-3</v>
      </c>
      <c r="P2868">
        <f>E2868/L2868</f>
        <v>22.5</v>
      </c>
      <c r="Q2868" t="s">
        <v>8317</v>
      </c>
      <c r="R2868" t="s">
        <v>8318</v>
      </c>
      <c r="S2868" s="12" t="str">
        <f>TEXT((J2868/86400)+25569+(-5/24),"mm/dd/yy")</f>
        <v>09/14/16</v>
      </c>
      <c r="T2868" s="12" t="str">
        <f>TEXT((I2868/86400)+25569+(-5/24),"mm/dd/yy")</f>
        <v>10/14/16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>E2869/D2869</f>
        <v>0.2016</v>
      </c>
      <c r="P2869">
        <f>E2869/L2869</f>
        <v>50.4</v>
      </c>
      <c r="Q2869" t="s">
        <v>8317</v>
      </c>
      <c r="R2869" t="s">
        <v>8318</v>
      </c>
      <c r="S2869" s="12" t="str">
        <f>TEXT((J2869/86400)+25569+(-5/24),"mm/dd/yy")</f>
        <v>06/09/16</v>
      </c>
      <c r="T2869" s="12" t="str">
        <f>TEXT((I2869/86400)+25569+(-5/24),"mm/dd/yy")</f>
        <v>07/03/16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>E2870/D2870</f>
        <v>0.42011733333333334</v>
      </c>
      <c r="P2870">
        <f>E2870/L2870</f>
        <v>105.02933333333334</v>
      </c>
      <c r="Q2870" t="s">
        <v>8317</v>
      </c>
      <c r="R2870" t="s">
        <v>8318</v>
      </c>
      <c r="S2870" s="12" t="str">
        <f>TEXT((J2870/86400)+25569+(-5/24),"mm/dd/yy")</f>
        <v>09/05/16</v>
      </c>
      <c r="T2870" s="12" t="str">
        <f>TEXT((I2870/86400)+25569+(-5/24),"mm/dd/yy")</f>
        <v>10/05/16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>E2871/D2871</f>
        <v>8.8500000000000002E-3</v>
      </c>
      <c r="P2871">
        <f>E2871/L2871</f>
        <v>35.4</v>
      </c>
      <c r="Q2871" t="s">
        <v>8317</v>
      </c>
      <c r="R2871" t="s">
        <v>8318</v>
      </c>
      <c r="S2871" s="12" t="str">
        <f>TEXT((J2871/86400)+25569+(-5/24),"mm/dd/yy")</f>
        <v>06/19/16</v>
      </c>
      <c r="T2871" s="12" t="str">
        <f>TEXT((I2871/86400)+25569+(-5/24),"mm/dd/yy")</f>
        <v>07/19/16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>E2872/D2872</f>
        <v>0.15</v>
      </c>
      <c r="P2872">
        <f>E2872/L2872</f>
        <v>83.333333333333329</v>
      </c>
      <c r="Q2872" t="s">
        <v>8317</v>
      </c>
      <c r="R2872" t="s">
        <v>8318</v>
      </c>
      <c r="S2872" s="12" t="str">
        <f>TEXT((J2872/86400)+25569+(-5/24),"mm/dd/yy")</f>
        <v>04/16/14</v>
      </c>
      <c r="T2872" s="12" t="str">
        <f>TEXT((I2872/86400)+25569+(-5/24),"mm/dd/yy")</f>
        <v>05/16/14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>E2873/D2873</f>
        <v>4.6699999999999998E-2</v>
      </c>
      <c r="P2873">
        <f>E2873/L2873</f>
        <v>35.92307692307692</v>
      </c>
      <c r="Q2873" t="s">
        <v>8317</v>
      </c>
      <c r="R2873" t="s">
        <v>8318</v>
      </c>
      <c r="S2873" s="12" t="str">
        <f>TEXT((J2873/86400)+25569+(-5/24),"mm/dd/yy")</f>
        <v>12/01/14</v>
      </c>
      <c r="T2873" s="12" t="str">
        <f>TEXT((I2873/86400)+25569+(-5/24),"mm/dd/yy")</f>
        <v>12/21/14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>E2874/D2874</f>
        <v>0</v>
      </c>
      <c r="P2874" t="e">
        <f>E2874/L2874</f>
        <v>#DIV/0!</v>
      </c>
      <c r="Q2874" t="s">
        <v>8317</v>
      </c>
      <c r="R2874" t="s">
        <v>8318</v>
      </c>
      <c r="S2874" s="12" t="str">
        <f>TEXT((J2874/86400)+25569+(-5/24),"mm/dd/yy")</f>
        <v>04/20/15</v>
      </c>
      <c r="T2874" s="12" t="str">
        <f>TEXT((I2874/86400)+25569+(-5/24),"mm/dd/yy")</f>
        <v>06/19/15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>E2875/D2875</f>
        <v>0.38119999999999998</v>
      </c>
      <c r="P2875">
        <f>E2875/L2875</f>
        <v>119.125</v>
      </c>
      <c r="Q2875" t="s">
        <v>8317</v>
      </c>
      <c r="R2875" t="s">
        <v>8318</v>
      </c>
      <c r="S2875" s="12" t="str">
        <f>TEXT((J2875/86400)+25569+(-5/24),"mm/dd/yy")</f>
        <v>12/29/14</v>
      </c>
      <c r="T2875" s="12" t="str">
        <f>TEXT((I2875/86400)+25569+(-5/24),"mm/dd/yy")</f>
        <v>01/28/15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>E2876/D2876</f>
        <v>5.4199999999999998E-2</v>
      </c>
      <c r="P2876">
        <f>E2876/L2876</f>
        <v>90.333333333333329</v>
      </c>
      <c r="Q2876" t="s">
        <v>8317</v>
      </c>
      <c r="R2876" t="s">
        <v>8318</v>
      </c>
      <c r="S2876" s="12" t="str">
        <f>TEXT((J2876/86400)+25569+(-5/24),"mm/dd/yy")</f>
        <v>12/18/16</v>
      </c>
      <c r="T2876" s="12" t="str">
        <f>TEXT((I2876/86400)+25569+(-5/24),"mm/dd/yy")</f>
        <v>01/17/17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>E2877/D2877</f>
        <v>3.5E-4</v>
      </c>
      <c r="P2877">
        <f>E2877/L2877</f>
        <v>2.3333333333333335</v>
      </c>
      <c r="Q2877" t="s">
        <v>8317</v>
      </c>
      <c r="R2877" t="s">
        <v>8318</v>
      </c>
      <c r="S2877" s="12" t="str">
        <f>TEXT((J2877/86400)+25569+(-5/24),"mm/dd/yy")</f>
        <v>04/04/16</v>
      </c>
      <c r="T2877" s="12" t="str">
        <f>TEXT((I2877/86400)+25569+(-5/24),"mm/dd/yy")</f>
        <v>05/04/16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>E2878/D2878</f>
        <v>0</v>
      </c>
      <c r="P2878" t="e">
        <f>E2878/L2878</f>
        <v>#DIV/0!</v>
      </c>
      <c r="Q2878" t="s">
        <v>8317</v>
      </c>
      <c r="R2878" t="s">
        <v>8318</v>
      </c>
      <c r="S2878" s="12" t="str">
        <f>TEXT((J2878/86400)+25569+(-5/24),"mm/dd/yy")</f>
        <v>06/16/15</v>
      </c>
      <c r="T2878" s="12" t="str">
        <f>TEXT((I2878/86400)+25569+(-5/24),"mm/dd/yy")</f>
        <v>07/16/15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>E2879/D2879</f>
        <v>0.10833333333333334</v>
      </c>
      <c r="P2879">
        <f>E2879/L2879</f>
        <v>108.33333333333333</v>
      </c>
      <c r="Q2879" t="s">
        <v>8317</v>
      </c>
      <c r="R2879" t="s">
        <v>8318</v>
      </c>
      <c r="S2879" s="12" t="str">
        <f>TEXT((J2879/86400)+25569+(-5/24),"mm/dd/yy")</f>
        <v>10/29/16</v>
      </c>
      <c r="T2879" s="12" t="str">
        <f>TEXT((I2879/86400)+25569+(-5/24),"mm/dd/yy")</f>
        <v>11/30/16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>E2880/D2880</f>
        <v>2.1000000000000001E-2</v>
      </c>
      <c r="P2880">
        <f>E2880/L2880</f>
        <v>15.75</v>
      </c>
      <c r="Q2880" t="s">
        <v>8317</v>
      </c>
      <c r="R2880" t="s">
        <v>8318</v>
      </c>
      <c r="S2880" s="12" t="str">
        <f>TEXT((J2880/86400)+25569+(-5/24),"mm/dd/yy")</f>
        <v>05/04/15</v>
      </c>
      <c r="T2880" s="12" t="str">
        <f>TEXT((I2880/86400)+25569+(-5/24),"mm/dd/yy")</f>
        <v>07/03/15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>E2881/D2881</f>
        <v>2.5892857142857141E-3</v>
      </c>
      <c r="P2881">
        <f>E2881/L2881</f>
        <v>29</v>
      </c>
      <c r="Q2881" t="s">
        <v>8317</v>
      </c>
      <c r="R2881" t="s">
        <v>8318</v>
      </c>
      <c r="S2881" s="12" t="str">
        <f>TEXT((J2881/86400)+25569+(-5/24),"mm/dd/yy")</f>
        <v>12/21/15</v>
      </c>
      <c r="T2881" s="12" t="str">
        <f>TEXT((I2881/86400)+25569+(-5/24),"mm/dd/yy")</f>
        <v>01/20/16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>E2882/D2882</f>
        <v>0.23333333333333334</v>
      </c>
      <c r="P2882">
        <f>E2882/L2882</f>
        <v>96.551724137931032</v>
      </c>
      <c r="Q2882" t="s">
        <v>8317</v>
      </c>
      <c r="R2882" t="s">
        <v>8318</v>
      </c>
      <c r="S2882" s="12" t="str">
        <f>TEXT((J2882/86400)+25569+(-5/24),"mm/dd/yy")</f>
        <v>07/07/15</v>
      </c>
      <c r="T2882" s="12" t="str">
        <f>TEXT((I2882/86400)+25569+(-5/24),"mm/dd/yy")</f>
        <v>08/20/15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>E2883/D2883</f>
        <v>0</v>
      </c>
      <c r="P2883" t="e">
        <f>E2883/L2883</f>
        <v>#DIV/0!</v>
      </c>
      <c r="Q2883" t="s">
        <v>8317</v>
      </c>
      <c r="R2883" t="s">
        <v>8318</v>
      </c>
      <c r="S2883" s="12" t="str">
        <f>TEXT((J2883/86400)+25569+(-5/24),"mm/dd/yy")</f>
        <v>10/04/14</v>
      </c>
      <c r="T2883" s="12" t="str">
        <f>TEXT((I2883/86400)+25569+(-5/24),"mm/dd/yy")</f>
        <v>12/03/14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>E2884/D2884</f>
        <v>0.33600000000000002</v>
      </c>
      <c r="P2884">
        <f>E2884/L2884</f>
        <v>63</v>
      </c>
      <c r="Q2884" t="s">
        <v>8317</v>
      </c>
      <c r="R2884" t="s">
        <v>8318</v>
      </c>
      <c r="S2884" s="12" t="str">
        <f>TEXT((J2884/86400)+25569+(-5/24),"mm/dd/yy")</f>
        <v>04/01/16</v>
      </c>
      <c r="T2884" s="12" t="str">
        <f>TEXT((I2884/86400)+25569+(-5/24),"mm/dd/yy")</f>
        <v>05/01/16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>E2885/D2885</f>
        <v>0.1908</v>
      </c>
      <c r="P2885">
        <f>E2885/L2885</f>
        <v>381.6</v>
      </c>
      <c r="Q2885" t="s">
        <v>8317</v>
      </c>
      <c r="R2885" t="s">
        <v>8318</v>
      </c>
      <c r="S2885" s="12" t="str">
        <f>TEXT((J2885/86400)+25569+(-5/24),"mm/dd/yy")</f>
        <v>01/01/16</v>
      </c>
      <c r="T2885" s="12" t="str">
        <f>TEXT((I2885/86400)+25569+(-5/24),"mm/dd/yy")</f>
        <v>02/05/16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>E2886/D2886</f>
        <v>4.1111111111111114E-3</v>
      </c>
      <c r="P2886">
        <f>E2886/L2886</f>
        <v>46.25</v>
      </c>
      <c r="Q2886" t="s">
        <v>8317</v>
      </c>
      <c r="R2886" t="s">
        <v>8318</v>
      </c>
      <c r="S2886" s="12" t="str">
        <f>TEXT((J2886/86400)+25569+(-5/24),"mm/dd/yy")</f>
        <v>11/05/14</v>
      </c>
      <c r="T2886" s="12" t="str">
        <f>TEXT((I2886/86400)+25569+(-5/24),"mm/dd/yy")</f>
        <v>12/05/14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>E2887/D2887</f>
        <v>0.32500000000000001</v>
      </c>
      <c r="P2887">
        <f>E2887/L2887</f>
        <v>26</v>
      </c>
      <c r="Q2887" t="s">
        <v>8317</v>
      </c>
      <c r="R2887" t="s">
        <v>8318</v>
      </c>
      <c r="S2887" s="12" t="str">
        <f>TEXT((J2887/86400)+25569+(-5/24),"mm/dd/yy")</f>
        <v>02/11/15</v>
      </c>
      <c r="T2887" s="12" t="str">
        <f>TEXT((I2887/86400)+25569+(-5/24),"mm/dd/yy")</f>
        <v>03/13/15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>E2888/D2888</f>
        <v>0.05</v>
      </c>
      <c r="P2888">
        <f>E2888/L2888</f>
        <v>10</v>
      </c>
      <c r="Q2888" t="s">
        <v>8317</v>
      </c>
      <c r="R2888" t="s">
        <v>8318</v>
      </c>
      <c r="S2888" s="12" t="str">
        <f>TEXT((J2888/86400)+25569+(-5/24),"mm/dd/yy")</f>
        <v>09/14/15</v>
      </c>
      <c r="T2888" s="12" t="str">
        <f>TEXT((I2888/86400)+25569+(-5/24),"mm/dd/yy")</f>
        <v>09/18/15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>E2889/D2889</f>
        <v>1.6666666666666668E-3</v>
      </c>
      <c r="P2889">
        <f>E2889/L2889</f>
        <v>5</v>
      </c>
      <c r="Q2889" t="s">
        <v>8317</v>
      </c>
      <c r="R2889" t="s">
        <v>8318</v>
      </c>
      <c r="S2889" s="12" t="str">
        <f>TEXT((J2889/86400)+25569+(-5/24),"mm/dd/yy")</f>
        <v>12/12/14</v>
      </c>
      <c r="T2889" s="12" t="str">
        <f>TEXT((I2889/86400)+25569+(-5/24),"mm/dd/yy")</f>
        <v>01/11/15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>E2890/D2890</f>
        <v>0</v>
      </c>
      <c r="P2890" t="e">
        <f>E2890/L2890</f>
        <v>#DIV/0!</v>
      </c>
      <c r="Q2890" t="s">
        <v>8317</v>
      </c>
      <c r="R2890" t="s">
        <v>8318</v>
      </c>
      <c r="S2890" s="12" t="str">
        <f>TEXT((J2890/86400)+25569+(-5/24),"mm/dd/yy")</f>
        <v>10/10/14</v>
      </c>
      <c r="T2890" s="12" t="str">
        <f>TEXT((I2890/86400)+25569+(-5/24),"mm/dd/yy")</f>
        <v>10/17/14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>E2891/D2891</f>
        <v>0.38066666666666665</v>
      </c>
      <c r="P2891">
        <f>E2891/L2891</f>
        <v>81.571428571428569</v>
      </c>
      <c r="Q2891" t="s">
        <v>8317</v>
      </c>
      <c r="R2891" t="s">
        <v>8318</v>
      </c>
      <c r="S2891" s="12" t="str">
        <f>TEXT((J2891/86400)+25569+(-5/24),"mm/dd/yy")</f>
        <v>07/30/14</v>
      </c>
      <c r="T2891" s="12" t="str">
        <f>TEXT((I2891/86400)+25569+(-5/24),"mm/dd/yy")</f>
        <v>08/29/14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>E2892/D2892</f>
        <v>1.0500000000000001E-2</v>
      </c>
      <c r="P2892">
        <f>E2892/L2892</f>
        <v>7</v>
      </c>
      <c r="Q2892" t="s">
        <v>8317</v>
      </c>
      <c r="R2892" t="s">
        <v>8318</v>
      </c>
      <c r="S2892" s="12" t="str">
        <f>TEXT((J2892/86400)+25569+(-5/24),"mm/dd/yy")</f>
        <v>07/11/14</v>
      </c>
      <c r="T2892" s="12" t="str">
        <f>TEXT((I2892/86400)+25569+(-5/24),"mm/dd/yy")</f>
        <v>08/08/14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>E2893/D2893</f>
        <v>2.7300000000000001E-2</v>
      </c>
      <c r="P2893">
        <f>E2893/L2893</f>
        <v>27.3</v>
      </c>
      <c r="Q2893" t="s">
        <v>8317</v>
      </c>
      <c r="R2893" t="s">
        <v>8318</v>
      </c>
      <c r="S2893" s="12" t="str">
        <f>TEXT((J2893/86400)+25569+(-5/24),"mm/dd/yy")</f>
        <v>02/15/16</v>
      </c>
      <c r="T2893" s="12" t="str">
        <f>TEXT((I2893/86400)+25569+(-5/24),"mm/dd/yy")</f>
        <v>04/15/16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>E2894/D2894</f>
        <v>9.0909090909090912E-2</v>
      </c>
      <c r="P2894">
        <f>E2894/L2894</f>
        <v>29.411764705882351</v>
      </c>
      <c r="Q2894" t="s">
        <v>8317</v>
      </c>
      <c r="R2894" t="s">
        <v>8318</v>
      </c>
      <c r="S2894" s="12" t="str">
        <f>TEXT((J2894/86400)+25569+(-5/24),"mm/dd/yy")</f>
        <v>08/18/14</v>
      </c>
      <c r="T2894" s="12" t="str">
        <f>TEXT((I2894/86400)+25569+(-5/24),"mm/dd/yy")</f>
        <v>08/25/14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>E2895/D2895</f>
        <v>5.0000000000000001E-3</v>
      </c>
      <c r="P2895">
        <f>E2895/L2895</f>
        <v>12.5</v>
      </c>
      <c r="Q2895" t="s">
        <v>8317</v>
      </c>
      <c r="R2895" t="s">
        <v>8318</v>
      </c>
      <c r="S2895" s="12" t="str">
        <f>TEXT((J2895/86400)+25569+(-5/24),"mm/dd/yy")</f>
        <v>11/10/14</v>
      </c>
      <c r="T2895" s="12" t="str">
        <f>TEXT((I2895/86400)+25569+(-5/24),"mm/dd/yy")</f>
        <v>01/08/15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>E2896/D2896</f>
        <v>0</v>
      </c>
      <c r="P2896" t="e">
        <f>E2896/L2896</f>
        <v>#DIV/0!</v>
      </c>
      <c r="Q2896" t="s">
        <v>8317</v>
      </c>
      <c r="R2896" t="s">
        <v>8318</v>
      </c>
      <c r="S2896" s="12" t="str">
        <f>TEXT((J2896/86400)+25569+(-5/24),"mm/dd/yy")</f>
        <v>02/02/15</v>
      </c>
      <c r="T2896" s="12" t="str">
        <f>TEXT((I2896/86400)+25569+(-5/24),"mm/dd/yy")</f>
        <v>04/03/15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>E2897/D2897</f>
        <v>4.5999999999999999E-2</v>
      </c>
      <c r="P2897">
        <f>E2897/L2897</f>
        <v>5.75</v>
      </c>
      <c r="Q2897" t="s">
        <v>8317</v>
      </c>
      <c r="R2897" t="s">
        <v>8318</v>
      </c>
      <c r="S2897" s="12" t="str">
        <f>TEXT((J2897/86400)+25569+(-5/24),"mm/dd/yy")</f>
        <v>06/21/14</v>
      </c>
      <c r="T2897" s="12" t="str">
        <f>TEXT((I2897/86400)+25569+(-5/24),"mm/dd/yy")</f>
        <v>06/22/14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>E2898/D2898</f>
        <v>0.20833333333333334</v>
      </c>
      <c r="P2898">
        <f>E2898/L2898</f>
        <v>52.083333333333336</v>
      </c>
      <c r="Q2898" t="s">
        <v>8317</v>
      </c>
      <c r="R2898" t="s">
        <v>8318</v>
      </c>
      <c r="S2898" s="12" t="str">
        <f>TEXT((J2898/86400)+25569+(-5/24),"mm/dd/yy")</f>
        <v>11/27/16</v>
      </c>
      <c r="T2898" s="12" t="str">
        <f>TEXT((I2898/86400)+25569+(-5/24),"mm/dd/yy")</f>
        <v>12/12/16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>E2899/D2899</f>
        <v>4.583333333333333E-2</v>
      </c>
      <c r="P2899">
        <f>E2899/L2899</f>
        <v>183.33333333333334</v>
      </c>
      <c r="Q2899" t="s">
        <v>8317</v>
      </c>
      <c r="R2899" t="s">
        <v>8318</v>
      </c>
      <c r="S2899" s="12" t="str">
        <f>TEXT((J2899/86400)+25569+(-5/24),"mm/dd/yy")</f>
        <v>09/11/15</v>
      </c>
      <c r="T2899" s="12" t="str">
        <f>TEXT((I2899/86400)+25569+(-5/24),"mm/dd/yy")</f>
        <v>10/11/15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>E2900/D2900</f>
        <v>4.2133333333333335E-2</v>
      </c>
      <c r="P2900">
        <f>E2900/L2900</f>
        <v>26.333333333333332</v>
      </c>
      <c r="Q2900" t="s">
        <v>8317</v>
      </c>
      <c r="R2900" t="s">
        <v>8318</v>
      </c>
      <c r="S2900" s="12" t="str">
        <f>TEXT((J2900/86400)+25569+(-5/24),"mm/dd/yy")</f>
        <v>10/01/15</v>
      </c>
      <c r="T2900" s="12" t="str">
        <f>TEXT((I2900/86400)+25569+(-5/24),"mm/dd/yy")</f>
        <v>10/31/15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>E2901/D2901</f>
        <v>0</v>
      </c>
      <c r="P2901" t="e">
        <f>E2901/L2901</f>
        <v>#DIV/0!</v>
      </c>
      <c r="Q2901" t="s">
        <v>8317</v>
      </c>
      <c r="R2901" t="s">
        <v>8318</v>
      </c>
      <c r="S2901" s="12" t="str">
        <f>TEXT((J2901/86400)+25569+(-5/24),"mm/dd/yy")</f>
        <v>05/24/16</v>
      </c>
      <c r="T2901" s="12" t="str">
        <f>TEXT((I2901/86400)+25569+(-5/24),"mm/dd/yy")</f>
        <v>07/23/16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>E2902/D2902</f>
        <v>0.61909090909090914</v>
      </c>
      <c r="P2902">
        <f>E2902/L2902</f>
        <v>486.42857142857144</v>
      </c>
      <c r="Q2902" t="s">
        <v>8317</v>
      </c>
      <c r="R2902" t="s">
        <v>8318</v>
      </c>
      <c r="S2902" s="12" t="str">
        <f>TEXT((J2902/86400)+25569+(-5/24),"mm/dd/yy")</f>
        <v>07/10/14</v>
      </c>
      <c r="T2902" s="12" t="str">
        <f>TEXT((I2902/86400)+25569+(-5/24),"mm/dd/yy")</f>
        <v>08/09/14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>E2903/D2903</f>
        <v>8.0000000000000002E-3</v>
      </c>
      <c r="P2903">
        <f>E2903/L2903</f>
        <v>3</v>
      </c>
      <c r="Q2903" t="s">
        <v>8317</v>
      </c>
      <c r="R2903" t="s">
        <v>8318</v>
      </c>
      <c r="S2903" s="12" t="str">
        <f>TEXT((J2903/86400)+25569+(-5/24),"mm/dd/yy")</f>
        <v>12/09/14</v>
      </c>
      <c r="T2903" s="12" t="str">
        <f>TEXT((I2903/86400)+25569+(-5/24),"mm/dd/yy")</f>
        <v>02/07/15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>E2904/D2904</f>
        <v>1.6666666666666666E-4</v>
      </c>
      <c r="P2904">
        <f>E2904/L2904</f>
        <v>25</v>
      </c>
      <c r="Q2904" t="s">
        <v>8317</v>
      </c>
      <c r="R2904" t="s">
        <v>8318</v>
      </c>
      <c r="S2904" s="12" t="str">
        <f>TEXT((J2904/86400)+25569+(-5/24),"mm/dd/yy")</f>
        <v>07/25/15</v>
      </c>
      <c r="T2904" s="12" t="str">
        <f>TEXT((I2904/86400)+25569+(-5/24),"mm/dd/yy")</f>
        <v>08/24/15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>E2905/D2905</f>
        <v>7.7999999999999996E-3</v>
      </c>
      <c r="P2905">
        <f>E2905/L2905</f>
        <v>9.75</v>
      </c>
      <c r="Q2905" t="s">
        <v>8317</v>
      </c>
      <c r="R2905" t="s">
        <v>8318</v>
      </c>
      <c r="S2905" s="12" t="str">
        <f>TEXT((J2905/86400)+25569+(-5/24),"mm/dd/yy")</f>
        <v>07/10/15</v>
      </c>
      <c r="T2905" s="12" t="str">
        <f>TEXT((I2905/86400)+25569+(-5/24),"mm/dd/yy")</f>
        <v>09/08/15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>E2906/D2906</f>
        <v>0.05</v>
      </c>
      <c r="P2906">
        <f>E2906/L2906</f>
        <v>18.75</v>
      </c>
      <c r="Q2906" t="s">
        <v>8317</v>
      </c>
      <c r="R2906" t="s">
        <v>8318</v>
      </c>
      <c r="S2906" s="12" t="str">
        <f>TEXT((J2906/86400)+25569+(-5/24),"mm/dd/yy")</f>
        <v>10/28/14</v>
      </c>
      <c r="T2906" s="12" t="str">
        <f>TEXT((I2906/86400)+25569+(-5/24),"mm/dd/yy")</f>
        <v>11/09/14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>E2907/D2907</f>
        <v>0.17771428571428571</v>
      </c>
      <c r="P2907">
        <f>E2907/L2907</f>
        <v>36.588235294117645</v>
      </c>
      <c r="Q2907" t="s">
        <v>8317</v>
      </c>
      <c r="R2907" t="s">
        <v>8318</v>
      </c>
      <c r="S2907" s="12" t="str">
        <f>TEXT((J2907/86400)+25569+(-5/24),"mm/dd/yy")</f>
        <v>08/23/16</v>
      </c>
      <c r="T2907" s="12" t="str">
        <f>TEXT((I2907/86400)+25569+(-5/24),"mm/dd/yy")</f>
        <v>09/06/16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>E2908/D2908</f>
        <v>9.4166666666666662E-2</v>
      </c>
      <c r="P2908">
        <f>E2908/L2908</f>
        <v>80.714285714285708</v>
      </c>
      <c r="Q2908" t="s">
        <v>8317</v>
      </c>
      <c r="R2908" t="s">
        <v>8318</v>
      </c>
      <c r="S2908" s="12" t="str">
        <f>TEXT((J2908/86400)+25569+(-5/24),"mm/dd/yy")</f>
        <v>07/14/15</v>
      </c>
      <c r="T2908" s="12" t="str">
        <f>TEXT((I2908/86400)+25569+(-5/24),"mm/dd/yy")</f>
        <v>07/31/15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>E2909/D2909</f>
        <v>8.0000000000000004E-4</v>
      </c>
      <c r="P2909">
        <f>E2909/L2909</f>
        <v>1</v>
      </c>
      <c r="Q2909" t="s">
        <v>8317</v>
      </c>
      <c r="R2909" t="s">
        <v>8318</v>
      </c>
      <c r="S2909" s="12" t="str">
        <f>TEXT((J2909/86400)+25569+(-5/24),"mm/dd/yy")</f>
        <v>03/15/16</v>
      </c>
      <c r="T2909" s="12" t="str">
        <f>TEXT((I2909/86400)+25569+(-5/24),"mm/dd/yy")</f>
        <v>05/14/16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>E2910/D2910</f>
        <v>2.75E-2</v>
      </c>
      <c r="P2910">
        <f>E2910/L2910</f>
        <v>52.8</v>
      </c>
      <c r="Q2910" t="s">
        <v>8317</v>
      </c>
      <c r="R2910" t="s">
        <v>8318</v>
      </c>
      <c r="S2910" s="12" t="str">
        <f>TEXT((J2910/86400)+25569+(-5/24),"mm/dd/yy")</f>
        <v>05/09/16</v>
      </c>
      <c r="T2910" s="12" t="str">
        <f>TEXT((I2910/86400)+25569+(-5/24),"mm/dd/yy")</f>
        <v>06/08/16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>E2911/D2911</f>
        <v>1.1111111111111112E-4</v>
      </c>
      <c r="P2911">
        <f>E2911/L2911</f>
        <v>20</v>
      </c>
      <c r="Q2911" t="s">
        <v>8317</v>
      </c>
      <c r="R2911" t="s">
        <v>8318</v>
      </c>
      <c r="S2911" s="12" t="str">
        <f>TEXT((J2911/86400)+25569+(-5/24),"mm/dd/yy")</f>
        <v>10/17/14</v>
      </c>
      <c r="T2911" s="12" t="str">
        <f>TEXT((I2911/86400)+25569+(-5/24),"mm/dd/yy")</f>
        <v>11/25/14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>E2912/D2912</f>
        <v>3.3333333333333335E-5</v>
      </c>
      <c r="P2912">
        <f>E2912/L2912</f>
        <v>1</v>
      </c>
      <c r="Q2912" t="s">
        <v>8317</v>
      </c>
      <c r="R2912" t="s">
        <v>8318</v>
      </c>
      <c r="S2912" s="12" t="str">
        <f>TEXT((J2912/86400)+25569+(-5/24),"mm/dd/yy")</f>
        <v>04/13/15</v>
      </c>
      <c r="T2912" s="12" t="str">
        <f>TEXT((I2912/86400)+25569+(-5/24),"mm/dd/yy")</f>
        <v>06/12/15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>E2913/D2913</f>
        <v>0.36499999999999999</v>
      </c>
      <c r="P2913">
        <f>E2913/L2913</f>
        <v>46.928571428571431</v>
      </c>
      <c r="Q2913" t="s">
        <v>8317</v>
      </c>
      <c r="R2913" t="s">
        <v>8318</v>
      </c>
      <c r="S2913" s="12" t="str">
        <f>TEXT((J2913/86400)+25569+(-5/24),"mm/dd/yy")</f>
        <v>05/18/15</v>
      </c>
      <c r="T2913" s="12" t="str">
        <f>TEXT((I2913/86400)+25569+(-5/24),"mm/dd/yy")</f>
        <v>06/27/15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>E2914/D2914</f>
        <v>0.14058171745152354</v>
      </c>
      <c r="P2914">
        <f>E2914/L2914</f>
        <v>78.07692307692308</v>
      </c>
      <c r="Q2914" t="s">
        <v>8317</v>
      </c>
      <c r="R2914" t="s">
        <v>8318</v>
      </c>
      <c r="S2914" s="12" t="str">
        <f>TEXT((J2914/86400)+25569+(-5/24),"mm/dd/yy")</f>
        <v>12/15/15</v>
      </c>
      <c r="T2914" s="12" t="str">
        <f>TEXT((I2914/86400)+25569+(-5/24),"mm/dd/yy")</f>
        <v>01/14/16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>E2915/D2915</f>
        <v>2.0000000000000001E-4</v>
      </c>
      <c r="P2915">
        <f>E2915/L2915</f>
        <v>1</v>
      </c>
      <c r="Q2915" t="s">
        <v>8317</v>
      </c>
      <c r="R2915" t="s">
        <v>8318</v>
      </c>
      <c r="S2915" s="12" t="str">
        <f>TEXT((J2915/86400)+25569+(-5/24),"mm/dd/yy")</f>
        <v>07/08/14</v>
      </c>
      <c r="T2915" s="12" t="str">
        <f>TEXT((I2915/86400)+25569+(-5/24),"mm/dd/yy")</f>
        <v>09/06/14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>E2916/D2916</f>
        <v>4.0000000000000003E-5</v>
      </c>
      <c r="P2916">
        <f>E2916/L2916</f>
        <v>1</v>
      </c>
      <c r="Q2916" t="s">
        <v>8317</v>
      </c>
      <c r="R2916" t="s">
        <v>8318</v>
      </c>
      <c r="S2916" s="12" t="str">
        <f>TEXT((J2916/86400)+25569+(-5/24),"mm/dd/yy")</f>
        <v>01/13/15</v>
      </c>
      <c r="T2916" s="12" t="str">
        <f>TEXT((I2916/86400)+25569+(-5/24),"mm/dd/yy")</f>
        <v>03/14/15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>E2917/D2917</f>
        <v>0.61099999999999999</v>
      </c>
      <c r="P2917">
        <f>E2917/L2917</f>
        <v>203.66666666666666</v>
      </c>
      <c r="Q2917" t="s">
        <v>8317</v>
      </c>
      <c r="R2917" t="s">
        <v>8318</v>
      </c>
      <c r="S2917" s="12" t="str">
        <f>TEXT((J2917/86400)+25569+(-5/24),"mm/dd/yy")</f>
        <v>02/15/16</v>
      </c>
      <c r="T2917" s="12" t="str">
        <f>TEXT((I2917/86400)+25569+(-5/24),"mm/dd/yy")</f>
        <v>03/16/16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>E2918/D2918</f>
        <v>7.8378378378378383E-2</v>
      </c>
      <c r="P2918">
        <f>E2918/L2918</f>
        <v>20.714285714285715</v>
      </c>
      <c r="Q2918" t="s">
        <v>8317</v>
      </c>
      <c r="R2918" t="s">
        <v>8318</v>
      </c>
      <c r="S2918" s="12" t="str">
        <f>TEXT((J2918/86400)+25569+(-5/24),"mm/dd/yy")</f>
        <v>04/26/14</v>
      </c>
      <c r="T2918" s="12" t="str">
        <f>TEXT((I2918/86400)+25569+(-5/24),"mm/dd/yy")</f>
        <v>05/19/14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>E2919/D2919</f>
        <v>0.2185</v>
      </c>
      <c r="P2919">
        <f>E2919/L2919</f>
        <v>48.555555555555557</v>
      </c>
      <c r="Q2919" t="s">
        <v>8317</v>
      </c>
      <c r="R2919" t="s">
        <v>8318</v>
      </c>
      <c r="S2919" s="12" t="str">
        <f>TEXT((J2919/86400)+25569+(-5/24),"mm/dd/yy")</f>
        <v>08/29/15</v>
      </c>
      <c r="T2919" s="12" t="str">
        <f>TEXT((I2919/86400)+25569+(-5/24),"mm/dd/yy")</f>
        <v>09/16/15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>E2920/D2920</f>
        <v>0.27239999999999998</v>
      </c>
      <c r="P2920">
        <f>E2920/L2920</f>
        <v>68.099999999999994</v>
      </c>
      <c r="Q2920" t="s">
        <v>8317</v>
      </c>
      <c r="R2920" t="s">
        <v>8318</v>
      </c>
      <c r="S2920" s="12" t="str">
        <f>TEXT((J2920/86400)+25569+(-5/24),"mm/dd/yy")</f>
        <v>10/01/15</v>
      </c>
      <c r="T2920" s="12" t="str">
        <f>TEXT((I2920/86400)+25569+(-5/24),"mm/dd/yy")</f>
        <v>10/29/15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>E2921/D2921</f>
        <v>8.5000000000000006E-2</v>
      </c>
      <c r="P2921">
        <f>E2921/L2921</f>
        <v>8.5</v>
      </c>
      <c r="Q2921" t="s">
        <v>8317</v>
      </c>
      <c r="R2921" t="s">
        <v>8318</v>
      </c>
      <c r="S2921" s="12" t="str">
        <f>TEXT((J2921/86400)+25569+(-5/24),"mm/dd/yy")</f>
        <v>07/06/14</v>
      </c>
      <c r="T2921" s="12" t="str">
        <f>TEXT((I2921/86400)+25569+(-5/24),"mm/dd/yy")</f>
        <v>08/05/14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>E2922/D2922</f>
        <v>0.26840000000000003</v>
      </c>
      <c r="P2922">
        <f>E2922/L2922</f>
        <v>51.615384615384613</v>
      </c>
      <c r="Q2922" t="s">
        <v>8317</v>
      </c>
      <c r="R2922" t="s">
        <v>8318</v>
      </c>
      <c r="S2922" s="12" t="str">
        <f>TEXT((J2922/86400)+25569+(-5/24),"mm/dd/yy")</f>
        <v>02/23/15</v>
      </c>
      <c r="T2922" s="12" t="str">
        <f>TEXT((I2922/86400)+25569+(-5/24),"mm/dd/yy")</f>
        <v>03/25/15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>E2923/D2923</f>
        <v>1.29</v>
      </c>
      <c r="P2923">
        <f>E2923/L2923</f>
        <v>43</v>
      </c>
      <c r="Q2923" t="s">
        <v>8317</v>
      </c>
      <c r="R2923" t="s">
        <v>8338</v>
      </c>
      <c r="S2923" s="12" t="str">
        <f>TEXT((J2923/86400)+25569+(-5/24),"mm/dd/yy")</f>
        <v>08/26/14</v>
      </c>
      <c r="T2923" s="12" t="str">
        <f>TEXT((I2923/86400)+25569+(-5/24),"mm/dd/yy")</f>
        <v>09/25/14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>E2924/D2924</f>
        <v>1</v>
      </c>
      <c r="P2924">
        <f>E2924/L2924</f>
        <v>83.333333333333329</v>
      </c>
      <c r="Q2924" t="s">
        <v>8317</v>
      </c>
      <c r="R2924" t="s">
        <v>8338</v>
      </c>
      <c r="S2924" s="12" t="str">
        <f>TEXT((J2924/86400)+25569+(-5/24),"mm/dd/yy")</f>
        <v>04/03/15</v>
      </c>
      <c r="T2924" s="12" t="str">
        <f>TEXT((I2924/86400)+25569+(-5/24),"mm/dd/yy")</f>
        <v>05/18/15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>E2925/D2925</f>
        <v>1</v>
      </c>
      <c r="P2925">
        <f>E2925/L2925</f>
        <v>30</v>
      </c>
      <c r="Q2925" t="s">
        <v>8317</v>
      </c>
      <c r="R2925" t="s">
        <v>8338</v>
      </c>
      <c r="S2925" s="12" t="str">
        <f>TEXT((J2925/86400)+25569+(-5/24),"mm/dd/yy")</f>
        <v>01/08/15</v>
      </c>
      <c r="T2925" s="12" t="str">
        <f>TEXT((I2925/86400)+25569+(-5/24),"mm/dd/yy")</f>
        <v>01/23/15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>E2926/D2926</f>
        <v>1.032</v>
      </c>
      <c r="P2926">
        <f>E2926/L2926</f>
        <v>175.51020408163265</v>
      </c>
      <c r="Q2926" t="s">
        <v>8317</v>
      </c>
      <c r="R2926" t="s">
        <v>8338</v>
      </c>
      <c r="S2926" s="12" t="str">
        <f>TEXT((J2926/86400)+25569+(-5/24),"mm/dd/yy")</f>
        <v>04/09/15</v>
      </c>
      <c r="T2926" s="12" t="str">
        <f>TEXT((I2926/86400)+25569+(-5/24),"mm/dd/yy")</f>
        <v>05/08/15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>E2927/D2927</f>
        <v>1.0244597777777777</v>
      </c>
      <c r="P2927">
        <f>E2927/L2927</f>
        <v>231.66175879396985</v>
      </c>
      <c r="Q2927" t="s">
        <v>8317</v>
      </c>
      <c r="R2927" t="s">
        <v>8338</v>
      </c>
      <c r="S2927" s="12" t="str">
        <f>TEXT((J2927/86400)+25569+(-5/24),"mm/dd/yy")</f>
        <v>08/12/14</v>
      </c>
      <c r="T2927" s="12" t="str">
        <f>TEXT((I2927/86400)+25569+(-5/24),"mm/dd/yy")</f>
        <v>09/11/14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>E2928/D2928</f>
        <v>1.25</v>
      </c>
      <c r="P2928">
        <f>E2928/L2928</f>
        <v>75</v>
      </c>
      <c r="Q2928" t="s">
        <v>8317</v>
      </c>
      <c r="R2928" t="s">
        <v>8338</v>
      </c>
      <c r="S2928" s="12" t="str">
        <f>TEXT((J2928/86400)+25569+(-5/24),"mm/dd/yy")</f>
        <v>02/09/15</v>
      </c>
      <c r="T2928" s="12" t="str">
        <f>TEXT((I2928/86400)+25569+(-5/24),"mm/dd/yy")</f>
        <v>02/23/15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>E2929/D2929</f>
        <v>1.3083333333333333</v>
      </c>
      <c r="P2929">
        <f>E2929/L2929</f>
        <v>112.14285714285714</v>
      </c>
      <c r="Q2929" t="s">
        <v>8317</v>
      </c>
      <c r="R2929" t="s">
        <v>8338</v>
      </c>
      <c r="S2929" s="12" t="str">
        <f>TEXT((J2929/86400)+25569+(-5/24),"mm/dd/yy")</f>
        <v>06/16/14</v>
      </c>
      <c r="T2929" s="12" t="str">
        <f>TEXT((I2929/86400)+25569+(-5/24),"mm/dd/yy")</f>
        <v>07/15/14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>E2930/D2930</f>
        <v>1</v>
      </c>
      <c r="P2930">
        <f>E2930/L2930</f>
        <v>41.666666666666664</v>
      </c>
      <c r="Q2930" t="s">
        <v>8317</v>
      </c>
      <c r="R2930" t="s">
        <v>8338</v>
      </c>
      <c r="S2930" s="12" t="str">
        <f>TEXT((J2930/86400)+25569+(-5/24),"mm/dd/yy")</f>
        <v>02/03/16</v>
      </c>
      <c r="T2930" s="12" t="str">
        <f>TEXT((I2930/86400)+25569+(-5/24),"mm/dd/yy")</f>
        <v>03/04/16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>E2931/D2931</f>
        <v>1.02069375</v>
      </c>
      <c r="P2931">
        <f>E2931/L2931</f>
        <v>255.17343750000001</v>
      </c>
      <c r="Q2931" t="s">
        <v>8317</v>
      </c>
      <c r="R2931" t="s">
        <v>8338</v>
      </c>
      <c r="S2931" s="12" t="str">
        <f>TEXT((J2931/86400)+25569+(-5/24),"mm/dd/yy")</f>
        <v>04/25/14</v>
      </c>
      <c r="T2931" s="12" t="str">
        <f>TEXT((I2931/86400)+25569+(-5/24),"mm/dd/yy")</f>
        <v>05/25/14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>E2932/D2932</f>
        <v>1.0092000000000001</v>
      </c>
      <c r="P2932">
        <f>E2932/L2932</f>
        <v>162.7741935483871</v>
      </c>
      <c r="Q2932" t="s">
        <v>8317</v>
      </c>
      <c r="R2932" t="s">
        <v>8338</v>
      </c>
      <c r="S2932" s="12" t="str">
        <f>TEXT((J2932/86400)+25569+(-5/24),"mm/dd/yy")</f>
        <v>04/07/15</v>
      </c>
      <c r="T2932" s="12" t="str">
        <f>TEXT((I2932/86400)+25569+(-5/24),"mm/dd/yy")</f>
        <v>05/07/15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>E2933/D2933</f>
        <v>1.06</v>
      </c>
      <c r="P2933">
        <f>E2933/L2933</f>
        <v>88.333333333333329</v>
      </c>
      <c r="Q2933" t="s">
        <v>8317</v>
      </c>
      <c r="R2933" t="s">
        <v>8338</v>
      </c>
      <c r="S2933" s="12" t="str">
        <f>TEXT((J2933/86400)+25569+(-5/24),"mm/dd/yy")</f>
        <v>08/21/14</v>
      </c>
      <c r="T2933" s="12" t="str">
        <f>TEXT((I2933/86400)+25569+(-5/24),"mm/dd/yy")</f>
        <v>09/15/14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>E2934/D2934</f>
        <v>1.0509677419354839</v>
      </c>
      <c r="P2934">
        <f>E2934/L2934</f>
        <v>85.736842105263165</v>
      </c>
      <c r="Q2934" t="s">
        <v>8317</v>
      </c>
      <c r="R2934" t="s">
        <v>8338</v>
      </c>
      <c r="S2934" s="12" t="str">
        <f>TEXT((J2934/86400)+25569+(-5/24),"mm/dd/yy")</f>
        <v>01/20/15</v>
      </c>
      <c r="T2934" s="12" t="str">
        <f>TEXT((I2934/86400)+25569+(-5/24),"mm/dd/yy")</f>
        <v>02/21/15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>E2935/D2935</f>
        <v>1.0276000000000001</v>
      </c>
      <c r="P2935">
        <f>E2935/L2935</f>
        <v>47.574074074074076</v>
      </c>
      <c r="Q2935" t="s">
        <v>8317</v>
      </c>
      <c r="R2935" t="s">
        <v>8338</v>
      </c>
      <c r="S2935" s="12" t="str">
        <f>TEXT((J2935/86400)+25569+(-5/24),"mm/dd/yy")</f>
        <v>05/05/16</v>
      </c>
      <c r="T2935" s="12" t="str">
        <f>TEXT((I2935/86400)+25569+(-5/24),"mm/dd/yy")</f>
        <v>06/04/16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>E2936/D2936</f>
        <v>1.08</v>
      </c>
      <c r="P2936">
        <f>E2936/L2936</f>
        <v>72.972972972972968</v>
      </c>
      <c r="Q2936" t="s">
        <v>8317</v>
      </c>
      <c r="R2936" t="s">
        <v>8338</v>
      </c>
      <c r="S2936" s="12" t="str">
        <f>TEXT((J2936/86400)+25569+(-5/24),"mm/dd/yy")</f>
        <v>05/16/14</v>
      </c>
      <c r="T2936" s="12" t="str">
        <f>TEXT((I2936/86400)+25569+(-5/24),"mm/dd/yy")</f>
        <v>06/15/14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>E2937/D2937</f>
        <v>1.0088571428571429</v>
      </c>
      <c r="P2937">
        <f>E2937/L2937</f>
        <v>90.538461538461533</v>
      </c>
      <c r="Q2937" t="s">
        <v>8317</v>
      </c>
      <c r="R2937" t="s">
        <v>8338</v>
      </c>
      <c r="S2937" s="12" t="str">
        <f>TEXT((J2937/86400)+25569+(-5/24),"mm/dd/yy")</f>
        <v>07/02/16</v>
      </c>
      <c r="T2937" s="12" t="str">
        <f>TEXT((I2937/86400)+25569+(-5/24),"mm/dd/yy")</f>
        <v>08/29/16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>E2938/D2938</f>
        <v>1.28</v>
      </c>
      <c r="P2938">
        <f>E2938/L2938</f>
        <v>37.647058823529413</v>
      </c>
      <c r="Q2938" t="s">
        <v>8317</v>
      </c>
      <c r="R2938" t="s">
        <v>8338</v>
      </c>
      <c r="S2938" s="12" t="str">
        <f>TEXT((J2938/86400)+25569+(-5/24),"mm/dd/yy")</f>
        <v>09/30/14</v>
      </c>
      <c r="T2938" s="12" t="str">
        <f>TEXT((I2938/86400)+25569+(-5/24),"mm/dd/yy")</f>
        <v>10/12/14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>E2939/D2939</f>
        <v>1.3333333333333333</v>
      </c>
      <c r="P2939">
        <f>E2939/L2939</f>
        <v>36.363636363636367</v>
      </c>
      <c r="Q2939" t="s">
        <v>8317</v>
      </c>
      <c r="R2939" t="s">
        <v>8338</v>
      </c>
      <c r="S2939" s="12" t="str">
        <f>TEXT((J2939/86400)+25569+(-5/24),"mm/dd/yy")</f>
        <v>06/13/14</v>
      </c>
      <c r="T2939" s="12" t="str">
        <f>TEXT((I2939/86400)+25569+(-5/24),"mm/dd/yy")</f>
        <v>07/13/14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>E2940/D2940</f>
        <v>1.0137499999999999</v>
      </c>
      <c r="P2940">
        <f>E2940/L2940</f>
        <v>126.71875</v>
      </c>
      <c r="Q2940" t="s">
        <v>8317</v>
      </c>
      <c r="R2940" t="s">
        <v>8338</v>
      </c>
      <c r="S2940" s="12" t="str">
        <f>TEXT((J2940/86400)+25569+(-5/24),"mm/dd/yy")</f>
        <v>12/31/14</v>
      </c>
      <c r="T2940" s="12" t="str">
        <f>TEXT((I2940/86400)+25569+(-5/24),"mm/dd/yy")</f>
        <v>01/30/15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>E2941/D2941</f>
        <v>1.0287500000000001</v>
      </c>
      <c r="P2941">
        <f>E2941/L2941</f>
        <v>329.2</v>
      </c>
      <c r="Q2941" t="s">
        <v>8317</v>
      </c>
      <c r="R2941" t="s">
        <v>8338</v>
      </c>
      <c r="S2941" s="12" t="str">
        <f>TEXT((J2941/86400)+25569+(-5/24),"mm/dd/yy")</f>
        <v>07/25/14</v>
      </c>
      <c r="T2941" s="12" t="str">
        <f>TEXT((I2941/86400)+25569+(-5/24),"mm/dd/yy")</f>
        <v>08/27/14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>E2942/D2942</f>
        <v>1.0724</v>
      </c>
      <c r="P2942">
        <f>E2942/L2942</f>
        <v>81.242424242424249</v>
      </c>
      <c r="Q2942" t="s">
        <v>8317</v>
      </c>
      <c r="R2942" t="s">
        <v>8338</v>
      </c>
      <c r="S2942" s="12" t="str">
        <f>TEXT((J2942/86400)+25569+(-5/24),"mm/dd/yy")</f>
        <v>12/09/14</v>
      </c>
      <c r="T2942" s="12" t="str">
        <f>TEXT((I2942/86400)+25569+(-5/24),"mm/dd/yy")</f>
        <v>01/18/15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>E2943/D2943</f>
        <v>4.0000000000000003E-5</v>
      </c>
      <c r="P2943">
        <f>E2943/L2943</f>
        <v>1</v>
      </c>
      <c r="Q2943" t="s">
        <v>8317</v>
      </c>
      <c r="R2943" t="s">
        <v>8330</v>
      </c>
      <c r="S2943" s="12" t="str">
        <f>TEXT((J2943/86400)+25569+(-5/24),"mm/dd/yy")</f>
        <v>01/30/15</v>
      </c>
      <c r="T2943" s="12" t="str">
        <f>TEXT((I2943/86400)+25569+(-5/24),"mm/dd/yy")</f>
        <v>03/01/15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>E2944/D2944</f>
        <v>0.20424999999999999</v>
      </c>
      <c r="P2944">
        <f>E2944/L2944</f>
        <v>202.22772277227722</v>
      </c>
      <c r="Q2944" t="s">
        <v>8317</v>
      </c>
      <c r="R2944" t="s">
        <v>8330</v>
      </c>
      <c r="S2944" s="12" t="str">
        <f>TEXT((J2944/86400)+25569+(-5/24),"mm/dd/yy")</f>
        <v>11/26/15</v>
      </c>
      <c r="T2944" s="12" t="str">
        <f>TEXT((I2944/86400)+25569+(-5/24),"mm/dd/yy")</f>
        <v>12/16/15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>E2945/D2945</f>
        <v>0</v>
      </c>
      <c r="P2945" t="e">
        <f>E2945/L2945</f>
        <v>#DIV/0!</v>
      </c>
      <c r="Q2945" t="s">
        <v>8317</v>
      </c>
      <c r="R2945" t="s">
        <v>8330</v>
      </c>
      <c r="S2945" s="12" t="str">
        <f>TEXT((J2945/86400)+25569+(-5/24),"mm/dd/yy")</f>
        <v>03/13/15</v>
      </c>
      <c r="T2945" s="12" t="str">
        <f>TEXT((I2945/86400)+25569+(-5/24),"mm/dd/yy")</f>
        <v>04/12/15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>E2946/D2946</f>
        <v>0.01</v>
      </c>
      <c r="P2946">
        <f>E2946/L2946</f>
        <v>100</v>
      </c>
      <c r="Q2946" t="s">
        <v>8317</v>
      </c>
      <c r="R2946" t="s">
        <v>8330</v>
      </c>
      <c r="S2946" s="12" t="str">
        <f>TEXT((J2946/86400)+25569+(-5/24),"mm/dd/yy")</f>
        <v>05/08/15</v>
      </c>
      <c r="T2946" s="12" t="str">
        <f>TEXT((I2946/86400)+25569+(-5/24),"mm/dd/yy")</f>
        <v>06/07/15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>E2947/D2947</f>
        <v>0</v>
      </c>
      <c r="P2947" t="e">
        <f>E2947/L2947</f>
        <v>#DIV/0!</v>
      </c>
      <c r="Q2947" t="s">
        <v>8317</v>
      </c>
      <c r="R2947" t="s">
        <v>8330</v>
      </c>
      <c r="S2947" s="12" t="str">
        <f>TEXT((J2947/86400)+25569+(-5/24),"mm/dd/yy")</f>
        <v>04/23/15</v>
      </c>
      <c r="T2947" s="12" t="str">
        <f>TEXT((I2947/86400)+25569+(-5/24),"mm/dd/yy")</f>
        <v>05/23/15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>E2948/D2948</f>
        <v>1E-3</v>
      </c>
      <c r="P2948">
        <f>E2948/L2948</f>
        <v>1</v>
      </c>
      <c r="Q2948" t="s">
        <v>8317</v>
      </c>
      <c r="R2948" t="s">
        <v>8330</v>
      </c>
      <c r="S2948" s="12" t="str">
        <f>TEXT((J2948/86400)+25569+(-5/24),"mm/dd/yy")</f>
        <v>07/16/16</v>
      </c>
      <c r="T2948" s="12" t="str">
        <f>TEXT((I2948/86400)+25569+(-5/24),"mm/dd/yy")</f>
        <v>08/15/16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>E2949/D2949</f>
        <v>4.2880000000000001E-2</v>
      </c>
      <c r="P2949">
        <f>E2949/L2949</f>
        <v>82.461538461538467</v>
      </c>
      <c r="Q2949" t="s">
        <v>8317</v>
      </c>
      <c r="R2949" t="s">
        <v>8330</v>
      </c>
      <c r="S2949" s="12" t="str">
        <f>TEXT((J2949/86400)+25569+(-5/24),"mm/dd/yy")</f>
        <v>10/06/16</v>
      </c>
      <c r="T2949" s="12" t="str">
        <f>TEXT((I2949/86400)+25569+(-5/24),"mm/dd/yy")</f>
        <v>11/24/16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>E2950/D2950</f>
        <v>4.8000000000000001E-5</v>
      </c>
      <c r="P2950">
        <f>E2950/L2950</f>
        <v>2.6666666666666665</v>
      </c>
      <c r="Q2950" t="s">
        <v>8317</v>
      </c>
      <c r="R2950" t="s">
        <v>8330</v>
      </c>
      <c r="S2950" s="12" t="str">
        <f>TEXT((J2950/86400)+25569+(-5/24),"mm/dd/yy")</f>
        <v>04/03/15</v>
      </c>
      <c r="T2950" s="12" t="str">
        <f>TEXT((I2950/86400)+25569+(-5/24),"mm/dd/yy")</f>
        <v>06/02/15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>E2951/D2951</f>
        <v>2.5000000000000001E-2</v>
      </c>
      <c r="P2951">
        <f>E2951/L2951</f>
        <v>12.5</v>
      </c>
      <c r="Q2951" t="s">
        <v>8317</v>
      </c>
      <c r="R2951" t="s">
        <v>8330</v>
      </c>
      <c r="S2951" s="12" t="str">
        <f>TEXT((J2951/86400)+25569+(-5/24),"mm/dd/yy")</f>
        <v>10/20/15</v>
      </c>
      <c r="T2951" s="12" t="str">
        <f>TEXT((I2951/86400)+25569+(-5/24),"mm/dd/yy")</f>
        <v>11/19/15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>E2952/D2952</f>
        <v>0</v>
      </c>
      <c r="P2952" t="e">
        <f>E2952/L2952</f>
        <v>#DIV/0!</v>
      </c>
      <c r="Q2952" t="s">
        <v>8317</v>
      </c>
      <c r="R2952" t="s">
        <v>8330</v>
      </c>
      <c r="S2952" s="12" t="str">
        <f>TEXT((J2952/86400)+25569+(-5/24),"mm/dd/yy")</f>
        <v>12/24/15</v>
      </c>
      <c r="T2952" s="12" t="str">
        <f>TEXT((I2952/86400)+25569+(-5/24),"mm/dd/yy")</f>
        <v>01/23/16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>E2953/D2953</f>
        <v>2.1919999999999999E-2</v>
      </c>
      <c r="P2953">
        <f>E2953/L2953</f>
        <v>18.896551724137932</v>
      </c>
      <c r="Q2953" t="s">
        <v>8317</v>
      </c>
      <c r="R2953" t="s">
        <v>8330</v>
      </c>
      <c r="S2953" s="12" t="str">
        <f>TEXT((J2953/86400)+25569+(-5/24),"mm/dd/yy")</f>
        <v>08/21/14</v>
      </c>
      <c r="T2953" s="12" t="str">
        <f>TEXT((I2953/86400)+25569+(-5/24),"mm/dd/yy")</f>
        <v>10/05/14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>E2954/D2954</f>
        <v>8.0250000000000002E-2</v>
      </c>
      <c r="P2954">
        <f>E2954/L2954</f>
        <v>200.625</v>
      </c>
      <c r="Q2954" t="s">
        <v>8317</v>
      </c>
      <c r="R2954" t="s">
        <v>8330</v>
      </c>
      <c r="S2954" s="12" t="str">
        <f>TEXT((J2954/86400)+25569+(-5/24),"mm/dd/yy")</f>
        <v>09/15/16</v>
      </c>
      <c r="T2954" s="12" t="str">
        <f>TEXT((I2954/86400)+25569+(-5/24),"mm/dd/yy")</f>
        <v>10/16/16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>E2955/D2955</f>
        <v>1.5125E-3</v>
      </c>
      <c r="P2955">
        <f>E2955/L2955</f>
        <v>201.66666666666666</v>
      </c>
      <c r="Q2955" t="s">
        <v>8317</v>
      </c>
      <c r="R2955" t="s">
        <v>8330</v>
      </c>
      <c r="S2955" s="12" t="str">
        <f>TEXT((J2955/86400)+25569+(-5/24),"mm/dd/yy")</f>
        <v>09/08/15</v>
      </c>
      <c r="T2955" s="12" t="str">
        <f>TEXT((I2955/86400)+25569+(-5/24),"mm/dd/yy")</f>
        <v>10/08/15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>E2956/D2956</f>
        <v>0</v>
      </c>
      <c r="P2956" t="e">
        <f>E2956/L2956</f>
        <v>#DIV/0!</v>
      </c>
      <c r="Q2956" t="s">
        <v>8317</v>
      </c>
      <c r="R2956" t="s">
        <v>8330</v>
      </c>
      <c r="S2956" s="12" t="str">
        <f>TEXT((J2956/86400)+25569+(-5/24),"mm/dd/yy")</f>
        <v>02/24/17</v>
      </c>
      <c r="T2956" s="12" t="str">
        <f>TEXT((I2956/86400)+25569+(-5/24),"mm/dd/yy")</f>
        <v>03/16/17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>E2957/D2957</f>
        <v>0.59583333333333333</v>
      </c>
      <c r="P2957">
        <f>E2957/L2957</f>
        <v>65</v>
      </c>
      <c r="Q2957" t="s">
        <v>8317</v>
      </c>
      <c r="R2957" t="s">
        <v>8330</v>
      </c>
      <c r="S2957" s="12" t="str">
        <f>TEXT((J2957/86400)+25569+(-5/24),"mm/dd/yy")</f>
        <v>05/17/15</v>
      </c>
      <c r="T2957" s="12" t="str">
        <f>TEXT((I2957/86400)+25569+(-5/24),"mm/dd/yy")</f>
        <v>06/16/15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>E2958/D2958</f>
        <v>0.16734177215189874</v>
      </c>
      <c r="P2958">
        <f>E2958/L2958</f>
        <v>66.099999999999994</v>
      </c>
      <c r="Q2958" t="s">
        <v>8317</v>
      </c>
      <c r="R2958" t="s">
        <v>8330</v>
      </c>
      <c r="S2958" s="12" t="str">
        <f>TEXT((J2958/86400)+25569+(-5/24),"mm/dd/yy")</f>
        <v>04/04/16</v>
      </c>
      <c r="T2958" s="12" t="str">
        <f>TEXT((I2958/86400)+25569+(-5/24),"mm/dd/yy")</f>
        <v>05/04/16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>E2959/D2959</f>
        <v>1.8666666666666668E-2</v>
      </c>
      <c r="P2959">
        <f>E2959/L2959</f>
        <v>93.333333333333329</v>
      </c>
      <c r="Q2959" t="s">
        <v>8317</v>
      </c>
      <c r="R2959" t="s">
        <v>8330</v>
      </c>
      <c r="S2959" s="12" t="str">
        <f>TEXT((J2959/86400)+25569+(-5/24),"mm/dd/yy")</f>
        <v>01/26/15</v>
      </c>
      <c r="T2959" s="12" t="str">
        <f>TEXT((I2959/86400)+25569+(-5/24),"mm/dd/yy")</f>
        <v>03/27/15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>E2960/D2960</f>
        <v>0</v>
      </c>
      <c r="P2960" t="e">
        <f>E2960/L2960</f>
        <v>#DIV/0!</v>
      </c>
      <c r="Q2960" t="s">
        <v>8317</v>
      </c>
      <c r="R2960" t="s">
        <v>8330</v>
      </c>
      <c r="S2960" s="12" t="str">
        <f>TEXT((J2960/86400)+25569+(-5/24),"mm/dd/yy")</f>
        <v>03/09/16</v>
      </c>
      <c r="T2960" s="12" t="str">
        <f>TEXT((I2960/86400)+25569+(-5/24),"mm/dd/yy")</f>
        <v>05/08/16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>E2961/D2961</f>
        <v>0</v>
      </c>
      <c r="P2961" t="e">
        <f>E2961/L2961</f>
        <v>#DIV/0!</v>
      </c>
      <c r="Q2961" t="s">
        <v>8317</v>
      </c>
      <c r="R2961" t="s">
        <v>8330</v>
      </c>
      <c r="S2961" s="12" t="str">
        <f>TEXT((J2961/86400)+25569+(-5/24),"mm/dd/yy")</f>
        <v>05/07/16</v>
      </c>
      <c r="T2961" s="12" t="str">
        <f>TEXT((I2961/86400)+25569+(-5/24),"mm/dd/yy")</f>
        <v>06/06/16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>E2962/D2962</f>
        <v>0</v>
      </c>
      <c r="P2962" t="e">
        <f>E2962/L2962</f>
        <v>#DIV/0!</v>
      </c>
      <c r="Q2962" t="s">
        <v>8317</v>
      </c>
      <c r="R2962" t="s">
        <v>8330</v>
      </c>
      <c r="S2962" s="12" t="str">
        <f>TEXT((J2962/86400)+25569+(-5/24),"mm/dd/yy")</f>
        <v>08/12/14</v>
      </c>
      <c r="T2962" s="12" t="str">
        <f>TEXT((I2962/86400)+25569+(-5/24),"mm/dd/yy")</f>
        <v>09/11/14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>E2963/D2963</f>
        <v>1.0962000000000001</v>
      </c>
      <c r="P2963">
        <f>E2963/L2963</f>
        <v>50.75</v>
      </c>
      <c r="Q2963" t="s">
        <v>8317</v>
      </c>
      <c r="R2963" t="s">
        <v>8318</v>
      </c>
      <c r="S2963" s="12" t="str">
        <f>TEXT((J2963/86400)+25569+(-5/24),"mm/dd/yy")</f>
        <v>02/26/15</v>
      </c>
      <c r="T2963" s="12" t="str">
        <f>TEXT((I2963/86400)+25569+(-5/24),"mm/dd/yy")</f>
        <v>03/25/15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>E2964/D2964</f>
        <v>1.218</v>
      </c>
      <c r="P2964">
        <f>E2964/L2964</f>
        <v>60.9</v>
      </c>
      <c r="Q2964" t="s">
        <v>8317</v>
      </c>
      <c r="R2964" t="s">
        <v>8318</v>
      </c>
      <c r="S2964" s="12" t="str">
        <f>TEXT((J2964/86400)+25569+(-5/24),"mm/dd/yy")</f>
        <v>02/01/15</v>
      </c>
      <c r="T2964" s="12" t="str">
        <f>TEXT((I2964/86400)+25569+(-5/24),"mm/dd/yy")</f>
        <v>03/01/15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>E2965/D2965</f>
        <v>1.0685</v>
      </c>
      <c r="P2965">
        <f>E2965/L2965</f>
        <v>109.03061224489795</v>
      </c>
      <c r="Q2965" t="s">
        <v>8317</v>
      </c>
      <c r="R2965" t="s">
        <v>8318</v>
      </c>
      <c r="S2965" s="12" t="str">
        <f>TEXT((J2965/86400)+25569+(-5/24),"mm/dd/yy")</f>
        <v>06/02/15</v>
      </c>
      <c r="T2965" s="12" t="str">
        <f>TEXT((I2965/86400)+25569+(-5/24),"mm/dd/yy")</f>
        <v>07/02/15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>E2966/D2966</f>
        <v>1.0071379999999999</v>
      </c>
      <c r="P2966">
        <f>E2966/L2966</f>
        <v>25.692295918367346</v>
      </c>
      <c r="Q2966" t="s">
        <v>8317</v>
      </c>
      <c r="R2966" t="s">
        <v>8318</v>
      </c>
      <c r="S2966" s="12" t="str">
        <f>TEXT((J2966/86400)+25569+(-5/24),"mm/dd/yy")</f>
        <v>07/07/14</v>
      </c>
      <c r="T2966" s="12" t="str">
        <f>TEXT((I2966/86400)+25569+(-5/24),"mm/dd/yy")</f>
        <v>08/06/14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>E2967/D2967</f>
        <v>1.0900000000000001</v>
      </c>
      <c r="P2967">
        <f>E2967/L2967</f>
        <v>41.92307692307692</v>
      </c>
      <c r="Q2967" t="s">
        <v>8317</v>
      </c>
      <c r="R2967" t="s">
        <v>8318</v>
      </c>
      <c r="S2967" s="12" t="str">
        <f>TEXT((J2967/86400)+25569+(-5/24),"mm/dd/yy")</f>
        <v>06/07/15</v>
      </c>
      <c r="T2967" s="12" t="str">
        <f>TEXT((I2967/86400)+25569+(-5/24),"mm/dd/yy")</f>
        <v>07/07/15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>E2968/D2968</f>
        <v>1.1363000000000001</v>
      </c>
      <c r="P2968">
        <f>E2968/L2968</f>
        <v>88.7734375</v>
      </c>
      <c r="Q2968" t="s">
        <v>8317</v>
      </c>
      <c r="R2968" t="s">
        <v>8318</v>
      </c>
      <c r="S2968" s="12" t="str">
        <f>TEXT((J2968/86400)+25569+(-5/24),"mm/dd/yy")</f>
        <v>08/17/15</v>
      </c>
      <c r="T2968" s="12" t="str">
        <f>TEXT((I2968/86400)+25569+(-5/24),"mm/dd/yy")</f>
        <v>09/16/15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>E2969/D2969</f>
        <v>1.1392</v>
      </c>
      <c r="P2969">
        <f>E2969/L2969</f>
        <v>80.225352112676063</v>
      </c>
      <c r="Q2969" t="s">
        <v>8317</v>
      </c>
      <c r="R2969" t="s">
        <v>8318</v>
      </c>
      <c r="S2969" s="12" t="str">
        <f>TEXT((J2969/86400)+25569+(-5/24),"mm/dd/yy")</f>
        <v>02/06/15</v>
      </c>
      <c r="T2969" s="12" t="str">
        <f>TEXT((I2969/86400)+25569+(-5/24),"mm/dd/yy")</f>
        <v>03/08/15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>E2970/D2970</f>
        <v>1.06</v>
      </c>
      <c r="P2970">
        <f>E2970/L2970</f>
        <v>78.936170212765958</v>
      </c>
      <c r="Q2970" t="s">
        <v>8317</v>
      </c>
      <c r="R2970" t="s">
        <v>8318</v>
      </c>
      <c r="S2970" s="12" t="str">
        <f>TEXT((J2970/86400)+25569+(-5/24),"mm/dd/yy")</f>
        <v>08/03/16</v>
      </c>
      <c r="T2970" s="12" t="str">
        <f>TEXT((I2970/86400)+25569+(-5/24),"mm/dd/yy")</f>
        <v>08/16/16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>E2971/D2971</f>
        <v>1.625</v>
      </c>
      <c r="P2971">
        <f>E2971/L2971</f>
        <v>95.588235294117652</v>
      </c>
      <c r="Q2971" t="s">
        <v>8317</v>
      </c>
      <c r="R2971" t="s">
        <v>8318</v>
      </c>
      <c r="S2971" s="12" t="str">
        <f>TEXT((J2971/86400)+25569+(-5/24),"mm/dd/yy")</f>
        <v>04/03/15</v>
      </c>
      <c r="T2971" s="12" t="str">
        <f>TEXT((I2971/86400)+25569+(-5/24),"mm/dd/yy")</f>
        <v>05/03/15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>E2972/D2972</f>
        <v>1.06</v>
      </c>
      <c r="P2972">
        <f>E2972/L2972</f>
        <v>69.890109890109883</v>
      </c>
      <c r="Q2972" t="s">
        <v>8317</v>
      </c>
      <c r="R2972" t="s">
        <v>8318</v>
      </c>
      <c r="S2972" s="12" t="str">
        <f>TEXT((J2972/86400)+25569+(-5/24),"mm/dd/yy")</f>
        <v>06/18/14</v>
      </c>
      <c r="T2972" s="12" t="str">
        <f>TEXT((I2972/86400)+25569+(-5/24),"mm/dd/yy")</f>
        <v>07/18/14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>E2973/D2973</f>
        <v>1.0015624999999999</v>
      </c>
      <c r="P2973">
        <f>E2973/L2973</f>
        <v>74.534883720930239</v>
      </c>
      <c r="Q2973" t="s">
        <v>8317</v>
      </c>
      <c r="R2973" t="s">
        <v>8318</v>
      </c>
      <c r="S2973" s="12" t="str">
        <f>TEXT((J2973/86400)+25569+(-5/24),"mm/dd/yy")</f>
        <v>08/01/14</v>
      </c>
      <c r="T2973" s="12" t="str">
        <f>TEXT((I2973/86400)+25569+(-5/24),"mm/dd/yy")</f>
        <v>08/31/14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>E2974/D2974</f>
        <v>1.0535000000000001</v>
      </c>
      <c r="P2974">
        <f>E2974/L2974</f>
        <v>123.94117647058823</v>
      </c>
      <c r="Q2974" t="s">
        <v>8317</v>
      </c>
      <c r="R2974" t="s">
        <v>8318</v>
      </c>
      <c r="S2974" s="12" t="str">
        <f>TEXT((J2974/86400)+25569+(-5/24),"mm/dd/yy")</f>
        <v>11/19/16</v>
      </c>
      <c r="T2974" s="12" t="str">
        <f>TEXT((I2974/86400)+25569+(-5/24),"mm/dd/yy")</f>
        <v>12/04/16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>E2975/D2975</f>
        <v>1.748</v>
      </c>
      <c r="P2975">
        <f>E2975/L2975</f>
        <v>264.84848484848487</v>
      </c>
      <c r="Q2975" t="s">
        <v>8317</v>
      </c>
      <c r="R2975" t="s">
        <v>8318</v>
      </c>
      <c r="S2975" s="12" t="str">
        <f>TEXT((J2975/86400)+25569+(-5/24),"mm/dd/yy")</f>
        <v>12/03/15</v>
      </c>
      <c r="T2975" s="12" t="str">
        <f>TEXT((I2975/86400)+25569+(-5/24),"mm/dd/yy")</f>
        <v>12/31/15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>E2976/D2976</f>
        <v>1.02</v>
      </c>
      <c r="P2976">
        <f>E2976/L2976</f>
        <v>58.620689655172413</v>
      </c>
      <c r="Q2976" t="s">
        <v>8317</v>
      </c>
      <c r="R2976" t="s">
        <v>8318</v>
      </c>
      <c r="S2976" s="12" t="str">
        <f>TEXT((J2976/86400)+25569+(-5/24),"mm/dd/yy")</f>
        <v>08/28/14</v>
      </c>
      <c r="T2976" s="12" t="str">
        <f>TEXT((I2976/86400)+25569+(-5/24),"mm/dd/yy")</f>
        <v>09/25/14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>E2977/D2977</f>
        <v>1.00125</v>
      </c>
      <c r="P2977">
        <f>E2977/L2977</f>
        <v>70.884955752212392</v>
      </c>
      <c r="Q2977" t="s">
        <v>8317</v>
      </c>
      <c r="R2977" t="s">
        <v>8318</v>
      </c>
      <c r="S2977" s="12" t="str">
        <f>TEXT((J2977/86400)+25569+(-5/24),"mm/dd/yy")</f>
        <v>10/29/14</v>
      </c>
      <c r="T2977" s="12" t="str">
        <f>TEXT((I2977/86400)+25569+(-5/24),"mm/dd/yy")</f>
        <v>11/26/14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>E2978/D2978</f>
        <v>1.7142857142857142</v>
      </c>
      <c r="P2978">
        <f>E2978/L2978</f>
        <v>8.5714285714285712</v>
      </c>
      <c r="Q2978" t="s">
        <v>8317</v>
      </c>
      <c r="R2978" t="s">
        <v>8318</v>
      </c>
      <c r="S2978" s="12" t="str">
        <f>TEXT((J2978/86400)+25569+(-5/24),"mm/dd/yy")</f>
        <v>02/25/16</v>
      </c>
      <c r="T2978" s="12" t="str">
        <f>TEXT((I2978/86400)+25569+(-5/24),"mm/dd/yy")</f>
        <v>03/13/16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>E2979/D2979</f>
        <v>1.1356666666666666</v>
      </c>
      <c r="P2979">
        <f>E2979/L2979</f>
        <v>113.56666666666666</v>
      </c>
      <c r="Q2979" t="s">
        <v>8317</v>
      </c>
      <c r="R2979" t="s">
        <v>8318</v>
      </c>
      <c r="S2979" s="12" t="str">
        <f>TEXT((J2979/86400)+25569+(-5/24),"mm/dd/yy")</f>
        <v>01/22/15</v>
      </c>
      <c r="T2979" s="12" t="str">
        <f>TEXT((I2979/86400)+25569+(-5/24),"mm/dd/yy")</f>
        <v>03/22/15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>E2980/D2980</f>
        <v>1.2946666666666666</v>
      </c>
      <c r="P2980">
        <f>E2980/L2980</f>
        <v>60.6875</v>
      </c>
      <c r="Q2980" t="s">
        <v>8317</v>
      </c>
      <c r="R2980" t="s">
        <v>8318</v>
      </c>
      <c r="S2980" s="12" t="str">
        <f>TEXT((J2980/86400)+25569+(-5/24),"mm/dd/yy")</f>
        <v>10/10/14</v>
      </c>
      <c r="T2980" s="12" t="str">
        <f>TEXT((I2980/86400)+25569+(-5/24),"mm/dd/yy")</f>
        <v>10/20/14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>E2981/D2981</f>
        <v>1.014</v>
      </c>
      <c r="P2981">
        <f>E2981/L2981</f>
        <v>110.21739130434783</v>
      </c>
      <c r="Q2981" t="s">
        <v>8317</v>
      </c>
      <c r="R2981" t="s">
        <v>8318</v>
      </c>
      <c r="S2981" s="12" t="str">
        <f>TEXT((J2981/86400)+25569+(-5/24),"mm/dd/yy")</f>
        <v>12/20/14</v>
      </c>
      <c r="T2981" s="12" t="str">
        <f>TEXT((I2981/86400)+25569+(-5/24),"mm/dd/yy")</f>
        <v>01/06/15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>E2982/D2982</f>
        <v>1.0916666666666666</v>
      </c>
      <c r="P2982">
        <f>E2982/L2982</f>
        <v>136.45833333333334</v>
      </c>
      <c r="Q2982" t="s">
        <v>8317</v>
      </c>
      <c r="R2982" t="s">
        <v>8318</v>
      </c>
      <c r="S2982" s="12" t="str">
        <f>TEXT((J2982/86400)+25569+(-5/24),"mm/dd/yy")</f>
        <v>08/03/15</v>
      </c>
      <c r="T2982" s="12" t="str">
        <f>TEXT((I2982/86400)+25569+(-5/24),"mm/dd/yy")</f>
        <v>08/23/15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>E2983/D2983</f>
        <v>1.28925</v>
      </c>
      <c r="P2983">
        <f>E2983/L2983</f>
        <v>53.164948453608247</v>
      </c>
      <c r="Q2983" t="s">
        <v>8317</v>
      </c>
      <c r="R2983" t="s">
        <v>8330</v>
      </c>
      <c r="S2983" s="12" t="str">
        <f>TEXT((J2983/86400)+25569+(-5/24),"mm/dd/yy")</f>
        <v>08/09/15</v>
      </c>
      <c r="T2983" s="12" t="str">
        <f>TEXT((I2983/86400)+25569+(-5/24),"mm/dd/yy")</f>
        <v>09/23/15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>E2984/D2984</f>
        <v>1.0206</v>
      </c>
      <c r="P2984">
        <f>E2984/L2984</f>
        <v>86.491525423728817</v>
      </c>
      <c r="Q2984" t="s">
        <v>8317</v>
      </c>
      <c r="R2984" t="s">
        <v>8330</v>
      </c>
      <c r="S2984" s="12" t="str">
        <f>TEXT((J2984/86400)+25569+(-5/24),"mm/dd/yy")</f>
        <v>01/12/16</v>
      </c>
      <c r="T2984" s="12" t="str">
        <f>TEXT((I2984/86400)+25569+(-5/24),"mm/dd/yy")</f>
        <v>02/11/16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>E2985/D2985</f>
        <v>1.465395775862069</v>
      </c>
      <c r="P2985">
        <f>E2985/L2985</f>
        <v>155.23827397260274</v>
      </c>
      <c r="Q2985" t="s">
        <v>8317</v>
      </c>
      <c r="R2985" t="s">
        <v>8330</v>
      </c>
      <c r="S2985" s="12" t="str">
        <f>TEXT((J2985/86400)+25569+(-5/24),"mm/dd/yy")</f>
        <v>09/12/14</v>
      </c>
      <c r="T2985" s="12" t="str">
        <f>TEXT((I2985/86400)+25569+(-5/24),"mm/dd/yy")</f>
        <v>11/11/14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>E2986/D2986</f>
        <v>1.00352</v>
      </c>
      <c r="P2986">
        <f>E2986/L2986</f>
        <v>115.08256880733946</v>
      </c>
      <c r="Q2986" t="s">
        <v>8317</v>
      </c>
      <c r="R2986" t="s">
        <v>8330</v>
      </c>
      <c r="S2986" s="12" t="str">
        <f>TEXT((J2986/86400)+25569+(-5/24),"mm/dd/yy")</f>
        <v>07/25/16</v>
      </c>
      <c r="T2986" s="12" t="str">
        <f>TEXT((I2986/86400)+25569+(-5/24),"mm/dd/yy")</f>
        <v>08/24/16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>E2987/D2987</f>
        <v>1.2164999999999999</v>
      </c>
      <c r="P2987">
        <f>E2987/L2987</f>
        <v>109.5945945945946</v>
      </c>
      <c r="Q2987" t="s">
        <v>8317</v>
      </c>
      <c r="R2987" t="s">
        <v>8330</v>
      </c>
      <c r="S2987" s="12" t="str">
        <f>TEXT((J2987/86400)+25569+(-5/24),"mm/dd/yy")</f>
        <v>10/11/16</v>
      </c>
      <c r="T2987" s="12" t="str">
        <f>TEXT((I2987/86400)+25569+(-5/24),"mm/dd/yy")</f>
        <v>10/30/16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>E2988/D2988</f>
        <v>1.0549999999999999</v>
      </c>
      <c r="P2988">
        <f>E2988/L2988</f>
        <v>45.214285714285715</v>
      </c>
      <c r="Q2988" t="s">
        <v>8317</v>
      </c>
      <c r="R2988" t="s">
        <v>8330</v>
      </c>
      <c r="S2988" s="12" t="str">
        <f>TEXT((J2988/86400)+25569+(-5/24),"mm/dd/yy")</f>
        <v>03/02/16</v>
      </c>
      <c r="T2988" s="12" t="str">
        <f>TEXT((I2988/86400)+25569+(-5/24),"mm/dd/yy")</f>
        <v>05/01/16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>E2989/D2989</f>
        <v>1.1040080000000001</v>
      </c>
      <c r="P2989">
        <f>E2989/L2989</f>
        <v>104.15169811320754</v>
      </c>
      <c r="Q2989" t="s">
        <v>8317</v>
      </c>
      <c r="R2989" t="s">
        <v>8330</v>
      </c>
      <c r="S2989" s="12" t="str">
        <f>TEXT((J2989/86400)+25569+(-5/24),"mm/dd/yy")</f>
        <v>09/14/16</v>
      </c>
      <c r="T2989" s="12" t="str">
        <f>TEXT((I2989/86400)+25569+(-5/24),"mm/dd/yy")</f>
        <v>10/12/16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>E2990/D2990</f>
        <v>1</v>
      </c>
      <c r="P2990">
        <f>E2990/L2990</f>
        <v>35.714285714285715</v>
      </c>
      <c r="Q2990" t="s">
        <v>8317</v>
      </c>
      <c r="R2990" t="s">
        <v>8330</v>
      </c>
      <c r="S2990" s="12" t="str">
        <f>TEXT((J2990/86400)+25569+(-5/24),"mm/dd/yy")</f>
        <v>05/21/16</v>
      </c>
      <c r="T2990" s="12" t="str">
        <f>TEXT((I2990/86400)+25569+(-5/24),"mm/dd/yy")</f>
        <v>06/20/16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>E2991/D2991</f>
        <v>1.76535</v>
      </c>
      <c r="P2991">
        <f>E2991/L2991</f>
        <v>96.997252747252745</v>
      </c>
      <c r="Q2991" t="s">
        <v>8317</v>
      </c>
      <c r="R2991" t="s">
        <v>8330</v>
      </c>
      <c r="S2991" s="12" t="str">
        <f>TEXT((J2991/86400)+25569+(-5/24),"mm/dd/yy")</f>
        <v>11/28/15</v>
      </c>
      <c r="T2991" s="12" t="str">
        <f>TEXT((I2991/86400)+25569+(-5/24),"mm/dd/yy")</f>
        <v>12/20/15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>E2992/D2992</f>
        <v>1</v>
      </c>
      <c r="P2992">
        <f>E2992/L2992</f>
        <v>370.37037037037038</v>
      </c>
      <c r="Q2992" t="s">
        <v>8317</v>
      </c>
      <c r="R2992" t="s">
        <v>8330</v>
      </c>
      <c r="S2992" s="12" t="str">
        <f>TEXT((J2992/86400)+25569+(-5/24),"mm/dd/yy")</f>
        <v>12/03/15</v>
      </c>
      <c r="T2992" s="12" t="str">
        <f>TEXT((I2992/86400)+25569+(-5/24),"mm/dd/yy")</f>
        <v>01/07/16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>E2993/D2993</f>
        <v>1.0329411764705883</v>
      </c>
      <c r="P2993">
        <f>E2993/L2993</f>
        <v>94.408602150537632</v>
      </c>
      <c r="Q2993" t="s">
        <v>8317</v>
      </c>
      <c r="R2993" t="s">
        <v>8330</v>
      </c>
      <c r="S2993" s="12" t="str">
        <f>TEXT((J2993/86400)+25569+(-5/24),"mm/dd/yy")</f>
        <v>01/05/17</v>
      </c>
      <c r="T2993" s="12" t="str">
        <f>TEXT((I2993/86400)+25569+(-5/24),"mm/dd/yy")</f>
        <v>01/27/17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>E2994/D2994</f>
        <v>1.0449999999999999</v>
      </c>
      <c r="P2994">
        <f>E2994/L2994</f>
        <v>48.984375</v>
      </c>
      <c r="Q2994" t="s">
        <v>8317</v>
      </c>
      <c r="R2994" t="s">
        <v>8330</v>
      </c>
      <c r="S2994" s="12" t="str">
        <f>TEXT((J2994/86400)+25569+(-5/24),"mm/dd/yy")</f>
        <v>09/09/16</v>
      </c>
      <c r="T2994" s="12" t="str">
        <f>TEXT((I2994/86400)+25569+(-5/24),"mm/dd/yy")</f>
        <v>10/09/16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>E2995/D2995</f>
        <v>1.0029999999999999</v>
      </c>
      <c r="P2995">
        <f>E2995/L2995</f>
        <v>45.590909090909093</v>
      </c>
      <c r="Q2995" t="s">
        <v>8317</v>
      </c>
      <c r="R2995" t="s">
        <v>8330</v>
      </c>
      <c r="S2995" s="12" t="str">
        <f>TEXT((J2995/86400)+25569+(-5/24),"mm/dd/yy")</f>
        <v>01/21/16</v>
      </c>
      <c r="T2995" s="12" t="str">
        <f>TEXT((I2995/86400)+25569+(-5/24),"mm/dd/yy")</f>
        <v>02/20/16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>E2996/D2996</f>
        <v>4.577466666666667</v>
      </c>
      <c r="P2996">
        <f>E2996/L2996</f>
        <v>23.275254237288134</v>
      </c>
      <c r="Q2996" t="s">
        <v>8317</v>
      </c>
      <c r="R2996" t="s">
        <v>8330</v>
      </c>
      <c r="S2996" s="12" t="str">
        <f>TEXT((J2996/86400)+25569+(-5/24),"mm/dd/yy")</f>
        <v>09/03/14</v>
      </c>
      <c r="T2996" s="12" t="str">
        <f>TEXT((I2996/86400)+25569+(-5/24),"mm/dd/yy")</f>
        <v>10/03/14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>E2997/D2997</f>
        <v>1.0496000000000001</v>
      </c>
      <c r="P2997">
        <f>E2997/L2997</f>
        <v>63.2289156626506</v>
      </c>
      <c r="Q2997" t="s">
        <v>8317</v>
      </c>
      <c r="R2997" t="s">
        <v>8330</v>
      </c>
      <c r="S2997" s="12" t="str">
        <f>TEXT((J2997/86400)+25569+(-5/24),"mm/dd/yy")</f>
        <v>12/20/16</v>
      </c>
      <c r="T2997" s="12" t="str">
        <f>TEXT((I2997/86400)+25569+(-5/24),"mm/dd/yy")</f>
        <v>01/19/17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>E2998/D2998</f>
        <v>1.7194285714285715</v>
      </c>
      <c r="P2998">
        <f>E2998/L2998</f>
        <v>153.5204081632653</v>
      </c>
      <c r="Q2998" t="s">
        <v>8317</v>
      </c>
      <c r="R2998" t="s">
        <v>8330</v>
      </c>
      <c r="S2998" s="12" t="str">
        <f>TEXT((J2998/86400)+25569+(-5/24),"mm/dd/yy")</f>
        <v>03/27/15</v>
      </c>
      <c r="T2998" s="12" t="str">
        <f>TEXT((I2998/86400)+25569+(-5/24),"mm/dd/yy")</f>
        <v>05/26/15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>E2999/D2999</f>
        <v>1.0373000000000001</v>
      </c>
      <c r="P2999">
        <f>E2999/L2999</f>
        <v>90.2</v>
      </c>
      <c r="Q2999" t="s">
        <v>8317</v>
      </c>
      <c r="R2999" t="s">
        <v>8330</v>
      </c>
      <c r="S2999" s="12" t="str">
        <f>TEXT((J2999/86400)+25569+(-5/24),"mm/dd/yy")</f>
        <v>02/09/17</v>
      </c>
      <c r="T2999" s="12" t="str">
        <f>TEXT((I2999/86400)+25569+(-5/24),"mm/dd/yy")</f>
        <v>02/26/17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>E3000/D3000</f>
        <v>1.0302899999999999</v>
      </c>
      <c r="P3000">
        <f>E3000/L3000</f>
        <v>118.97113163972287</v>
      </c>
      <c r="Q3000" t="s">
        <v>8317</v>
      </c>
      <c r="R3000" t="s">
        <v>8330</v>
      </c>
      <c r="S3000" s="12" t="str">
        <f>TEXT((J3000/86400)+25569+(-5/24),"mm/dd/yy")</f>
        <v>05/18/14</v>
      </c>
      <c r="T3000" s="12" t="str">
        <f>TEXT((I3000/86400)+25569+(-5/24),"mm/dd/yy")</f>
        <v>06/15/14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>E3001/D3001</f>
        <v>1.1888888888888889</v>
      </c>
      <c r="P3001">
        <f>E3001/L3001</f>
        <v>80.25</v>
      </c>
      <c r="Q3001" t="s">
        <v>8317</v>
      </c>
      <c r="R3001" t="s">
        <v>8330</v>
      </c>
      <c r="S3001" s="12" t="str">
        <f>TEXT((J3001/86400)+25569+(-5/24),"mm/dd/yy")</f>
        <v>02/14/17</v>
      </c>
      <c r="T3001" s="12" t="str">
        <f>TEXT((I3001/86400)+25569+(-5/24),"mm/dd/yy")</f>
        <v>02/28/17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>E3002/D3002</f>
        <v>1</v>
      </c>
      <c r="P3002">
        <f>E3002/L3002</f>
        <v>62.5</v>
      </c>
      <c r="Q3002" t="s">
        <v>8317</v>
      </c>
      <c r="R3002" t="s">
        <v>8330</v>
      </c>
      <c r="S3002" s="12" t="str">
        <f>TEXT((J3002/86400)+25569+(-5/24),"mm/dd/yy")</f>
        <v>01/17/17</v>
      </c>
      <c r="T3002" s="12" t="str">
        <f>TEXT((I3002/86400)+25569+(-5/24),"mm/dd/yy")</f>
        <v>01/31/17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>E3003/D3003</f>
        <v>3.1869988910451896</v>
      </c>
      <c r="P3003">
        <f>E3003/L3003</f>
        <v>131.37719999999999</v>
      </c>
      <c r="Q3003" t="s">
        <v>8317</v>
      </c>
      <c r="R3003" t="s">
        <v>8330</v>
      </c>
      <c r="S3003" s="12" t="str">
        <f>TEXT((J3003/86400)+25569+(-5/24),"mm/dd/yy")</f>
        <v>06/13/16</v>
      </c>
      <c r="T3003" s="12" t="str">
        <f>TEXT((I3003/86400)+25569+(-5/24),"mm/dd/yy")</f>
        <v>07/13/16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>E3004/D3004</f>
        <v>1.0850614285714286</v>
      </c>
      <c r="P3004">
        <f>E3004/L3004</f>
        <v>73.032980769230775</v>
      </c>
      <c r="Q3004" t="s">
        <v>8317</v>
      </c>
      <c r="R3004" t="s">
        <v>8330</v>
      </c>
      <c r="S3004" s="12" t="str">
        <f>TEXT((J3004/86400)+25569+(-5/24),"mm/dd/yy")</f>
        <v>11/26/12</v>
      </c>
      <c r="T3004" s="12" t="str">
        <f>TEXT((I3004/86400)+25569+(-5/24),"mm/dd/yy")</f>
        <v>12/26/12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>E3005/D3005</f>
        <v>1.0116666666666667</v>
      </c>
      <c r="P3005">
        <f>E3005/L3005</f>
        <v>178.52941176470588</v>
      </c>
      <c r="Q3005" t="s">
        <v>8317</v>
      </c>
      <c r="R3005" t="s">
        <v>8330</v>
      </c>
      <c r="S3005" s="12" t="str">
        <f>TEXT((J3005/86400)+25569+(-5/24),"mm/dd/yy")</f>
        <v>01/29/16</v>
      </c>
      <c r="T3005" s="12" t="str">
        <f>TEXT((I3005/86400)+25569+(-5/24),"mm/dd/yy")</f>
        <v>03/01/16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>E3006/D3006</f>
        <v>1.12815</v>
      </c>
      <c r="P3006">
        <f>E3006/L3006</f>
        <v>162.90974729241879</v>
      </c>
      <c r="Q3006" t="s">
        <v>8317</v>
      </c>
      <c r="R3006" t="s">
        <v>8330</v>
      </c>
      <c r="S3006" s="12" t="str">
        <f>TEXT((J3006/86400)+25569+(-5/24),"mm/dd/yy")</f>
        <v>10/16/14</v>
      </c>
      <c r="T3006" s="12" t="str">
        <f>TEXT((I3006/86400)+25569+(-5/24),"mm/dd/yy")</f>
        <v>11/15/14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>E3007/D3007</f>
        <v>1.2049622641509434</v>
      </c>
      <c r="P3007">
        <f>E3007/L3007</f>
        <v>108.24237288135593</v>
      </c>
      <c r="Q3007" t="s">
        <v>8317</v>
      </c>
      <c r="R3007" t="s">
        <v>8330</v>
      </c>
      <c r="S3007" s="12" t="str">
        <f>TEXT((J3007/86400)+25569+(-5/24),"mm/dd/yy")</f>
        <v>09/06/14</v>
      </c>
      <c r="T3007" s="12" t="str">
        <f>TEXT((I3007/86400)+25569+(-5/24),"mm/dd/yy")</f>
        <v>10/06/14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>E3008/D3008</f>
        <v>1.0774999999999999</v>
      </c>
      <c r="P3008">
        <f>E3008/L3008</f>
        <v>88.865979381443296</v>
      </c>
      <c r="Q3008" t="s">
        <v>8317</v>
      </c>
      <c r="R3008" t="s">
        <v>8330</v>
      </c>
      <c r="S3008" s="12" t="str">
        <f>TEXT((J3008/86400)+25569+(-5/24),"mm/dd/yy")</f>
        <v>11/14/14</v>
      </c>
      <c r="T3008" s="12" t="str">
        <f>TEXT((I3008/86400)+25569+(-5/24),"mm/dd/yy")</f>
        <v>12/14/14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>E3009/D3009</f>
        <v>1.8</v>
      </c>
      <c r="P3009">
        <f>E3009/L3009</f>
        <v>54</v>
      </c>
      <c r="Q3009" t="s">
        <v>8317</v>
      </c>
      <c r="R3009" t="s">
        <v>8330</v>
      </c>
      <c r="S3009" s="12" t="str">
        <f>TEXT((J3009/86400)+25569+(-5/24),"mm/dd/yy")</f>
        <v>04/04/15</v>
      </c>
      <c r="T3009" s="12" t="str">
        <f>TEXT((I3009/86400)+25569+(-5/24),"mm/dd/yy")</f>
        <v>04/25/15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>E3010/D3010</f>
        <v>1.0116666666666667</v>
      </c>
      <c r="P3010">
        <f>E3010/L3010</f>
        <v>116.73076923076923</v>
      </c>
      <c r="Q3010" t="s">
        <v>8317</v>
      </c>
      <c r="R3010" t="s">
        <v>8330</v>
      </c>
      <c r="S3010" s="12" t="str">
        <f>TEXT((J3010/86400)+25569+(-5/24),"mm/dd/yy")</f>
        <v>12/22/15</v>
      </c>
      <c r="T3010" s="12" t="str">
        <f>TEXT((I3010/86400)+25569+(-5/24),"mm/dd/yy")</f>
        <v>01/21/16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>E3011/D3011</f>
        <v>1.19756</v>
      </c>
      <c r="P3011">
        <f>E3011/L3011</f>
        <v>233.8984375</v>
      </c>
      <c r="Q3011" t="s">
        <v>8317</v>
      </c>
      <c r="R3011" t="s">
        <v>8330</v>
      </c>
      <c r="S3011" s="12" t="str">
        <f>TEXT((J3011/86400)+25569+(-5/24),"mm/dd/yy")</f>
        <v>10/27/14</v>
      </c>
      <c r="T3011" s="12" t="str">
        <f>TEXT((I3011/86400)+25569+(-5/24),"mm/dd/yy")</f>
        <v>11/26/14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>E3012/D3012</f>
        <v>1.58</v>
      </c>
      <c r="P3012">
        <f>E3012/L3012</f>
        <v>158</v>
      </c>
      <c r="Q3012" t="s">
        <v>8317</v>
      </c>
      <c r="R3012" t="s">
        <v>8330</v>
      </c>
      <c r="S3012" s="12" t="str">
        <f>TEXT((J3012/86400)+25569+(-5/24),"mm/dd/yy")</f>
        <v>12/23/14</v>
      </c>
      <c r="T3012" s="12" t="str">
        <f>TEXT((I3012/86400)+25569+(-5/24),"mm/dd/yy")</f>
        <v>02/21/15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>E3013/D3013</f>
        <v>1.2366666666666666</v>
      </c>
      <c r="P3013">
        <f>E3013/L3013</f>
        <v>14.84</v>
      </c>
      <c r="Q3013" t="s">
        <v>8317</v>
      </c>
      <c r="R3013" t="s">
        <v>8330</v>
      </c>
      <c r="S3013" s="12" t="str">
        <f>TEXT((J3013/86400)+25569+(-5/24),"mm/dd/yy")</f>
        <v>11/26/15</v>
      </c>
      <c r="T3013" s="12" t="str">
        <f>TEXT((I3013/86400)+25569+(-5/24),"mm/dd/yy")</f>
        <v>12/23/15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>E3014/D3014</f>
        <v>1.1712499999999999</v>
      </c>
      <c r="P3014">
        <f>E3014/L3014</f>
        <v>85.181818181818187</v>
      </c>
      <c r="Q3014" t="s">
        <v>8317</v>
      </c>
      <c r="R3014" t="s">
        <v>8330</v>
      </c>
      <c r="S3014" s="12" t="str">
        <f>TEXT((J3014/86400)+25569+(-5/24),"mm/dd/yy")</f>
        <v>01/20/15</v>
      </c>
      <c r="T3014" s="12" t="str">
        <f>TEXT((I3014/86400)+25569+(-5/24),"mm/dd/yy")</f>
        <v>02/10/15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>E3015/D3015</f>
        <v>1.5696000000000001</v>
      </c>
      <c r="P3015">
        <f>E3015/L3015</f>
        <v>146.69158878504672</v>
      </c>
      <c r="Q3015" t="s">
        <v>8317</v>
      </c>
      <c r="R3015" t="s">
        <v>8330</v>
      </c>
      <c r="S3015" s="12" t="str">
        <f>TEXT((J3015/86400)+25569+(-5/24),"mm/dd/yy")</f>
        <v>05/22/15</v>
      </c>
      <c r="T3015" s="12" t="str">
        <f>TEXT((I3015/86400)+25569+(-5/24),"mm/dd/yy")</f>
        <v>06/21/15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>E3016/D3016</f>
        <v>1.13104</v>
      </c>
      <c r="P3016">
        <f>E3016/L3016</f>
        <v>50.764811490125673</v>
      </c>
      <c r="Q3016" t="s">
        <v>8317</v>
      </c>
      <c r="R3016" t="s">
        <v>8330</v>
      </c>
      <c r="S3016" s="12" t="str">
        <f>TEXT((J3016/86400)+25569+(-5/24),"mm/dd/yy")</f>
        <v>10/07/14</v>
      </c>
      <c r="T3016" s="12" t="str">
        <f>TEXT((I3016/86400)+25569+(-5/24),"mm/dd/yy")</f>
        <v>11/05/14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>E3017/D3017</f>
        <v>1.0317647058823529</v>
      </c>
      <c r="P3017">
        <f>E3017/L3017</f>
        <v>87.7</v>
      </c>
      <c r="Q3017" t="s">
        <v>8317</v>
      </c>
      <c r="R3017" t="s">
        <v>8330</v>
      </c>
      <c r="S3017" s="12" t="str">
        <f>TEXT((J3017/86400)+25569+(-5/24),"mm/dd/yy")</f>
        <v>05/26/14</v>
      </c>
      <c r="T3017" s="12" t="str">
        <f>TEXT((I3017/86400)+25569+(-5/24),"mm/dd/yy")</f>
        <v>06/10/14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>E3018/D3018</f>
        <v>1.0261176470588236</v>
      </c>
      <c r="P3018">
        <f>E3018/L3018</f>
        <v>242.27777777777777</v>
      </c>
      <c r="Q3018" t="s">
        <v>8317</v>
      </c>
      <c r="R3018" t="s">
        <v>8330</v>
      </c>
      <c r="S3018" s="12" t="str">
        <f>TEXT((J3018/86400)+25569+(-5/24),"mm/dd/yy")</f>
        <v>05/19/14</v>
      </c>
      <c r="T3018" s="12" t="str">
        <f>TEXT((I3018/86400)+25569+(-5/24),"mm/dd/yy")</f>
        <v>07/18/14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>E3019/D3019</f>
        <v>1.0584090909090909</v>
      </c>
      <c r="P3019">
        <f>E3019/L3019</f>
        <v>146.44654088050314</v>
      </c>
      <c r="Q3019" t="s">
        <v>8317</v>
      </c>
      <c r="R3019" t="s">
        <v>8330</v>
      </c>
      <c r="S3019" s="12" t="str">
        <f>TEXT((J3019/86400)+25569+(-5/24),"mm/dd/yy")</f>
        <v>07/21/14</v>
      </c>
      <c r="T3019" s="12" t="str">
        <f>TEXT((I3019/86400)+25569+(-5/24),"mm/dd/yy")</f>
        <v>08/20/14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>E3020/D3020</f>
        <v>1.0071428571428571</v>
      </c>
      <c r="P3020">
        <f>E3020/L3020</f>
        <v>103.17073170731707</v>
      </c>
      <c r="Q3020" t="s">
        <v>8317</v>
      </c>
      <c r="R3020" t="s">
        <v>8330</v>
      </c>
      <c r="S3020" s="12" t="str">
        <f>TEXT((J3020/86400)+25569+(-5/24),"mm/dd/yy")</f>
        <v>06/08/15</v>
      </c>
      <c r="T3020" s="12" t="str">
        <f>TEXT((I3020/86400)+25569+(-5/24),"mm/dd/yy")</f>
        <v>07/20/15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>E3021/D3021</f>
        <v>1.2123333333333333</v>
      </c>
      <c r="P3021">
        <f>E3021/L3021</f>
        <v>80.464601769911511</v>
      </c>
      <c r="Q3021" t="s">
        <v>8317</v>
      </c>
      <c r="R3021" t="s">
        <v>8330</v>
      </c>
      <c r="S3021" s="12" t="str">
        <f>TEXT((J3021/86400)+25569+(-5/24),"mm/dd/yy")</f>
        <v>04/29/14</v>
      </c>
      <c r="T3021" s="12" t="str">
        <f>TEXT((I3021/86400)+25569+(-5/24),"mm/dd/yy")</f>
        <v>05/26/14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>E3022/D3022</f>
        <v>1.0057142857142858</v>
      </c>
      <c r="P3022">
        <f>E3022/L3022</f>
        <v>234.66666666666666</v>
      </c>
      <c r="Q3022" t="s">
        <v>8317</v>
      </c>
      <c r="R3022" t="s">
        <v>8330</v>
      </c>
      <c r="S3022" s="12" t="str">
        <f>TEXT((J3022/86400)+25569+(-5/24),"mm/dd/yy")</f>
        <v>06/15/15</v>
      </c>
      <c r="T3022" s="12" t="str">
        <f>TEXT((I3022/86400)+25569+(-5/24),"mm/dd/yy")</f>
        <v>08/14/15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>E3023/D3023</f>
        <v>1.1602222222222223</v>
      </c>
      <c r="P3023">
        <f>E3023/L3023</f>
        <v>50.689320388349515</v>
      </c>
      <c r="Q3023" t="s">
        <v>8317</v>
      </c>
      <c r="R3023" t="s">
        <v>8330</v>
      </c>
      <c r="S3023" s="12" t="str">
        <f>TEXT((J3023/86400)+25569+(-5/24),"mm/dd/yy")</f>
        <v>10/17/16</v>
      </c>
      <c r="T3023" s="12" t="str">
        <f>TEXT((I3023/86400)+25569+(-5/24),"mm/dd/yy")</f>
        <v>11/22/16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>E3024/D3024</f>
        <v>1.0087999999999999</v>
      </c>
      <c r="P3024">
        <f>E3024/L3024</f>
        <v>162.70967741935485</v>
      </c>
      <c r="Q3024" t="s">
        <v>8317</v>
      </c>
      <c r="R3024" t="s">
        <v>8330</v>
      </c>
      <c r="S3024" s="12" t="str">
        <f>TEXT((J3024/86400)+25569+(-5/24),"mm/dd/yy")</f>
        <v>07/13/16</v>
      </c>
      <c r="T3024" s="12" t="str">
        <f>TEXT((I3024/86400)+25569+(-5/24),"mm/dd/yy")</f>
        <v>08/27/16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>E3025/D3025</f>
        <v>1.03</v>
      </c>
      <c r="P3025">
        <f>E3025/L3025</f>
        <v>120.16666666666667</v>
      </c>
      <c r="Q3025" t="s">
        <v>8317</v>
      </c>
      <c r="R3025" t="s">
        <v>8330</v>
      </c>
      <c r="S3025" s="12" t="str">
        <f>TEXT((J3025/86400)+25569+(-5/24),"mm/dd/yy")</f>
        <v>04/27/15</v>
      </c>
      <c r="T3025" s="12" t="str">
        <f>TEXT((I3025/86400)+25569+(-5/24),"mm/dd/yy")</f>
        <v>06/11/15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>E3026/D3026</f>
        <v>2.4641999999999999</v>
      </c>
      <c r="P3026">
        <f>E3026/L3026</f>
        <v>67.697802197802204</v>
      </c>
      <c r="Q3026" t="s">
        <v>8317</v>
      </c>
      <c r="R3026" t="s">
        <v>8330</v>
      </c>
      <c r="S3026" s="12" t="str">
        <f>TEXT((J3026/86400)+25569+(-5/24),"mm/dd/yy")</f>
        <v>09/06/12</v>
      </c>
      <c r="T3026" s="12" t="str">
        <f>TEXT((I3026/86400)+25569+(-5/24),"mm/dd/yy")</f>
        <v>10/06/12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>E3027/D3027</f>
        <v>3.0219999999999998</v>
      </c>
      <c r="P3027">
        <f>E3027/L3027</f>
        <v>52.103448275862071</v>
      </c>
      <c r="Q3027" t="s">
        <v>8317</v>
      </c>
      <c r="R3027" t="s">
        <v>8330</v>
      </c>
      <c r="S3027" s="12" t="str">
        <f>TEXT((J3027/86400)+25569+(-5/24),"mm/dd/yy")</f>
        <v>05/02/14</v>
      </c>
      <c r="T3027" s="12" t="str">
        <f>TEXT((I3027/86400)+25569+(-5/24),"mm/dd/yy")</f>
        <v>05/30/14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>E3028/D3028</f>
        <v>1.4333333333333333</v>
      </c>
      <c r="P3028">
        <f>E3028/L3028</f>
        <v>51.6</v>
      </c>
      <c r="Q3028" t="s">
        <v>8317</v>
      </c>
      <c r="R3028" t="s">
        <v>8330</v>
      </c>
      <c r="S3028" s="12" t="str">
        <f>TEXT((J3028/86400)+25569+(-5/24),"mm/dd/yy")</f>
        <v>02/17/17</v>
      </c>
      <c r="T3028" s="12" t="str">
        <f>TEXT((I3028/86400)+25569+(-5/24),"mm/dd/yy")</f>
        <v>03/03/17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>E3029/D3029</f>
        <v>1.3144</v>
      </c>
      <c r="P3029">
        <f>E3029/L3029</f>
        <v>164.3</v>
      </c>
      <c r="Q3029" t="s">
        <v>8317</v>
      </c>
      <c r="R3029" t="s">
        <v>8330</v>
      </c>
      <c r="S3029" s="12" t="str">
        <f>TEXT((J3029/86400)+25569+(-5/24),"mm/dd/yy")</f>
        <v>02/18/15</v>
      </c>
      <c r="T3029" s="12" t="str">
        <f>TEXT((I3029/86400)+25569+(-5/24),"mm/dd/yy")</f>
        <v>03/20/15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>E3030/D3030</f>
        <v>1.6801999999999999</v>
      </c>
      <c r="P3030">
        <f>E3030/L3030</f>
        <v>84.858585858585855</v>
      </c>
      <c r="Q3030" t="s">
        <v>8317</v>
      </c>
      <c r="R3030" t="s">
        <v>8330</v>
      </c>
      <c r="S3030" s="12" t="str">
        <f>TEXT((J3030/86400)+25569+(-5/24),"mm/dd/yy")</f>
        <v>07/16/16</v>
      </c>
      <c r="T3030" s="12" t="str">
        <f>TEXT((I3030/86400)+25569+(-5/24),"mm/dd/yy")</f>
        <v>08/15/16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>E3031/D3031</f>
        <v>1.0967666666666667</v>
      </c>
      <c r="P3031">
        <f>E3031/L3031</f>
        <v>94.548850574712645</v>
      </c>
      <c r="Q3031" t="s">
        <v>8317</v>
      </c>
      <c r="R3031" t="s">
        <v>8330</v>
      </c>
      <c r="S3031" s="12" t="str">
        <f>TEXT((J3031/86400)+25569+(-5/24),"mm/dd/yy")</f>
        <v>10/20/14</v>
      </c>
      <c r="T3031" s="12" t="str">
        <f>TEXT((I3031/86400)+25569+(-5/24),"mm/dd/yy")</f>
        <v>11/17/14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>E3032/D3032</f>
        <v>1.0668571428571429</v>
      </c>
      <c r="P3032">
        <f>E3032/L3032</f>
        <v>45.536585365853661</v>
      </c>
      <c r="Q3032" t="s">
        <v>8317</v>
      </c>
      <c r="R3032" t="s">
        <v>8330</v>
      </c>
      <c r="S3032" s="12" t="str">
        <f>TEXT((J3032/86400)+25569+(-5/24),"mm/dd/yy")</f>
        <v>08/17/15</v>
      </c>
      <c r="T3032" s="12" t="str">
        <f>TEXT((I3032/86400)+25569+(-5/24),"mm/dd/yy")</f>
        <v>09/16/15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>E3033/D3033</f>
        <v>1</v>
      </c>
      <c r="P3033">
        <f>E3033/L3033</f>
        <v>51.724137931034484</v>
      </c>
      <c r="Q3033" t="s">
        <v>8317</v>
      </c>
      <c r="R3033" t="s">
        <v>8330</v>
      </c>
      <c r="S3033" s="12" t="str">
        <f>TEXT((J3033/86400)+25569+(-5/24),"mm/dd/yy")</f>
        <v>08/15/16</v>
      </c>
      <c r="T3033" s="12" t="str">
        <f>TEXT((I3033/86400)+25569+(-5/24),"mm/dd/yy")</f>
        <v>10/14/16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>E3034/D3034</f>
        <v>1.272</v>
      </c>
      <c r="P3034">
        <f>E3034/L3034</f>
        <v>50.88</v>
      </c>
      <c r="Q3034" t="s">
        <v>8317</v>
      </c>
      <c r="R3034" t="s">
        <v>8330</v>
      </c>
      <c r="S3034" s="12" t="str">
        <f>TEXT((J3034/86400)+25569+(-5/24),"mm/dd/yy")</f>
        <v>08/11/15</v>
      </c>
      <c r="T3034" s="12" t="str">
        <f>TEXT((I3034/86400)+25569+(-5/24),"mm/dd/yy")</f>
        <v>09/10/15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>E3035/D3035</f>
        <v>1.4653333333333334</v>
      </c>
      <c r="P3035">
        <f>E3035/L3035</f>
        <v>191.13043478260869</v>
      </c>
      <c r="Q3035" t="s">
        <v>8317</v>
      </c>
      <c r="R3035" t="s">
        <v>8330</v>
      </c>
      <c r="S3035" s="12" t="str">
        <f>TEXT((J3035/86400)+25569+(-5/24),"mm/dd/yy")</f>
        <v>07/18/16</v>
      </c>
      <c r="T3035" s="12" t="str">
        <f>TEXT((I3035/86400)+25569+(-5/24),"mm/dd/yy")</f>
        <v>08/17/16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>E3036/D3036</f>
        <v>1.1253599999999999</v>
      </c>
      <c r="P3036">
        <f>E3036/L3036</f>
        <v>89.314285714285717</v>
      </c>
      <c r="Q3036" t="s">
        <v>8317</v>
      </c>
      <c r="R3036" t="s">
        <v>8330</v>
      </c>
      <c r="S3036" s="12" t="str">
        <f>TEXT((J3036/86400)+25569+(-5/24),"mm/dd/yy")</f>
        <v>10/01/16</v>
      </c>
      <c r="T3036" s="12" t="str">
        <f>TEXT((I3036/86400)+25569+(-5/24),"mm/dd/yy")</f>
        <v>10/31/16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>E3037/D3037</f>
        <v>1.0878684000000001</v>
      </c>
      <c r="P3037">
        <f>E3037/L3037</f>
        <v>88.588631921824103</v>
      </c>
      <c r="Q3037" t="s">
        <v>8317</v>
      </c>
      <c r="R3037" t="s">
        <v>8330</v>
      </c>
      <c r="S3037" s="12" t="str">
        <f>TEXT((J3037/86400)+25569+(-5/24),"mm/dd/yy")</f>
        <v>04/04/13</v>
      </c>
      <c r="T3037" s="12" t="str">
        <f>TEXT((I3037/86400)+25569+(-5/24),"mm/dd/yy")</f>
        <v>05/04/13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>E3038/D3038</f>
        <v>1.26732</v>
      </c>
      <c r="P3038">
        <f>E3038/L3038</f>
        <v>96.300911854103347</v>
      </c>
      <c r="Q3038" t="s">
        <v>8317</v>
      </c>
      <c r="R3038" t="s">
        <v>8330</v>
      </c>
      <c r="S3038" s="12" t="str">
        <f>TEXT((J3038/86400)+25569+(-5/24),"mm/dd/yy")</f>
        <v>07/11/13</v>
      </c>
      <c r="T3038" s="12" t="str">
        <f>TEXT((I3038/86400)+25569+(-5/24),"mm/dd/yy")</f>
        <v>08/16/13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>E3039/D3039</f>
        <v>2.1320000000000001</v>
      </c>
      <c r="P3039">
        <f>E3039/L3039</f>
        <v>33.3125</v>
      </c>
      <c r="Q3039" t="s">
        <v>8317</v>
      </c>
      <c r="R3039" t="s">
        <v>8330</v>
      </c>
      <c r="S3039" s="12" t="str">
        <f>TEXT((J3039/86400)+25569+(-5/24),"mm/dd/yy")</f>
        <v>07/19/10</v>
      </c>
      <c r="T3039" s="12" t="str">
        <f>TEXT((I3039/86400)+25569+(-5/24),"mm/dd/yy")</f>
        <v>10/01/10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>E3040/D3040</f>
        <v>1.0049999999999999</v>
      </c>
      <c r="P3040">
        <f>E3040/L3040</f>
        <v>37.222222222222221</v>
      </c>
      <c r="Q3040" t="s">
        <v>8317</v>
      </c>
      <c r="R3040" t="s">
        <v>8330</v>
      </c>
      <c r="S3040" s="12" t="str">
        <f>TEXT((J3040/86400)+25569+(-5/24),"mm/dd/yy")</f>
        <v>01/04/16</v>
      </c>
      <c r="T3040" s="12" t="str">
        <f>TEXT((I3040/86400)+25569+(-5/24),"mm/dd/yy")</f>
        <v>03/04/16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>E3041/D3041</f>
        <v>1.0871389999999999</v>
      </c>
      <c r="P3041">
        <f>E3041/L3041</f>
        <v>92.130423728813554</v>
      </c>
      <c r="Q3041" t="s">
        <v>8317</v>
      </c>
      <c r="R3041" t="s">
        <v>8330</v>
      </c>
      <c r="S3041" s="12" t="str">
        <f>TEXT((J3041/86400)+25569+(-5/24),"mm/dd/yy")</f>
        <v>12/02/13</v>
      </c>
      <c r="T3041" s="12" t="str">
        <f>TEXT((I3041/86400)+25569+(-5/24),"mm/dd/yy")</f>
        <v>12/29/13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>E3042/D3042</f>
        <v>1.075</v>
      </c>
      <c r="P3042">
        <f>E3042/L3042</f>
        <v>76.785714285714292</v>
      </c>
      <c r="Q3042" t="s">
        <v>8317</v>
      </c>
      <c r="R3042" t="s">
        <v>8330</v>
      </c>
      <c r="S3042" s="12" t="str">
        <f>TEXT((J3042/86400)+25569+(-5/24),"mm/dd/yy")</f>
        <v>06/22/15</v>
      </c>
      <c r="T3042" s="12" t="str">
        <f>TEXT((I3042/86400)+25569+(-5/24),"mm/dd/yy")</f>
        <v>06/26/15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>E3043/D3043</f>
        <v>1.1048192771084338</v>
      </c>
      <c r="P3043">
        <f>E3043/L3043</f>
        <v>96.526315789473685</v>
      </c>
      <c r="Q3043" t="s">
        <v>8317</v>
      </c>
      <c r="R3043" t="s">
        <v>8330</v>
      </c>
      <c r="S3043" s="12" t="str">
        <f>TEXT((J3043/86400)+25569+(-5/24),"mm/dd/yy")</f>
        <v>12/21/15</v>
      </c>
      <c r="T3043" s="12" t="str">
        <f>TEXT((I3043/86400)+25569+(-5/24),"mm/dd/yy")</f>
        <v>01/20/16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>E3044/D3044</f>
        <v>1.28</v>
      </c>
      <c r="P3044">
        <f>E3044/L3044</f>
        <v>51.891891891891895</v>
      </c>
      <c r="Q3044" t="s">
        <v>8317</v>
      </c>
      <c r="R3044" t="s">
        <v>8330</v>
      </c>
      <c r="S3044" s="12" t="str">
        <f>TEXT((J3044/86400)+25569+(-5/24),"mm/dd/yy")</f>
        <v>09/06/15</v>
      </c>
      <c r="T3044" s="12" t="str">
        <f>TEXT((I3044/86400)+25569+(-5/24),"mm/dd/yy")</f>
        <v>10/06/15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>E3045/D3045</f>
        <v>1.1000666666666667</v>
      </c>
      <c r="P3045">
        <f>E3045/L3045</f>
        <v>128.9140625</v>
      </c>
      <c r="Q3045" t="s">
        <v>8317</v>
      </c>
      <c r="R3045" t="s">
        <v>8330</v>
      </c>
      <c r="S3045" s="12" t="str">
        <f>TEXT((J3045/86400)+25569+(-5/24),"mm/dd/yy")</f>
        <v>03/19/15</v>
      </c>
      <c r="T3045" s="12" t="str">
        <f>TEXT((I3045/86400)+25569+(-5/24),"mm/dd/yy")</f>
        <v>04/15/15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>E3046/D3046</f>
        <v>1.0934166666666667</v>
      </c>
      <c r="P3046">
        <f>E3046/L3046</f>
        <v>84.108974358974365</v>
      </c>
      <c r="Q3046" t="s">
        <v>8317</v>
      </c>
      <c r="R3046" t="s">
        <v>8330</v>
      </c>
      <c r="S3046" s="12" t="str">
        <f>TEXT((J3046/86400)+25569+(-5/24),"mm/dd/yy")</f>
        <v>01/18/16</v>
      </c>
      <c r="T3046" s="12" t="str">
        <f>TEXT((I3046/86400)+25569+(-5/24),"mm/dd/yy")</f>
        <v>02/02/16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>E3047/D3047</f>
        <v>1.3270650000000002</v>
      </c>
      <c r="P3047">
        <f>E3047/L3047</f>
        <v>82.941562500000003</v>
      </c>
      <c r="Q3047" t="s">
        <v>8317</v>
      </c>
      <c r="R3047" t="s">
        <v>8330</v>
      </c>
      <c r="S3047" s="12" t="str">
        <f>TEXT((J3047/86400)+25569+(-5/24),"mm/dd/yy")</f>
        <v>07/22/14</v>
      </c>
      <c r="T3047" s="12" t="str">
        <f>TEXT((I3047/86400)+25569+(-5/24),"mm/dd/yy")</f>
        <v>08/21/14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>E3048/D3048</f>
        <v>1.9084810126582279</v>
      </c>
      <c r="P3048">
        <f>E3048/L3048</f>
        <v>259.94827586206895</v>
      </c>
      <c r="Q3048" t="s">
        <v>8317</v>
      </c>
      <c r="R3048" t="s">
        <v>8330</v>
      </c>
      <c r="S3048" s="12" t="str">
        <f>TEXT((J3048/86400)+25569+(-5/24),"mm/dd/yy")</f>
        <v>08/11/14</v>
      </c>
      <c r="T3048" s="12" t="str">
        <f>TEXT((I3048/86400)+25569+(-5/24),"mm/dd/yy")</f>
        <v>09/09/14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>E3049/D3049</f>
        <v>1.49</v>
      </c>
      <c r="P3049">
        <f>E3049/L3049</f>
        <v>37.25</v>
      </c>
      <c r="Q3049" t="s">
        <v>8317</v>
      </c>
      <c r="R3049" t="s">
        <v>8330</v>
      </c>
      <c r="S3049" s="12" t="str">
        <f>TEXT((J3049/86400)+25569+(-5/24),"mm/dd/yy")</f>
        <v>03/14/16</v>
      </c>
      <c r="T3049" s="12" t="str">
        <f>TEXT((I3049/86400)+25569+(-5/24),"mm/dd/yy")</f>
        <v>04/27/16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>E3050/D3050</f>
        <v>1.6639999999999999</v>
      </c>
      <c r="P3050">
        <f>E3050/L3050</f>
        <v>177.02127659574469</v>
      </c>
      <c r="Q3050" t="s">
        <v>8317</v>
      </c>
      <c r="R3050" t="s">
        <v>8330</v>
      </c>
      <c r="S3050" s="12" t="str">
        <f>TEXT((J3050/86400)+25569+(-5/24),"mm/dd/yy")</f>
        <v>12/02/14</v>
      </c>
      <c r="T3050" s="12" t="str">
        <f>TEXT((I3050/86400)+25569+(-5/24),"mm/dd/yy")</f>
        <v>12/31/14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>E3051/D3051</f>
        <v>1.0666666666666667</v>
      </c>
      <c r="P3051">
        <f>E3051/L3051</f>
        <v>74.074074074074076</v>
      </c>
      <c r="Q3051" t="s">
        <v>8317</v>
      </c>
      <c r="R3051" t="s">
        <v>8330</v>
      </c>
      <c r="S3051" s="12" t="str">
        <f>TEXT((J3051/86400)+25569+(-5/24),"mm/dd/yy")</f>
        <v>05/14/15</v>
      </c>
      <c r="T3051" s="12" t="str">
        <f>TEXT((I3051/86400)+25569+(-5/24),"mm/dd/yy")</f>
        <v>06/13/15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>E3052/D3052</f>
        <v>1.06</v>
      </c>
      <c r="P3052">
        <f>E3052/L3052</f>
        <v>70.666666666666671</v>
      </c>
      <c r="Q3052" t="s">
        <v>8317</v>
      </c>
      <c r="R3052" t="s">
        <v>8330</v>
      </c>
      <c r="S3052" s="12" t="str">
        <f>TEXT((J3052/86400)+25569+(-5/24),"mm/dd/yy")</f>
        <v>04/04/16</v>
      </c>
      <c r="T3052" s="12" t="str">
        <f>TEXT((I3052/86400)+25569+(-5/24),"mm/dd/yy")</f>
        <v>05/04/16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>E3053/D3053</f>
        <v>0.23628571428571429</v>
      </c>
      <c r="P3053">
        <f>E3053/L3053</f>
        <v>23.62857142857143</v>
      </c>
      <c r="Q3053" t="s">
        <v>8317</v>
      </c>
      <c r="R3053" t="s">
        <v>8330</v>
      </c>
      <c r="S3053" s="12" t="str">
        <f>TEXT((J3053/86400)+25569+(-5/24),"mm/dd/yy")</f>
        <v>01/09/17</v>
      </c>
      <c r="T3053" s="12" t="str">
        <f>TEXT((I3053/86400)+25569+(-5/24),"mm/dd/yy")</f>
        <v>02/08/17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>E3054/D3054</f>
        <v>1.5E-3</v>
      </c>
      <c r="P3054">
        <f>E3054/L3054</f>
        <v>37.5</v>
      </c>
      <c r="Q3054" t="s">
        <v>8317</v>
      </c>
      <c r="R3054" t="s">
        <v>8330</v>
      </c>
      <c r="S3054" s="12" t="str">
        <f>TEXT((J3054/86400)+25569+(-5/24),"mm/dd/yy")</f>
        <v>04/28/15</v>
      </c>
      <c r="T3054" s="12" t="str">
        <f>TEXT((I3054/86400)+25569+(-5/24),"mm/dd/yy")</f>
        <v>05/28/15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>E3055/D3055</f>
        <v>4.0000000000000001E-3</v>
      </c>
      <c r="P3055">
        <f>E3055/L3055</f>
        <v>13.333333333333334</v>
      </c>
      <c r="Q3055" t="s">
        <v>8317</v>
      </c>
      <c r="R3055" t="s">
        <v>8330</v>
      </c>
      <c r="S3055" s="12" t="str">
        <f>TEXT((J3055/86400)+25569+(-5/24),"mm/dd/yy")</f>
        <v>08/11/14</v>
      </c>
      <c r="T3055" s="12" t="str">
        <f>TEXT((I3055/86400)+25569+(-5/24),"mm/dd/yy")</f>
        <v>10/01/14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>E3056/D3056</f>
        <v>0</v>
      </c>
      <c r="P3056" t="e">
        <f>E3056/L3056</f>
        <v>#DIV/0!</v>
      </c>
      <c r="Q3056" t="s">
        <v>8317</v>
      </c>
      <c r="R3056" t="s">
        <v>8330</v>
      </c>
      <c r="S3056" s="12" t="str">
        <f>TEXT((J3056/86400)+25569+(-5/24),"mm/dd/yy")</f>
        <v>01/23/15</v>
      </c>
      <c r="T3056" s="12" t="str">
        <f>TEXT((I3056/86400)+25569+(-5/24),"mm/dd/yy")</f>
        <v>03/01/15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>E3057/D3057</f>
        <v>5.0000000000000002E-5</v>
      </c>
      <c r="P3057">
        <f>E3057/L3057</f>
        <v>1</v>
      </c>
      <c r="Q3057" t="s">
        <v>8317</v>
      </c>
      <c r="R3057" t="s">
        <v>8330</v>
      </c>
      <c r="S3057" s="12" t="str">
        <f>TEXT((J3057/86400)+25569+(-5/24),"mm/dd/yy")</f>
        <v>11/10/14</v>
      </c>
      <c r="T3057" s="12" t="str">
        <f>TEXT((I3057/86400)+25569+(-5/24),"mm/dd/yy")</f>
        <v>01/09/15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>E3058/D3058</f>
        <v>0</v>
      </c>
      <c r="P3058" t="e">
        <f>E3058/L3058</f>
        <v>#DIV/0!</v>
      </c>
      <c r="Q3058" t="s">
        <v>8317</v>
      </c>
      <c r="R3058" t="s">
        <v>8330</v>
      </c>
      <c r="S3058" s="12" t="str">
        <f>TEXT((J3058/86400)+25569+(-5/24),"mm/dd/yy")</f>
        <v>07/31/14</v>
      </c>
      <c r="T3058" s="12" t="str">
        <f>TEXT((I3058/86400)+25569+(-5/24),"mm/dd/yy")</f>
        <v>09/29/14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>E3059/D3059</f>
        <v>0</v>
      </c>
      <c r="P3059" t="e">
        <f>E3059/L3059</f>
        <v>#DIV/0!</v>
      </c>
      <c r="Q3059" t="s">
        <v>8317</v>
      </c>
      <c r="R3059" t="s">
        <v>8330</v>
      </c>
      <c r="S3059" s="12" t="str">
        <f>TEXT((J3059/86400)+25569+(-5/24),"mm/dd/yy")</f>
        <v>03/04/16</v>
      </c>
      <c r="T3059" s="12" t="str">
        <f>TEXT((I3059/86400)+25569+(-5/24),"mm/dd/yy")</f>
        <v>04/03/16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>E3060/D3060</f>
        <v>1.6666666666666666E-4</v>
      </c>
      <c r="P3060">
        <f>E3060/L3060</f>
        <v>1</v>
      </c>
      <c r="Q3060" t="s">
        <v>8317</v>
      </c>
      <c r="R3060" t="s">
        <v>8330</v>
      </c>
      <c r="S3060" s="12" t="str">
        <f>TEXT((J3060/86400)+25569+(-5/24),"mm/dd/yy")</f>
        <v>03/31/16</v>
      </c>
      <c r="T3060" s="12" t="str">
        <f>TEXT((I3060/86400)+25569+(-5/24),"mm/dd/yy")</f>
        <v>05/20/16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>E3061/D3061</f>
        <v>3.0066666666666665E-2</v>
      </c>
      <c r="P3061">
        <f>E3061/L3061</f>
        <v>41</v>
      </c>
      <c r="Q3061" t="s">
        <v>8317</v>
      </c>
      <c r="R3061" t="s">
        <v>8330</v>
      </c>
      <c r="S3061" s="12" t="str">
        <f>TEXT((J3061/86400)+25569+(-5/24),"mm/dd/yy")</f>
        <v>07/09/14</v>
      </c>
      <c r="T3061" s="12" t="str">
        <f>TEXT((I3061/86400)+25569+(-5/24),"mm/dd/yy")</f>
        <v>08/08/14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>E3062/D3062</f>
        <v>1.5227272727272728E-3</v>
      </c>
      <c r="P3062">
        <f>E3062/L3062</f>
        <v>55.833333333333336</v>
      </c>
      <c r="Q3062" t="s">
        <v>8317</v>
      </c>
      <c r="R3062" t="s">
        <v>8330</v>
      </c>
      <c r="S3062" s="12" t="str">
        <f>TEXT((J3062/86400)+25569+(-5/24),"mm/dd/yy")</f>
        <v>08/29/15</v>
      </c>
      <c r="T3062" s="12" t="str">
        <f>TEXT((I3062/86400)+25569+(-5/24),"mm/dd/yy")</f>
        <v>09/28/15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>E3063/D3063</f>
        <v>0</v>
      </c>
      <c r="P3063" t="e">
        <f>E3063/L3063</f>
        <v>#DIV/0!</v>
      </c>
      <c r="Q3063" t="s">
        <v>8317</v>
      </c>
      <c r="R3063" t="s">
        <v>8330</v>
      </c>
      <c r="S3063" s="12" t="str">
        <f>TEXT((J3063/86400)+25569+(-5/24),"mm/dd/yy")</f>
        <v>07/14/14</v>
      </c>
      <c r="T3063" s="12" t="str">
        <f>TEXT((I3063/86400)+25569+(-5/24),"mm/dd/yy")</f>
        <v>08/13/14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>E3064/D3064</f>
        <v>0.66839999999999999</v>
      </c>
      <c r="P3064">
        <f>E3064/L3064</f>
        <v>99.761194029850742</v>
      </c>
      <c r="Q3064" t="s">
        <v>8317</v>
      </c>
      <c r="R3064" t="s">
        <v>8330</v>
      </c>
      <c r="S3064" s="12" t="str">
        <f>TEXT((J3064/86400)+25569+(-5/24),"mm/dd/yy")</f>
        <v>09/01/15</v>
      </c>
      <c r="T3064" s="12" t="str">
        <f>TEXT((I3064/86400)+25569+(-5/24),"mm/dd/yy")</f>
        <v>09/30/15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>E3065/D3065</f>
        <v>0.19566666666666666</v>
      </c>
      <c r="P3065">
        <f>E3065/L3065</f>
        <v>25.521739130434781</v>
      </c>
      <c r="Q3065" t="s">
        <v>8317</v>
      </c>
      <c r="R3065" t="s">
        <v>8330</v>
      </c>
      <c r="S3065" s="12" t="str">
        <f>TEXT((J3065/86400)+25569+(-5/24),"mm/dd/yy")</f>
        <v>09/17/16</v>
      </c>
      <c r="T3065" s="12" t="str">
        <f>TEXT((I3065/86400)+25569+(-5/24),"mm/dd/yy")</f>
        <v>10/22/16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>E3066/D3066</f>
        <v>0.11294666666666667</v>
      </c>
      <c r="P3066">
        <f>E3066/L3066</f>
        <v>117.65277777777777</v>
      </c>
      <c r="Q3066" t="s">
        <v>8317</v>
      </c>
      <c r="R3066" t="s">
        <v>8330</v>
      </c>
      <c r="S3066" s="12" t="str">
        <f>TEXT((J3066/86400)+25569+(-5/24),"mm/dd/yy")</f>
        <v>10/21/15</v>
      </c>
      <c r="T3066" s="12" t="str">
        <f>TEXT((I3066/86400)+25569+(-5/24),"mm/dd/yy")</f>
        <v>11/22/15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>E3067/D3067</f>
        <v>4.0000000000000002E-4</v>
      </c>
      <c r="P3067">
        <f>E3067/L3067</f>
        <v>5</v>
      </c>
      <c r="Q3067" t="s">
        <v>8317</v>
      </c>
      <c r="R3067" t="s">
        <v>8330</v>
      </c>
      <c r="S3067" s="12" t="str">
        <f>TEXT((J3067/86400)+25569+(-5/24),"mm/dd/yy")</f>
        <v>07/04/14</v>
      </c>
      <c r="T3067" s="12" t="str">
        <f>TEXT((I3067/86400)+25569+(-5/24),"mm/dd/yy")</f>
        <v>07/29/14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>E3068/D3068</f>
        <v>0.11985714285714286</v>
      </c>
      <c r="P3068">
        <f>E3068/L3068</f>
        <v>2796.6666666666665</v>
      </c>
      <c r="Q3068" t="s">
        <v>8317</v>
      </c>
      <c r="R3068" t="s">
        <v>8330</v>
      </c>
      <c r="S3068" s="12" t="str">
        <f>TEXT((J3068/86400)+25569+(-5/24),"mm/dd/yy")</f>
        <v>06/10/16</v>
      </c>
      <c r="T3068" s="12" t="str">
        <f>TEXT((I3068/86400)+25569+(-5/24),"mm/dd/yy")</f>
        <v>07/10/16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>E3069/D3069</f>
        <v>2.5000000000000001E-2</v>
      </c>
      <c r="P3069">
        <f>E3069/L3069</f>
        <v>200</v>
      </c>
      <c r="Q3069" t="s">
        <v>8317</v>
      </c>
      <c r="R3069" t="s">
        <v>8330</v>
      </c>
      <c r="S3069" s="12" t="str">
        <f>TEXT((J3069/86400)+25569+(-5/24),"mm/dd/yy")</f>
        <v>08/10/15</v>
      </c>
      <c r="T3069" s="12" t="str">
        <f>TEXT((I3069/86400)+25569+(-5/24),"mm/dd/yy")</f>
        <v>09/09/15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>E3070/D3070</f>
        <v>6.9999999999999999E-4</v>
      </c>
      <c r="P3070">
        <f>E3070/L3070</f>
        <v>87.5</v>
      </c>
      <c r="Q3070" t="s">
        <v>8317</v>
      </c>
      <c r="R3070" t="s">
        <v>8330</v>
      </c>
      <c r="S3070" s="12" t="str">
        <f>TEXT((J3070/86400)+25569+(-5/24),"mm/dd/yy")</f>
        <v>09/16/15</v>
      </c>
      <c r="T3070" s="12" t="str">
        <f>TEXT((I3070/86400)+25569+(-5/24),"mm/dd/yy")</f>
        <v>10/16/15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>E3071/D3071</f>
        <v>0.14099999999999999</v>
      </c>
      <c r="P3071">
        <f>E3071/L3071</f>
        <v>20.142857142857142</v>
      </c>
      <c r="Q3071" t="s">
        <v>8317</v>
      </c>
      <c r="R3071" t="s">
        <v>8330</v>
      </c>
      <c r="S3071" s="12" t="str">
        <f>TEXT((J3071/86400)+25569+(-5/24),"mm/dd/yy")</f>
        <v>11/14/14</v>
      </c>
      <c r="T3071" s="12" t="str">
        <f>TEXT((I3071/86400)+25569+(-5/24),"mm/dd/yy")</f>
        <v>12/14/14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>E3072/D3072</f>
        <v>3.3399999999999999E-2</v>
      </c>
      <c r="P3072">
        <f>E3072/L3072</f>
        <v>20.875</v>
      </c>
      <c r="Q3072" t="s">
        <v>8317</v>
      </c>
      <c r="R3072" t="s">
        <v>8330</v>
      </c>
      <c r="S3072" s="12" t="str">
        <f>TEXT((J3072/86400)+25569+(-5/24),"mm/dd/yy")</f>
        <v>11/16/16</v>
      </c>
      <c r="T3072" s="12" t="str">
        <f>TEXT((I3072/86400)+25569+(-5/24),"mm/dd/yy")</f>
        <v>12/07/16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>E3073/D3073</f>
        <v>0.59775</v>
      </c>
      <c r="P3073">
        <f>E3073/L3073</f>
        <v>61.307692307692307</v>
      </c>
      <c r="Q3073" t="s">
        <v>8317</v>
      </c>
      <c r="R3073" t="s">
        <v>8330</v>
      </c>
      <c r="S3073" s="12" t="str">
        <f>TEXT((J3073/86400)+25569+(-5/24),"mm/dd/yy")</f>
        <v>04/03/15</v>
      </c>
      <c r="T3073" s="12" t="str">
        <f>TEXT((I3073/86400)+25569+(-5/24),"mm/dd/yy")</f>
        <v>04/21/15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>E3074/D3074</f>
        <v>1.6666666666666666E-4</v>
      </c>
      <c r="P3074">
        <f>E3074/L3074</f>
        <v>1</v>
      </c>
      <c r="Q3074" t="s">
        <v>8317</v>
      </c>
      <c r="R3074" t="s">
        <v>8330</v>
      </c>
      <c r="S3074" s="12" t="str">
        <f>TEXT((J3074/86400)+25569+(-5/24),"mm/dd/yy")</f>
        <v>10/15/16</v>
      </c>
      <c r="T3074" s="12" t="str">
        <f>TEXT((I3074/86400)+25569+(-5/24),"mm/dd/yy")</f>
        <v>10/29/16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>E3075/D3075</f>
        <v>2.3035714285714285E-4</v>
      </c>
      <c r="P3075">
        <f>E3075/L3075</f>
        <v>92.142857142857139</v>
      </c>
      <c r="Q3075" t="s">
        <v>8317</v>
      </c>
      <c r="R3075" t="s">
        <v>8330</v>
      </c>
      <c r="S3075" s="12" t="str">
        <f>TEXT((J3075/86400)+25569+(-5/24),"mm/dd/yy")</f>
        <v>04/17/15</v>
      </c>
      <c r="T3075" s="12" t="str">
        <f>TEXT((I3075/86400)+25569+(-5/24),"mm/dd/yy")</f>
        <v>06/14/15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>E3076/D3076</f>
        <v>8.8000000000000003E-4</v>
      </c>
      <c r="P3076">
        <f>E3076/L3076</f>
        <v>7.333333333333333</v>
      </c>
      <c r="Q3076" t="s">
        <v>8317</v>
      </c>
      <c r="R3076" t="s">
        <v>8330</v>
      </c>
      <c r="S3076" s="12" t="str">
        <f>TEXT((J3076/86400)+25569+(-5/24),"mm/dd/yy")</f>
        <v>02/09/16</v>
      </c>
      <c r="T3076" s="12" t="str">
        <f>TEXT((I3076/86400)+25569+(-5/24),"mm/dd/yy")</f>
        <v>03/10/16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>E3077/D3077</f>
        <v>8.6400000000000005E-2</v>
      </c>
      <c r="P3077">
        <f>E3077/L3077</f>
        <v>64.8</v>
      </c>
      <c r="Q3077" t="s">
        <v>8317</v>
      </c>
      <c r="R3077" t="s">
        <v>8330</v>
      </c>
      <c r="S3077" s="12" t="str">
        <f>TEXT((J3077/86400)+25569+(-5/24),"mm/dd/yy")</f>
        <v>06/29/16</v>
      </c>
      <c r="T3077" s="12" t="str">
        <f>TEXT((I3077/86400)+25569+(-5/24),"mm/dd/yy")</f>
        <v>08/18/16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>E3078/D3078</f>
        <v>0.15060000000000001</v>
      </c>
      <c r="P3078">
        <f>E3078/L3078</f>
        <v>30.12</v>
      </c>
      <c r="Q3078" t="s">
        <v>8317</v>
      </c>
      <c r="R3078" t="s">
        <v>8330</v>
      </c>
      <c r="S3078" s="12" t="str">
        <f>TEXT((J3078/86400)+25569+(-5/24),"mm/dd/yy")</f>
        <v>08/10/15</v>
      </c>
      <c r="T3078" s="12" t="str">
        <f>TEXT((I3078/86400)+25569+(-5/24),"mm/dd/yy")</f>
        <v>10/09/15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>E3079/D3079</f>
        <v>4.7727272727272731E-3</v>
      </c>
      <c r="P3079">
        <f>E3079/L3079</f>
        <v>52.5</v>
      </c>
      <c r="Q3079" t="s">
        <v>8317</v>
      </c>
      <c r="R3079" t="s">
        <v>8330</v>
      </c>
      <c r="S3079" s="12" t="str">
        <f>TEXT((J3079/86400)+25569+(-5/24),"mm/dd/yy")</f>
        <v>01/31/17</v>
      </c>
      <c r="T3079" s="12" t="str">
        <f>TEXT((I3079/86400)+25569+(-5/24),"mm/dd/yy")</f>
        <v>03/02/17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>E3080/D3080</f>
        <v>1.1833333333333333E-3</v>
      </c>
      <c r="P3080">
        <f>E3080/L3080</f>
        <v>23.666666666666668</v>
      </c>
      <c r="Q3080" t="s">
        <v>8317</v>
      </c>
      <c r="R3080" t="s">
        <v>8330</v>
      </c>
      <c r="S3080" s="12" t="str">
        <f>TEXT((J3080/86400)+25569+(-5/24),"mm/dd/yy")</f>
        <v>01/26/15</v>
      </c>
      <c r="T3080" s="12" t="str">
        <f>TEXT((I3080/86400)+25569+(-5/24),"mm/dd/yy")</f>
        <v>02/25/15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>E3081/D3081</f>
        <v>8.4173998587352451E-3</v>
      </c>
      <c r="P3081">
        <f>E3081/L3081</f>
        <v>415.77777777777777</v>
      </c>
      <c r="Q3081" t="s">
        <v>8317</v>
      </c>
      <c r="R3081" t="s">
        <v>8330</v>
      </c>
      <c r="S3081" s="12" t="str">
        <f>TEXT((J3081/86400)+25569+(-5/24),"mm/dd/yy")</f>
        <v>02/20/15</v>
      </c>
      <c r="T3081" s="12" t="str">
        <f>TEXT((I3081/86400)+25569+(-5/24),"mm/dd/yy")</f>
        <v>03/22/15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>E3082/D3082</f>
        <v>1.8799999999999999E-4</v>
      </c>
      <c r="P3082">
        <f>E3082/L3082</f>
        <v>53.714285714285715</v>
      </c>
      <c r="Q3082" t="s">
        <v>8317</v>
      </c>
      <c r="R3082" t="s">
        <v>8330</v>
      </c>
      <c r="S3082" s="12" t="str">
        <f>TEXT((J3082/86400)+25569+(-5/24),"mm/dd/yy")</f>
        <v>10/27/14</v>
      </c>
      <c r="T3082" s="12" t="str">
        <f>TEXT((I3082/86400)+25569+(-5/24),"mm/dd/yy")</f>
        <v>12/26/14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>E3083/D3083</f>
        <v>2.1029999999999998E-3</v>
      </c>
      <c r="P3083">
        <f>E3083/L3083</f>
        <v>420.6</v>
      </c>
      <c r="Q3083" t="s">
        <v>8317</v>
      </c>
      <c r="R3083" t="s">
        <v>8330</v>
      </c>
      <c r="S3083" s="12" t="str">
        <f>TEXT((J3083/86400)+25569+(-5/24),"mm/dd/yy")</f>
        <v>08/20/15</v>
      </c>
      <c r="T3083" s="12" t="str">
        <f>TEXT((I3083/86400)+25569+(-5/24),"mm/dd/yy")</f>
        <v>09/19/15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>E3084/D3084</f>
        <v>0</v>
      </c>
      <c r="P3084" t="e">
        <f>E3084/L3084</f>
        <v>#DIV/0!</v>
      </c>
      <c r="Q3084" t="s">
        <v>8317</v>
      </c>
      <c r="R3084" t="s">
        <v>8330</v>
      </c>
      <c r="S3084" s="12" t="str">
        <f>TEXT((J3084/86400)+25569+(-5/24),"mm/dd/yy")</f>
        <v>10/16/15</v>
      </c>
      <c r="T3084" s="12" t="str">
        <f>TEXT((I3084/86400)+25569+(-5/24),"mm/dd/yy")</f>
        <v>11/15/15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>E3085/D3085</f>
        <v>2.8E-3</v>
      </c>
      <c r="P3085">
        <f>E3085/L3085</f>
        <v>18.666666666666668</v>
      </c>
      <c r="Q3085" t="s">
        <v>8317</v>
      </c>
      <c r="R3085" t="s">
        <v>8330</v>
      </c>
      <c r="S3085" s="12" t="str">
        <f>TEXT((J3085/86400)+25569+(-5/24),"mm/dd/yy")</f>
        <v>08/02/14</v>
      </c>
      <c r="T3085" s="12" t="str">
        <f>TEXT((I3085/86400)+25569+(-5/24),"mm/dd/yy")</f>
        <v>09/01/14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>E3086/D3086</f>
        <v>0.11579206701157921</v>
      </c>
      <c r="P3086">
        <f>E3086/L3086</f>
        <v>78.333333333333329</v>
      </c>
      <c r="Q3086" t="s">
        <v>8317</v>
      </c>
      <c r="R3086" t="s">
        <v>8330</v>
      </c>
      <c r="S3086" s="12" t="str">
        <f>TEXT((J3086/86400)+25569+(-5/24),"mm/dd/yy")</f>
        <v>04/06/15</v>
      </c>
      <c r="T3086" s="12" t="str">
        <f>TEXT((I3086/86400)+25569+(-5/24),"mm/dd/yy")</f>
        <v>05/05/15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>E3087/D3087</f>
        <v>2.4400000000000002E-2</v>
      </c>
      <c r="P3087">
        <f>E3087/L3087</f>
        <v>67.777777777777771</v>
      </c>
      <c r="Q3087" t="s">
        <v>8317</v>
      </c>
      <c r="R3087" t="s">
        <v>8330</v>
      </c>
      <c r="S3087" s="12" t="str">
        <f>TEXT((J3087/86400)+25569+(-5/24),"mm/dd/yy")</f>
        <v>08/30/15</v>
      </c>
      <c r="T3087" s="12" t="str">
        <f>TEXT((I3087/86400)+25569+(-5/24),"mm/dd/yy")</f>
        <v>09/29/15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>E3088/D3088</f>
        <v>2.5000000000000001E-3</v>
      </c>
      <c r="P3088">
        <f>E3088/L3088</f>
        <v>16.666666666666668</v>
      </c>
      <c r="Q3088" t="s">
        <v>8317</v>
      </c>
      <c r="R3088" t="s">
        <v>8330</v>
      </c>
      <c r="S3088" s="12" t="str">
        <f>TEXT((J3088/86400)+25569+(-5/24),"mm/dd/yy")</f>
        <v>06/18/15</v>
      </c>
      <c r="T3088" s="12" t="str">
        <f>TEXT((I3088/86400)+25569+(-5/24),"mm/dd/yy")</f>
        <v>08/17/15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>E3089/D3089</f>
        <v>6.2500000000000003E-3</v>
      </c>
      <c r="P3089">
        <f>E3089/L3089</f>
        <v>62.5</v>
      </c>
      <c r="Q3089" t="s">
        <v>8317</v>
      </c>
      <c r="R3089" t="s">
        <v>8330</v>
      </c>
      <c r="S3089" s="12" t="str">
        <f>TEXT((J3089/86400)+25569+(-5/24),"mm/dd/yy")</f>
        <v>10/21/16</v>
      </c>
      <c r="T3089" s="12" t="str">
        <f>TEXT((I3089/86400)+25569+(-5/24),"mm/dd/yy")</f>
        <v>12/20/16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>E3090/D3090</f>
        <v>1.9384615384615384E-3</v>
      </c>
      <c r="P3090">
        <f>E3090/L3090</f>
        <v>42</v>
      </c>
      <c r="Q3090" t="s">
        <v>8317</v>
      </c>
      <c r="R3090" t="s">
        <v>8330</v>
      </c>
      <c r="S3090" s="12" t="str">
        <f>TEXT((J3090/86400)+25569+(-5/24),"mm/dd/yy")</f>
        <v>12/08/14</v>
      </c>
      <c r="T3090" s="12" t="str">
        <f>TEXT((I3090/86400)+25569+(-5/24),"mm/dd/yy")</f>
        <v>01/08/15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>E3091/D3091</f>
        <v>0.23416000000000001</v>
      </c>
      <c r="P3091">
        <f>E3091/L3091</f>
        <v>130.0888888888889</v>
      </c>
      <c r="Q3091" t="s">
        <v>8317</v>
      </c>
      <c r="R3091" t="s">
        <v>8330</v>
      </c>
      <c r="S3091" s="12" t="str">
        <f>TEXT((J3091/86400)+25569+(-5/24),"mm/dd/yy")</f>
        <v>06/07/16</v>
      </c>
      <c r="T3091" s="12" t="str">
        <f>TEXT((I3091/86400)+25569+(-5/24),"mm/dd/yy")</f>
        <v>07/08/16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>E3092/D3092</f>
        <v>5.080888888888889E-2</v>
      </c>
      <c r="P3092">
        <f>E3092/L3092</f>
        <v>1270.2222222222222</v>
      </c>
      <c r="Q3092" t="s">
        <v>8317</v>
      </c>
      <c r="R3092" t="s">
        <v>8330</v>
      </c>
      <c r="S3092" s="12" t="str">
        <f>TEXT((J3092/86400)+25569+(-5/24),"mm/dd/yy")</f>
        <v>03/02/15</v>
      </c>
      <c r="T3092" s="12" t="str">
        <f>TEXT((I3092/86400)+25569+(-5/24),"mm/dd/yy")</f>
        <v>05/01/15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>E3093/D3093</f>
        <v>0.15920000000000001</v>
      </c>
      <c r="P3093">
        <f>E3093/L3093</f>
        <v>88.444444444444443</v>
      </c>
      <c r="Q3093" t="s">
        <v>8317</v>
      </c>
      <c r="R3093" t="s">
        <v>8330</v>
      </c>
      <c r="S3093" s="12" t="str">
        <f>TEXT((J3093/86400)+25569+(-5/24),"mm/dd/yy")</f>
        <v>07/15/16</v>
      </c>
      <c r="T3093" s="12" t="str">
        <f>TEXT((I3093/86400)+25569+(-5/24),"mm/dd/yy")</f>
        <v>08/14/16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>E3094/D3094</f>
        <v>1.1831900000000001E-2</v>
      </c>
      <c r="P3094">
        <f>E3094/L3094</f>
        <v>56.342380952380957</v>
      </c>
      <c r="Q3094" t="s">
        <v>8317</v>
      </c>
      <c r="R3094" t="s">
        <v>8330</v>
      </c>
      <c r="S3094" s="12" t="str">
        <f>TEXT((J3094/86400)+25569+(-5/24),"mm/dd/yy")</f>
        <v>09/08/15</v>
      </c>
      <c r="T3094" s="12" t="str">
        <f>TEXT((I3094/86400)+25569+(-5/24),"mm/dd/yy")</f>
        <v>10/15/15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>E3095/D3095</f>
        <v>0.22750000000000001</v>
      </c>
      <c r="P3095">
        <f>E3095/L3095</f>
        <v>53.529411764705884</v>
      </c>
      <c r="Q3095" t="s">
        <v>8317</v>
      </c>
      <c r="R3095" t="s">
        <v>8330</v>
      </c>
      <c r="S3095" s="12" t="str">
        <f>TEXT((J3095/86400)+25569+(-5/24),"mm/dd/yy")</f>
        <v>05/01/14</v>
      </c>
      <c r="T3095" s="12" t="str">
        <f>TEXT((I3095/86400)+25569+(-5/24),"mm/dd/yy")</f>
        <v>05/31/14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>E3096/D3096</f>
        <v>2.5000000000000001E-4</v>
      </c>
      <c r="P3096">
        <f>E3096/L3096</f>
        <v>25</v>
      </c>
      <c r="Q3096" t="s">
        <v>8317</v>
      </c>
      <c r="R3096" t="s">
        <v>8330</v>
      </c>
      <c r="S3096" s="12" t="str">
        <f>TEXT((J3096/86400)+25569+(-5/24),"mm/dd/yy")</f>
        <v>07/22/15</v>
      </c>
      <c r="T3096" s="12" t="str">
        <f>TEXT((I3096/86400)+25569+(-5/24),"mm/dd/yy")</f>
        <v>09/20/15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>E3097/D3097</f>
        <v>3.351206434316354E-3</v>
      </c>
      <c r="P3097">
        <f>E3097/L3097</f>
        <v>50</v>
      </c>
      <c r="Q3097" t="s">
        <v>8317</v>
      </c>
      <c r="R3097" t="s">
        <v>8330</v>
      </c>
      <c r="S3097" s="12" t="str">
        <f>TEXT((J3097/86400)+25569+(-5/24),"mm/dd/yy")</f>
        <v>06/01/16</v>
      </c>
      <c r="T3097" s="12" t="str">
        <f>TEXT((I3097/86400)+25569+(-5/24),"mm/dd/yy")</f>
        <v>07/31/16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>E3098/D3098</f>
        <v>3.9750000000000001E-2</v>
      </c>
      <c r="P3098">
        <f>E3098/L3098</f>
        <v>56.785714285714285</v>
      </c>
      <c r="Q3098" t="s">
        <v>8317</v>
      </c>
      <c r="R3098" t="s">
        <v>8330</v>
      </c>
      <c r="S3098" s="12" t="str">
        <f>TEXT((J3098/86400)+25569+(-5/24),"mm/dd/yy")</f>
        <v>04/20/15</v>
      </c>
      <c r="T3098" s="12" t="str">
        <f>TEXT((I3098/86400)+25569+(-5/24),"mm/dd/yy")</f>
        <v>05/20/15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>E3099/D3099</f>
        <v>0.17150000000000001</v>
      </c>
      <c r="P3099">
        <f>E3099/L3099</f>
        <v>40.833333333333336</v>
      </c>
      <c r="Q3099" t="s">
        <v>8317</v>
      </c>
      <c r="R3099" t="s">
        <v>8330</v>
      </c>
      <c r="S3099" s="12" t="str">
        <f>TEXT((J3099/86400)+25569+(-5/24),"mm/dd/yy")</f>
        <v>09/16/16</v>
      </c>
      <c r="T3099" s="12" t="str">
        <f>TEXT((I3099/86400)+25569+(-5/24),"mm/dd/yy")</f>
        <v>10/07/16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>E3100/D3100</f>
        <v>3.608004104669061E-2</v>
      </c>
      <c r="P3100">
        <f>E3100/L3100</f>
        <v>65.111111111111114</v>
      </c>
      <c r="Q3100" t="s">
        <v>8317</v>
      </c>
      <c r="R3100" t="s">
        <v>8330</v>
      </c>
      <c r="S3100" s="12" t="str">
        <f>TEXT((J3100/86400)+25569+(-5/24),"mm/dd/yy")</f>
        <v>12/21/15</v>
      </c>
      <c r="T3100" s="12" t="str">
        <f>TEXT((I3100/86400)+25569+(-5/24),"mm/dd/yy")</f>
        <v>02/07/16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>E3101/D3101</f>
        <v>0.13900000000000001</v>
      </c>
      <c r="P3101">
        <f>E3101/L3101</f>
        <v>55.6</v>
      </c>
      <c r="Q3101" t="s">
        <v>8317</v>
      </c>
      <c r="R3101" t="s">
        <v>8330</v>
      </c>
      <c r="S3101" s="12" t="str">
        <f>TEXT((J3101/86400)+25569+(-5/24),"mm/dd/yy")</f>
        <v>01/12/16</v>
      </c>
      <c r="T3101" s="12" t="str">
        <f>TEXT((I3101/86400)+25569+(-5/24),"mm/dd/yy")</f>
        <v>02/11/16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>E3102/D3102</f>
        <v>0.15225</v>
      </c>
      <c r="P3102">
        <f>E3102/L3102</f>
        <v>140.53846153846155</v>
      </c>
      <c r="Q3102" t="s">
        <v>8317</v>
      </c>
      <c r="R3102" t="s">
        <v>8330</v>
      </c>
      <c r="S3102" s="12" t="str">
        <f>TEXT((J3102/86400)+25569+(-5/24),"mm/dd/yy")</f>
        <v>09/20/14</v>
      </c>
      <c r="T3102" s="12" t="str">
        <f>TEXT((I3102/86400)+25569+(-5/24),"mm/dd/yy")</f>
        <v>10/20/14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>E3103/D3103</f>
        <v>0.12</v>
      </c>
      <c r="P3103">
        <f>E3103/L3103</f>
        <v>25</v>
      </c>
      <c r="Q3103" t="s">
        <v>8317</v>
      </c>
      <c r="R3103" t="s">
        <v>8330</v>
      </c>
      <c r="S3103" s="12" t="str">
        <f>TEXT((J3103/86400)+25569+(-5/24),"mm/dd/yy")</f>
        <v>06/16/15</v>
      </c>
      <c r="T3103" s="12" t="str">
        <f>TEXT((I3103/86400)+25569+(-5/24),"mm/dd/yy")</f>
        <v>07/16/15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>E3104/D3104</f>
        <v>0.391125</v>
      </c>
      <c r="P3104">
        <f>E3104/L3104</f>
        <v>69.533333333333331</v>
      </c>
      <c r="Q3104" t="s">
        <v>8317</v>
      </c>
      <c r="R3104" t="s">
        <v>8330</v>
      </c>
      <c r="S3104" s="12" t="str">
        <f>TEXT((J3104/86400)+25569+(-5/24),"mm/dd/yy")</f>
        <v>07/04/16</v>
      </c>
      <c r="T3104" s="12" t="str">
        <f>TEXT((I3104/86400)+25569+(-5/24),"mm/dd/yy")</f>
        <v>08/23/16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>E3105/D3105</f>
        <v>2.6829268292682929E-3</v>
      </c>
      <c r="P3105">
        <f>E3105/L3105</f>
        <v>5.5</v>
      </c>
      <c r="Q3105" t="s">
        <v>8317</v>
      </c>
      <c r="R3105" t="s">
        <v>8330</v>
      </c>
      <c r="S3105" s="12" t="str">
        <f>TEXT((J3105/86400)+25569+(-5/24),"mm/dd/yy")</f>
        <v>04/12/15</v>
      </c>
      <c r="T3105" s="12" t="str">
        <f>TEXT((I3105/86400)+25569+(-5/24),"mm/dd/yy")</f>
        <v>06/11/15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>E3106/D3106</f>
        <v>0.29625000000000001</v>
      </c>
      <c r="P3106">
        <f>E3106/L3106</f>
        <v>237</v>
      </c>
      <c r="Q3106" t="s">
        <v>8317</v>
      </c>
      <c r="R3106" t="s">
        <v>8330</v>
      </c>
      <c r="S3106" s="12" t="str">
        <f>TEXT((J3106/86400)+25569+(-5/24),"mm/dd/yy")</f>
        <v>01/02/15</v>
      </c>
      <c r="T3106" s="12" t="str">
        <f>TEXT((I3106/86400)+25569+(-5/24),"mm/dd/yy")</f>
        <v>02/02/15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>E3107/D3107</f>
        <v>0.4236099230111206</v>
      </c>
      <c r="P3107">
        <f>E3107/L3107</f>
        <v>79.870967741935488</v>
      </c>
      <c r="Q3107" t="s">
        <v>8317</v>
      </c>
      <c r="R3107" t="s">
        <v>8330</v>
      </c>
      <c r="S3107" s="12" t="str">
        <f>TEXT((J3107/86400)+25569+(-5/24),"mm/dd/yy")</f>
        <v>08/25/14</v>
      </c>
      <c r="T3107" s="12" t="str">
        <f>TEXT((I3107/86400)+25569+(-5/24),"mm/dd/yy")</f>
        <v>10/19/14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>E3108/D3108</f>
        <v>4.1000000000000002E-2</v>
      </c>
      <c r="P3108">
        <f>E3108/L3108</f>
        <v>10.25</v>
      </c>
      <c r="Q3108" t="s">
        <v>8317</v>
      </c>
      <c r="R3108" t="s">
        <v>8330</v>
      </c>
      <c r="S3108" s="12" t="str">
        <f>TEXT((J3108/86400)+25569+(-5/24),"mm/dd/yy")</f>
        <v>08/25/15</v>
      </c>
      <c r="T3108" s="12" t="str">
        <f>TEXT((I3108/86400)+25569+(-5/24),"mm/dd/yy")</f>
        <v>09/16/15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>E3109/D3109</f>
        <v>0.197625</v>
      </c>
      <c r="P3109">
        <f>E3109/L3109</f>
        <v>272.58620689655174</v>
      </c>
      <c r="Q3109" t="s">
        <v>8317</v>
      </c>
      <c r="R3109" t="s">
        <v>8330</v>
      </c>
      <c r="S3109" s="12" t="str">
        <f>TEXT((J3109/86400)+25569+(-5/24),"mm/dd/yy")</f>
        <v>05/04/15</v>
      </c>
      <c r="T3109" s="12" t="str">
        <f>TEXT((I3109/86400)+25569+(-5/24),"mm/dd/yy")</f>
        <v>05/11/15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>E3110/D3110</f>
        <v>5.1999999999999995E-4</v>
      </c>
      <c r="P3110">
        <f>E3110/L3110</f>
        <v>13</v>
      </c>
      <c r="Q3110" t="s">
        <v>8317</v>
      </c>
      <c r="R3110" t="s">
        <v>8330</v>
      </c>
      <c r="S3110" s="12" t="str">
        <f>TEXT((J3110/86400)+25569+(-5/24),"mm/dd/yy")</f>
        <v>02/27/15</v>
      </c>
      <c r="T3110" s="12" t="str">
        <f>TEXT((I3110/86400)+25569+(-5/24),"mm/dd/yy")</f>
        <v>04/28/15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>E3111/D3111</f>
        <v>0.25030188679245285</v>
      </c>
      <c r="P3111">
        <f>E3111/L3111</f>
        <v>58.184210526315788</v>
      </c>
      <c r="Q3111" t="s">
        <v>8317</v>
      </c>
      <c r="R3111" t="s">
        <v>8330</v>
      </c>
      <c r="S3111" s="12" t="str">
        <f>TEXT((J3111/86400)+25569+(-5/24),"mm/dd/yy")</f>
        <v>07/23/14</v>
      </c>
      <c r="T3111" s="12" t="str">
        <f>TEXT((I3111/86400)+25569+(-5/24),"mm/dd/yy")</f>
        <v>08/27/14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>E3112/D3112</f>
        <v>4.0000000000000002E-4</v>
      </c>
      <c r="P3112">
        <f>E3112/L3112</f>
        <v>10</v>
      </c>
      <c r="Q3112" t="s">
        <v>8317</v>
      </c>
      <c r="R3112" t="s">
        <v>8330</v>
      </c>
      <c r="S3112" s="12" t="str">
        <f>TEXT((J3112/86400)+25569+(-5/24),"mm/dd/yy")</f>
        <v>01/09/17</v>
      </c>
      <c r="T3112" s="12" t="str">
        <f>TEXT((I3112/86400)+25569+(-5/24),"mm/dd/yy")</f>
        <v>02/18/17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>E3113/D3113</f>
        <v>0.26640000000000003</v>
      </c>
      <c r="P3113">
        <f>E3113/L3113</f>
        <v>70.10526315789474</v>
      </c>
      <c r="Q3113" t="s">
        <v>8317</v>
      </c>
      <c r="R3113" t="s">
        <v>8330</v>
      </c>
      <c r="S3113" s="12" t="str">
        <f>TEXT((J3113/86400)+25569+(-5/24),"mm/dd/yy")</f>
        <v>09/03/14</v>
      </c>
      <c r="T3113" s="12" t="str">
        <f>TEXT((I3113/86400)+25569+(-5/24),"mm/dd/yy")</f>
        <v>10/04/14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>E3114/D3114</f>
        <v>4.7363636363636365E-2</v>
      </c>
      <c r="P3114">
        <f>E3114/L3114</f>
        <v>57.888888888888886</v>
      </c>
      <c r="Q3114" t="s">
        <v>8317</v>
      </c>
      <c r="R3114" t="s">
        <v>8330</v>
      </c>
      <c r="S3114" s="12" t="str">
        <f>TEXT((J3114/86400)+25569+(-5/24),"mm/dd/yy")</f>
        <v>09/01/16</v>
      </c>
      <c r="T3114" s="12" t="str">
        <f>TEXT((I3114/86400)+25569+(-5/24),"mm/dd/yy")</f>
        <v>10/31/16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>E3115/D3115</f>
        <v>4.2435339894712751E-2</v>
      </c>
      <c r="P3115">
        <f>E3115/L3115</f>
        <v>125.27027027027027</v>
      </c>
      <c r="Q3115" t="s">
        <v>8317</v>
      </c>
      <c r="R3115" t="s">
        <v>8330</v>
      </c>
      <c r="S3115" s="12" t="str">
        <f>TEXT((J3115/86400)+25569+(-5/24),"mm/dd/yy")</f>
        <v>03/18/15</v>
      </c>
      <c r="T3115" s="12" t="str">
        <f>TEXT((I3115/86400)+25569+(-5/24),"mm/dd/yy")</f>
        <v>04/17/15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>E3116/D3116</f>
        <v>0</v>
      </c>
      <c r="P3116" t="e">
        <f>E3116/L3116</f>
        <v>#DIV/0!</v>
      </c>
      <c r="Q3116" t="s">
        <v>8317</v>
      </c>
      <c r="R3116" t="s">
        <v>8330</v>
      </c>
      <c r="S3116" s="12" t="str">
        <f>TEXT((J3116/86400)+25569+(-5/24),"mm/dd/yy")</f>
        <v>07/23/14</v>
      </c>
      <c r="T3116" s="12" t="str">
        <f>TEXT((I3116/86400)+25569+(-5/24),"mm/dd/yy")</f>
        <v>09/21/14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>E3117/D3117</f>
        <v>0.03</v>
      </c>
      <c r="P3117">
        <f>E3117/L3117</f>
        <v>300</v>
      </c>
      <c r="Q3117" t="s">
        <v>8317</v>
      </c>
      <c r="R3117" t="s">
        <v>8330</v>
      </c>
      <c r="S3117" s="12" t="str">
        <f>TEXT((J3117/86400)+25569+(-5/24),"mm/dd/yy")</f>
        <v>05/06/16</v>
      </c>
      <c r="T3117" s="12" t="str">
        <f>TEXT((I3117/86400)+25569+(-5/24),"mm/dd/yy")</f>
        <v>06/05/16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>E3118/D3118</f>
        <v>0.57333333333333336</v>
      </c>
      <c r="P3118">
        <f>E3118/L3118</f>
        <v>43</v>
      </c>
      <c r="Q3118" t="s">
        <v>8317</v>
      </c>
      <c r="R3118" t="s">
        <v>8330</v>
      </c>
      <c r="S3118" s="12" t="str">
        <f>TEXT((J3118/86400)+25569+(-5/24),"mm/dd/yy")</f>
        <v>03/18/15</v>
      </c>
      <c r="T3118" s="12" t="str">
        <f>TEXT((I3118/86400)+25569+(-5/24),"mm/dd/yy")</f>
        <v>04/01/15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>E3119/D3119</f>
        <v>1E-3</v>
      </c>
      <c r="P3119">
        <f>E3119/L3119</f>
        <v>1</v>
      </c>
      <c r="Q3119" t="s">
        <v>8317</v>
      </c>
      <c r="R3119" t="s">
        <v>8330</v>
      </c>
      <c r="S3119" s="12" t="str">
        <f>TEXT((J3119/86400)+25569+(-5/24),"mm/dd/yy")</f>
        <v>05/19/16</v>
      </c>
      <c r="T3119" s="12" t="str">
        <f>TEXT((I3119/86400)+25569+(-5/24),"mm/dd/yy")</f>
        <v>05/27/16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>E3120/D3120</f>
        <v>3.0999999999999999E-3</v>
      </c>
      <c r="P3120">
        <f>E3120/L3120</f>
        <v>775</v>
      </c>
      <c r="Q3120" t="s">
        <v>8317</v>
      </c>
      <c r="R3120" t="s">
        <v>8330</v>
      </c>
      <c r="S3120" s="12" t="str">
        <f>TEXT((J3120/86400)+25569+(-5/24),"mm/dd/yy")</f>
        <v>06/13/16</v>
      </c>
      <c r="T3120" s="12" t="str">
        <f>TEXT((I3120/86400)+25569+(-5/24),"mm/dd/yy")</f>
        <v>07/02/16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>E3121/D3121</f>
        <v>5.0000000000000001E-4</v>
      </c>
      <c r="P3121">
        <f>E3121/L3121</f>
        <v>5</v>
      </c>
      <c r="Q3121" t="s">
        <v>8317</v>
      </c>
      <c r="R3121" t="s">
        <v>8330</v>
      </c>
      <c r="S3121" s="12" t="str">
        <f>TEXT((J3121/86400)+25569+(-5/24),"mm/dd/yy")</f>
        <v>02/24/15</v>
      </c>
      <c r="T3121" s="12" t="str">
        <f>TEXT((I3121/86400)+25569+(-5/24),"mm/dd/yy")</f>
        <v>03/26/15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>E3122/D3122</f>
        <v>9.8461538461538464E-5</v>
      </c>
      <c r="P3122">
        <f>E3122/L3122</f>
        <v>12.8</v>
      </c>
      <c r="Q3122" t="s">
        <v>8317</v>
      </c>
      <c r="R3122" t="s">
        <v>8330</v>
      </c>
      <c r="S3122" s="12" t="str">
        <f>TEXT((J3122/86400)+25569+(-5/24),"mm/dd/yy")</f>
        <v>03/06/16</v>
      </c>
      <c r="T3122" s="12" t="str">
        <f>TEXT((I3122/86400)+25569+(-5/24),"mm/dd/yy")</f>
        <v>05/05/16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>E3123/D3123</f>
        <v>6.6666666666666671E-3</v>
      </c>
      <c r="P3123">
        <f>E3123/L3123</f>
        <v>10</v>
      </c>
      <c r="Q3123" t="s">
        <v>8317</v>
      </c>
      <c r="R3123" t="s">
        <v>8330</v>
      </c>
      <c r="S3123" s="12" t="str">
        <f>TEXT((J3123/86400)+25569+(-5/24),"mm/dd/yy")</f>
        <v>07/28/14</v>
      </c>
      <c r="T3123" s="12" t="str">
        <f>TEXT((I3123/86400)+25569+(-5/24),"mm/dd/yy")</f>
        <v>09/26/14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>E3124/D3124</f>
        <v>0.58291457286432158</v>
      </c>
      <c r="P3124">
        <f>E3124/L3124</f>
        <v>58</v>
      </c>
      <c r="Q3124" t="s">
        <v>8317</v>
      </c>
      <c r="R3124" t="s">
        <v>8330</v>
      </c>
      <c r="S3124" s="12" t="str">
        <f>TEXT((J3124/86400)+25569+(-5/24),"mm/dd/yy")</f>
        <v>11/04/16</v>
      </c>
      <c r="T3124" s="12" t="str">
        <f>TEXT((I3124/86400)+25569+(-5/24),"mm/dd/yy")</f>
        <v>11/09/16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>E3125/D3125</f>
        <v>0.68153600000000003</v>
      </c>
      <c r="P3125">
        <f>E3125/L3125</f>
        <v>244.80459770114942</v>
      </c>
      <c r="Q3125" t="s">
        <v>8317</v>
      </c>
      <c r="R3125" t="s">
        <v>8330</v>
      </c>
      <c r="S3125" s="12" t="str">
        <f>TEXT((J3125/86400)+25569+(-5/24),"mm/dd/yy")</f>
        <v>06/09/16</v>
      </c>
      <c r="T3125" s="12" t="str">
        <f>TEXT((I3125/86400)+25569+(-5/24),"mm/dd/yy")</f>
        <v>07/09/16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>E3126/D3126</f>
        <v>3.2499999999999997E-5</v>
      </c>
      <c r="P3126">
        <f>E3126/L3126</f>
        <v>6.5</v>
      </c>
      <c r="Q3126" t="s">
        <v>8317</v>
      </c>
      <c r="R3126" t="s">
        <v>8330</v>
      </c>
      <c r="S3126" s="12" t="str">
        <f>TEXT((J3126/86400)+25569+(-5/24),"mm/dd/yy")</f>
        <v>12/04/14</v>
      </c>
      <c r="T3126" s="12" t="str">
        <f>TEXT((I3126/86400)+25569+(-5/24),"mm/dd/yy")</f>
        <v>02/02/15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>E3127/D3127</f>
        <v>0</v>
      </c>
      <c r="P3127" t="e">
        <f>E3127/L3127</f>
        <v>#DIV/0!</v>
      </c>
      <c r="Q3127" t="s">
        <v>8317</v>
      </c>
      <c r="R3127" t="s">
        <v>8330</v>
      </c>
      <c r="S3127" s="12" t="str">
        <f>TEXT((J3127/86400)+25569+(-5/24),"mm/dd/yy")</f>
        <v>12/07/15</v>
      </c>
      <c r="T3127" s="12" t="str">
        <f>TEXT((I3127/86400)+25569+(-5/24),"mm/dd/yy")</f>
        <v>01/06/16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>E3128/D3128</f>
        <v>4.1599999999999998E-2</v>
      </c>
      <c r="P3128">
        <f>E3128/L3128</f>
        <v>61.176470588235297</v>
      </c>
      <c r="Q3128" t="s">
        <v>8317</v>
      </c>
      <c r="R3128" t="s">
        <v>8330</v>
      </c>
      <c r="S3128" s="12" t="str">
        <f>TEXT((J3128/86400)+25569+(-5/24),"mm/dd/yy")</f>
        <v>02/26/16</v>
      </c>
      <c r="T3128" s="12" t="str">
        <f>TEXT((I3128/86400)+25569+(-5/24),"mm/dd/yy")</f>
        <v>03/27/16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>E3129/D3129</f>
        <v>0</v>
      </c>
      <c r="P3129" t="e">
        <f>E3129/L3129</f>
        <v>#DIV/0!</v>
      </c>
      <c r="Q3129" t="s">
        <v>8317</v>
      </c>
      <c r="R3129" t="s">
        <v>8330</v>
      </c>
      <c r="S3129" s="12" t="str">
        <f>TEXT((J3129/86400)+25569+(-5/24),"mm/dd/yy")</f>
        <v>01/30/15</v>
      </c>
      <c r="T3129" s="12" t="str">
        <f>TEXT((I3129/86400)+25569+(-5/24),"mm/dd/yy")</f>
        <v>03/01/15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>E3130/D3130</f>
        <v>1.0860666666666667</v>
      </c>
      <c r="P3130">
        <f>E3130/L3130</f>
        <v>139.23931623931625</v>
      </c>
      <c r="Q3130" t="s">
        <v>8317</v>
      </c>
      <c r="R3130" t="s">
        <v>8318</v>
      </c>
      <c r="S3130" s="12" t="str">
        <f>TEXT((J3130/86400)+25569+(-5/24),"mm/dd/yy")</f>
        <v>02/14/17</v>
      </c>
      <c r="T3130" s="12" t="str">
        <f>TEXT((I3130/86400)+25569+(-5/24),"mm/dd/yy")</f>
        <v>03/16/17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>E3131/D3131</f>
        <v>8.0000000000000002E-3</v>
      </c>
      <c r="P3131">
        <f>E3131/L3131</f>
        <v>10</v>
      </c>
      <c r="Q3131" t="s">
        <v>8317</v>
      </c>
      <c r="R3131" t="s">
        <v>8318</v>
      </c>
      <c r="S3131" s="12" t="str">
        <f>TEXT((J3131/86400)+25569+(-5/24),"mm/dd/yy")</f>
        <v>03/09/17</v>
      </c>
      <c r="T3131" s="12" t="str">
        <f>TEXT((I3131/86400)+25569+(-5/24),"mm/dd/yy")</f>
        <v>04/18/17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>E3132/D3132</f>
        <v>3.7499999999999999E-2</v>
      </c>
      <c r="P3132">
        <f>E3132/L3132</f>
        <v>93.75</v>
      </c>
      <c r="Q3132" t="s">
        <v>8317</v>
      </c>
      <c r="R3132" t="s">
        <v>8318</v>
      </c>
      <c r="S3132" s="12" t="str">
        <f>TEXT((J3132/86400)+25569+(-5/24),"mm/dd/yy")</f>
        <v>03/14/17</v>
      </c>
      <c r="T3132" s="12" t="str">
        <f>TEXT((I3132/86400)+25569+(-5/24),"mm/dd/yy")</f>
        <v>04/13/17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>E3133/D3133</f>
        <v>0.15731707317073171</v>
      </c>
      <c r="P3133">
        <f>E3133/L3133</f>
        <v>53.75</v>
      </c>
      <c r="Q3133" t="s">
        <v>8317</v>
      </c>
      <c r="R3133" t="s">
        <v>8318</v>
      </c>
      <c r="S3133" s="12" t="str">
        <f>TEXT((J3133/86400)+25569+(-5/24),"mm/dd/yy")</f>
        <v>03/09/17</v>
      </c>
      <c r="T3133" s="12" t="str">
        <f>TEXT((I3133/86400)+25569+(-5/24),"mm/dd/yy")</f>
        <v>04/08/17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>E3134/D3134</f>
        <v>3.3333333333333332E-4</v>
      </c>
      <c r="P3134">
        <f>E3134/L3134</f>
        <v>10</v>
      </c>
      <c r="Q3134" t="s">
        <v>8317</v>
      </c>
      <c r="R3134" t="s">
        <v>8318</v>
      </c>
      <c r="S3134" s="12" t="str">
        <f>TEXT((J3134/86400)+25569+(-5/24),"mm/dd/yy")</f>
        <v>02/20/17</v>
      </c>
      <c r="T3134" s="12" t="str">
        <f>TEXT((I3134/86400)+25569+(-5/24),"mm/dd/yy")</f>
        <v>04/21/17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>E3135/D3135</f>
        <v>1.08</v>
      </c>
      <c r="P3135">
        <f>E3135/L3135</f>
        <v>33.75</v>
      </c>
      <c r="Q3135" t="s">
        <v>8317</v>
      </c>
      <c r="R3135" t="s">
        <v>8318</v>
      </c>
      <c r="S3135" s="12" t="str">
        <f>TEXT((J3135/86400)+25569+(-5/24),"mm/dd/yy")</f>
        <v>02/22/17</v>
      </c>
      <c r="T3135" s="12" t="str">
        <f>TEXT((I3135/86400)+25569+(-5/24),"mm/dd/yy")</f>
        <v>03/24/17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>E3136/D3136</f>
        <v>0.22500000000000001</v>
      </c>
      <c r="P3136">
        <f>E3136/L3136</f>
        <v>18.75</v>
      </c>
      <c r="Q3136" t="s">
        <v>8317</v>
      </c>
      <c r="R3136" t="s">
        <v>8318</v>
      </c>
      <c r="S3136" s="12" t="str">
        <f>TEXT((J3136/86400)+25569+(-5/24),"mm/dd/yy")</f>
        <v>03/06/17</v>
      </c>
      <c r="T3136" s="12" t="str">
        <f>TEXT((I3136/86400)+25569+(-5/24),"mm/dd/yy")</f>
        <v>03/27/17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>E3137/D3137</f>
        <v>0.20849420849420849</v>
      </c>
      <c r="P3137">
        <f>E3137/L3137</f>
        <v>23.142857142857142</v>
      </c>
      <c r="Q3137" t="s">
        <v>8317</v>
      </c>
      <c r="R3137" t="s">
        <v>8318</v>
      </c>
      <c r="S3137" s="12" t="str">
        <f>TEXT((J3137/86400)+25569+(-5/24),"mm/dd/yy")</f>
        <v>03/12/17</v>
      </c>
      <c r="T3137" s="12" t="str">
        <f>TEXT((I3137/86400)+25569+(-5/24),"mm/dd/yy")</f>
        <v>04/03/17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>E3138/D3138</f>
        <v>1.278</v>
      </c>
      <c r="P3138">
        <f>E3138/L3138</f>
        <v>29.045454545454547</v>
      </c>
      <c r="Q3138" t="s">
        <v>8317</v>
      </c>
      <c r="R3138" t="s">
        <v>8318</v>
      </c>
      <c r="S3138" s="12" t="str">
        <f>TEXT((J3138/86400)+25569+(-5/24),"mm/dd/yy")</f>
        <v>02/23/17</v>
      </c>
      <c r="T3138" s="12" t="str">
        <f>TEXT((I3138/86400)+25569+(-5/24),"mm/dd/yy")</f>
        <v>03/31/17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>E3139/D3139</f>
        <v>3.3333333333333333E-2</v>
      </c>
      <c r="P3139">
        <f>E3139/L3139</f>
        <v>50</v>
      </c>
      <c r="Q3139" t="s">
        <v>8317</v>
      </c>
      <c r="R3139" t="s">
        <v>8318</v>
      </c>
      <c r="S3139" s="12" t="str">
        <f>TEXT((J3139/86400)+25569+(-5/24),"mm/dd/yy")</f>
        <v>03/13/17</v>
      </c>
      <c r="T3139" s="12" t="str">
        <f>TEXT((I3139/86400)+25569+(-5/24),"mm/dd/yy")</f>
        <v>05/03/17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>E3140/D3140</f>
        <v>0</v>
      </c>
      <c r="P3140" t="e">
        <f>E3140/L3140</f>
        <v>#DIV/0!</v>
      </c>
      <c r="Q3140" t="s">
        <v>8317</v>
      </c>
      <c r="R3140" t="s">
        <v>8318</v>
      </c>
      <c r="S3140" s="12" t="str">
        <f>TEXT((J3140/86400)+25569+(-5/24),"mm/dd/yy")</f>
        <v>03/15/17</v>
      </c>
      <c r="T3140" s="12" t="str">
        <f>TEXT((I3140/86400)+25569+(-5/24),"mm/dd/yy")</f>
        <v>04/03/17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>E3141/D3141</f>
        <v>5.3999999999999999E-2</v>
      </c>
      <c r="P3141">
        <f>E3141/L3141</f>
        <v>450</v>
      </c>
      <c r="Q3141" t="s">
        <v>8317</v>
      </c>
      <c r="R3141" t="s">
        <v>8318</v>
      </c>
      <c r="S3141" s="12" t="str">
        <f>TEXT((J3141/86400)+25569+(-5/24),"mm/dd/yy")</f>
        <v>02/19/17</v>
      </c>
      <c r="T3141" s="12" t="str">
        <f>TEXT((I3141/86400)+25569+(-5/24),"mm/dd/yy")</f>
        <v>03/24/17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>E3142/D3142</f>
        <v>9.5999999999999992E-3</v>
      </c>
      <c r="P3142">
        <f>E3142/L3142</f>
        <v>24</v>
      </c>
      <c r="Q3142" t="s">
        <v>8317</v>
      </c>
      <c r="R3142" t="s">
        <v>8318</v>
      </c>
      <c r="S3142" s="12" t="str">
        <f>TEXT((J3142/86400)+25569+(-5/24),"mm/dd/yy")</f>
        <v>03/08/17</v>
      </c>
      <c r="T3142" s="12" t="str">
        <f>TEXT((I3142/86400)+25569+(-5/24),"mm/dd/yy")</f>
        <v>04/07/17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>E3143/D3143</f>
        <v>0.51600000000000001</v>
      </c>
      <c r="P3143">
        <f>E3143/L3143</f>
        <v>32.25</v>
      </c>
      <c r="Q3143" t="s">
        <v>8317</v>
      </c>
      <c r="R3143" t="s">
        <v>8318</v>
      </c>
      <c r="S3143" s="12" t="str">
        <f>TEXT((J3143/86400)+25569+(-5/24),"mm/dd/yy")</f>
        <v>03/06/17</v>
      </c>
      <c r="T3143" s="12" t="str">
        <f>TEXT((I3143/86400)+25569+(-5/24),"mm/dd/yy")</f>
        <v>04/16/17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>E3144/D3144</f>
        <v>1.6363636363636365E-2</v>
      </c>
      <c r="P3144">
        <f>E3144/L3144</f>
        <v>15</v>
      </c>
      <c r="Q3144" t="s">
        <v>8317</v>
      </c>
      <c r="R3144" t="s">
        <v>8318</v>
      </c>
      <c r="S3144" s="12" t="str">
        <f>TEXT((J3144/86400)+25569+(-5/24),"mm/dd/yy")</f>
        <v>02/17/17</v>
      </c>
      <c r="T3144" s="12" t="str">
        <f>TEXT((I3144/86400)+25569+(-5/24),"mm/dd/yy")</f>
        <v>03/19/17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>E3145/D3145</f>
        <v>0</v>
      </c>
      <c r="P3145" t="e">
        <f>E3145/L3145</f>
        <v>#DIV/0!</v>
      </c>
      <c r="Q3145" t="s">
        <v>8317</v>
      </c>
      <c r="R3145" t="s">
        <v>8318</v>
      </c>
      <c r="S3145" s="12" t="str">
        <f>TEXT((J3145/86400)+25569+(-5/24),"mm/dd/yy")</f>
        <v>03/14/17</v>
      </c>
      <c r="T3145" s="12" t="str">
        <f>TEXT((I3145/86400)+25569+(-5/24),"mm/dd/yy")</f>
        <v>04/09/17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>E3146/D3146</f>
        <v>0.754</v>
      </c>
      <c r="P3146">
        <f>E3146/L3146</f>
        <v>251.33333333333334</v>
      </c>
      <c r="Q3146" t="s">
        <v>8317</v>
      </c>
      <c r="R3146" t="s">
        <v>8318</v>
      </c>
      <c r="S3146" s="12" t="str">
        <f>TEXT((J3146/86400)+25569+(-5/24),"mm/dd/yy")</f>
        <v>03/02/17</v>
      </c>
      <c r="T3146" s="12" t="str">
        <f>TEXT((I3146/86400)+25569+(-5/24),"mm/dd/yy")</f>
        <v>03/19/17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>E3147/D3147</f>
        <v>0</v>
      </c>
      <c r="P3147" t="e">
        <f>E3147/L3147</f>
        <v>#DIV/0!</v>
      </c>
      <c r="Q3147" t="s">
        <v>8317</v>
      </c>
      <c r="R3147" t="s">
        <v>8318</v>
      </c>
      <c r="S3147" s="12" t="str">
        <f>TEXT((J3147/86400)+25569+(-5/24),"mm/dd/yy")</f>
        <v>01/26/17</v>
      </c>
      <c r="T3147" s="12" t="str">
        <f>TEXT((I3147/86400)+25569+(-5/24),"mm/dd/yy")</f>
        <v>03/27/17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>E3148/D3148</f>
        <v>0.105</v>
      </c>
      <c r="P3148">
        <f>E3148/L3148</f>
        <v>437.5</v>
      </c>
      <c r="Q3148" t="s">
        <v>8317</v>
      </c>
      <c r="R3148" t="s">
        <v>8318</v>
      </c>
      <c r="S3148" s="12" t="str">
        <f>TEXT((J3148/86400)+25569+(-5/24),"mm/dd/yy")</f>
        <v>03/02/17</v>
      </c>
      <c r="T3148" s="12" t="str">
        <f>TEXT((I3148/86400)+25569+(-5/24),"mm/dd/yy")</f>
        <v>04/16/17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>E3149/D3149</f>
        <v>1.1752499999999999</v>
      </c>
      <c r="P3149">
        <f>E3149/L3149</f>
        <v>110.35211267605634</v>
      </c>
      <c r="Q3149" t="s">
        <v>8317</v>
      </c>
      <c r="R3149" t="s">
        <v>8318</v>
      </c>
      <c r="S3149" s="12" t="str">
        <f>TEXT((J3149/86400)+25569+(-5/24),"mm/dd/yy")</f>
        <v>09/27/14</v>
      </c>
      <c r="T3149" s="12" t="str">
        <f>TEXT((I3149/86400)+25569+(-5/24),"mm/dd/yy")</f>
        <v>11/06/14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>E3150/D3150</f>
        <v>1.3116666666666668</v>
      </c>
      <c r="P3150">
        <f>E3150/L3150</f>
        <v>41.421052631578945</v>
      </c>
      <c r="Q3150" t="s">
        <v>8317</v>
      </c>
      <c r="R3150" t="s">
        <v>8318</v>
      </c>
      <c r="S3150" s="12" t="str">
        <f>TEXT((J3150/86400)+25569+(-5/24),"mm/dd/yy")</f>
        <v>09/09/14</v>
      </c>
      <c r="T3150" s="12" t="str">
        <f>TEXT((I3150/86400)+25569+(-5/24),"mm/dd/yy")</f>
        <v>09/30/14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>E3151/D3151</f>
        <v>1.04</v>
      </c>
      <c r="P3151">
        <f>E3151/L3151</f>
        <v>52</v>
      </c>
      <c r="Q3151" t="s">
        <v>8317</v>
      </c>
      <c r="R3151" t="s">
        <v>8318</v>
      </c>
      <c r="S3151" s="12" t="str">
        <f>TEXT((J3151/86400)+25569+(-5/24),"mm/dd/yy")</f>
        <v>11/12/12</v>
      </c>
      <c r="T3151" s="12" t="str">
        <f>TEXT((I3151/86400)+25569+(-5/24),"mm/dd/yy")</f>
        <v>12/06/12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>E3152/D3152</f>
        <v>1.01</v>
      </c>
      <c r="P3152">
        <f>E3152/L3152</f>
        <v>33.990384615384613</v>
      </c>
      <c r="Q3152" t="s">
        <v>8317</v>
      </c>
      <c r="R3152" t="s">
        <v>8318</v>
      </c>
      <c r="S3152" s="12" t="str">
        <f>TEXT((J3152/86400)+25569+(-5/24),"mm/dd/yy")</f>
        <v>10/27/10</v>
      </c>
      <c r="T3152" s="12" t="str">
        <f>TEXT((I3152/86400)+25569+(-5/24),"mm/dd/yy")</f>
        <v>01/24/11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>E3153/D3153</f>
        <v>1.004</v>
      </c>
      <c r="P3153">
        <f>E3153/L3153</f>
        <v>103.35294117647059</v>
      </c>
      <c r="Q3153" t="s">
        <v>8317</v>
      </c>
      <c r="R3153" t="s">
        <v>8318</v>
      </c>
      <c r="S3153" s="12" t="str">
        <f>TEXT((J3153/86400)+25569+(-5/24),"mm/dd/yy")</f>
        <v>08/11/14</v>
      </c>
      <c r="T3153" s="12" t="str">
        <f>TEXT((I3153/86400)+25569+(-5/24),"mm/dd/yy")</f>
        <v>09/10/14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>E3154/D3154</f>
        <v>1.0595454545454546</v>
      </c>
      <c r="P3154">
        <f>E3154/L3154</f>
        <v>34.791044776119406</v>
      </c>
      <c r="Q3154" t="s">
        <v>8317</v>
      </c>
      <c r="R3154" t="s">
        <v>8318</v>
      </c>
      <c r="S3154" s="12" t="str">
        <f>TEXT((J3154/86400)+25569+(-5/24),"mm/dd/yy")</f>
        <v>10/03/13</v>
      </c>
      <c r="T3154" s="12" t="str">
        <f>TEXT((I3154/86400)+25569+(-5/24),"mm/dd/yy")</f>
        <v>11/02/13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>E3155/D3155</f>
        <v>3.3558333333333334</v>
      </c>
      <c r="P3155">
        <f>E3155/L3155</f>
        <v>41.773858921161825</v>
      </c>
      <c r="Q3155" t="s">
        <v>8317</v>
      </c>
      <c r="R3155" t="s">
        <v>8318</v>
      </c>
      <c r="S3155" s="12" t="str">
        <f>TEXT((J3155/86400)+25569+(-5/24),"mm/dd/yy")</f>
        <v>03/30/11</v>
      </c>
      <c r="T3155" s="12" t="str">
        <f>TEXT((I3155/86400)+25569+(-5/24),"mm/dd/yy")</f>
        <v>04/30/11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>E3156/D3156</f>
        <v>1.1292857142857142</v>
      </c>
      <c r="P3156">
        <f>E3156/L3156</f>
        <v>64.268292682926827</v>
      </c>
      <c r="Q3156" t="s">
        <v>8317</v>
      </c>
      <c r="R3156" t="s">
        <v>8318</v>
      </c>
      <c r="S3156" s="12" t="str">
        <f>TEXT((J3156/86400)+25569+(-5/24),"mm/dd/yy")</f>
        <v>03/02/12</v>
      </c>
      <c r="T3156" s="12" t="str">
        <f>TEXT((I3156/86400)+25569+(-5/24),"mm/dd/yy")</f>
        <v>04/01/12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>E3157/D3157</f>
        <v>1.885046</v>
      </c>
      <c r="P3157">
        <f>E3157/L3157</f>
        <v>31.209370860927152</v>
      </c>
      <c r="Q3157" t="s">
        <v>8317</v>
      </c>
      <c r="R3157" t="s">
        <v>8318</v>
      </c>
      <c r="S3157" s="12" t="str">
        <f>TEXT((J3157/86400)+25569+(-5/24),"mm/dd/yy")</f>
        <v>11/20/12</v>
      </c>
      <c r="T3157" s="12" t="str">
        <f>TEXT((I3157/86400)+25569+(-5/24),"mm/dd/yy")</f>
        <v>12/20/12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>E3158/D3158</f>
        <v>1.0181818181818181</v>
      </c>
      <c r="P3158">
        <f>E3158/L3158</f>
        <v>62.921348314606739</v>
      </c>
      <c r="Q3158" t="s">
        <v>8317</v>
      </c>
      <c r="R3158" t="s">
        <v>8318</v>
      </c>
      <c r="S3158" s="12" t="str">
        <f>TEXT((J3158/86400)+25569+(-5/24),"mm/dd/yy")</f>
        <v>04/27/12</v>
      </c>
      <c r="T3158" s="12" t="str">
        <f>TEXT((I3158/86400)+25569+(-5/24),"mm/dd/yy")</f>
        <v>06/01/12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>E3159/D3159</f>
        <v>1.01</v>
      </c>
      <c r="P3159">
        <f>E3159/L3159</f>
        <v>98.536585365853654</v>
      </c>
      <c r="Q3159" t="s">
        <v>8317</v>
      </c>
      <c r="R3159" t="s">
        <v>8318</v>
      </c>
      <c r="S3159" s="12" t="str">
        <f>TEXT((J3159/86400)+25569+(-5/24),"mm/dd/yy")</f>
        <v>07/09/14</v>
      </c>
      <c r="T3159" s="12" t="str">
        <f>TEXT((I3159/86400)+25569+(-5/24),"mm/dd/yy")</f>
        <v>07/19/14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>E3160/D3160</f>
        <v>1.1399999999999999</v>
      </c>
      <c r="P3160">
        <f>E3160/L3160</f>
        <v>82.608695652173907</v>
      </c>
      <c r="Q3160" t="s">
        <v>8317</v>
      </c>
      <c r="R3160" t="s">
        <v>8318</v>
      </c>
      <c r="S3160" s="12" t="str">
        <f>TEXT((J3160/86400)+25569+(-5/24),"mm/dd/yy")</f>
        <v>06/22/13</v>
      </c>
      <c r="T3160" s="12" t="str">
        <f>TEXT((I3160/86400)+25569+(-5/24),"mm/dd/yy")</f>
        <v>07/22/13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>E3161/D3161</f>
        <v>1.3348133333333334</v>
      </c>
      <c r="P3161">
        <f>E3161/L3161</f>
        <v>38.504230769230773</v>
      </c>
      <c r="Q3161" t="s">
        <v>8317</v>
      </c>
      <c r="R3161" t="s">
        <v>8318</v>
      </c>
      <c r="S3161" s="12" t="str">
        <f>TEXT((J3161/86400)+25569+(-5/24),"mm/dd/yy")</f>
        <v>12/06/11</v>
      </c>
      <c r="T3161" s="12" t="str">
        <f>TEXT((I3161/86400)+25569+(-5/24),"mm/dd/yy")</f>
        <v>01/18/12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>E3162/D3162</f>
        <v>1.0153333333333334</v>
      </c>
      <c r="P3162">
        <f>E3162/L3162</f>
        <v>80.15789473684211</v>
      </c>
      <c r="Q3162" t="s">
        <v>8317</v>
      </c>
      <c r="R3162" t="s">
        <v>8318</v>
      </c>
      <c r="S3162" s="12" t="str">
        <f>TEXT((J3162/86400)+25569+(-5/24),"mm/dd/yy")</f>
        <v>07/21/14</v>
      </c>
      <c r="T3162" s="12" t="str">
        <f>TEXT((I3162/86400)+25569+(-5/24),"mm/dd/yy")</f>
        <v>08/12/14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>E3163/D3163</f>
        <v>1.0509999999999999</v>
      </c>
      <c r="P3163">
        <f>E3163/L3163</f>
        <v>28.405405405405407</v>
      </c>
      <c r="Q3163" t="s">
        <v>8317</v>
      </c>
      <c r="R3163" t="s">
        <v>8318</v>
      </c>
      <c r="S3163" s="12" t="str">
        <f>TEXT((J3163/86400)+25569+(-5/24),"mm/dd/yy")</f>
        <v>09/15/14</v>
      </c>
      <c r="T3163" s="12" t="str">
        <f>TEXT((I3163/86400)+25569+(-5/24),"mm/dd/yy")</f>
        <v>10/15/14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>E3164/D3164</f>
        <v>1.2715000000000001</v>
      </c>
      <c r="P3164">
        <f>E3164/L3164</f>
        <v>80.730158730158735</v>
      </c>
      <c r="Q3164" t="s">
        <v>8317</v>
      </c>
      <c r="R3164" t="s">
        <v>8318</v>
      </c>
      <c r="S3164" s="12" t="str">
        <f>TEXT((J3164/86400)+25569+(-5/24),"mm/dd/yy")</f>
        <v>06/09/14</v>
      </c>
      <c r="T3164" s="12" t="str">
        <f>TEXT((I3164/86400)+25569+(-5/24),"mm/dd/yy")</f>
        <v>07/06/14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>E3165/D3165</f>
        <v>1.1115384615384616</v>
      </c>
      <c r="P3165">
        <f>E3165/L3165</f>
        <v>200.69444444444446</v>
      </c>
      <c r="Q3165" t="s">
        <v>8317</v>
      </c>
      <c r="R3165" t="s">
        <v>8318</v>
      </c>
      <c r="S3165" s="12" t="str">
        <f>TEXT((J3165/86400)+25569+(-5/24),"mm/dd/yy")</f>
        <v>05/16/14</v>
      </c>
      <c r="T3165" s="12" t="str">
        <f>TEXT((I3165/86400)+25569+(-5/24),"mm/dd/yy")</f>
        <v>06/15/14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>E3166/D3166</f>
        <v>1.0676000000000001</v>
      </c>
      <c r="P3166">
        <f>E3166/L3166</f>
        <v>37.591549295774648</v>
      </c>
      <c r="Q3166" t="s">
        <v>8317</v>
      </c>
      <c r="R3166" t="s">
        <v>8318</v>
      </c>
      <c r="S3166" s="12" t="str">
        <f>TEXT((J3166/86400)+25569+(-5/24),"mm/dd/yy")</f>
        <v>05/07/14</v>
      </c>
      <c r="T3166" s="12" t="str">
        <f>TEXT((I3166/86400)+25569+(-5/24),"mm/dd/yy")</f>
        <v>06/09/14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>E3167/D3167</f>
        <v>1.6266666666666667</v>
      </c>
      <c r="P3167">
        <f>E3167/L3167</f>
        <v>58.095238095238095</v>
      </c>
      <c r="Q3167" t="s">
        <v>8317</v>
      </c>
      <c r="R3167" t="s">
        <v>8318</v>
      </c>
      <c r="S3167" s="12" t="str">
        <f>TEXT((J3167/86400)+25569+(-5/24),"mm/dd/yy")</f>
        <v>04/10/11</v>
      </c>
      <c r="T3167" s="12" t="str">
        <f>TEXT((I3167/86400)+25569+(-5/24),"mm/dd/yy")</f>
        <v>05/02/11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>E3168/D3168</f>
        <v>1.6022808571428573</v>
      </c>
      <c r="P3168">
        <f>E3168/L3168</f>
        <v>60.300892473118282</v>
      </c>
      <c r="Q3168" t="s">
        <v>8317</v>
      </c>
      <c r="R3168" t="s">
        <v>8318</v>
      </c>
      <c r="S3168" s="12" t="str">
        <f>TEXT((J3168/86400)+25569+(-5/24),"mm/dd/yy")</f>
        <v>10/28/14</v>
      </c>
      <c r="T3168" s="12" t="str">
        <f>TEXT((I3168/86400)+25569+(-5/24),"mm/dd/yy")</f>
        <v>11/26/14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>E3169/D3169</f>
        <v>1.1616666666666666</v>
      </c>
      <c r="P3169">
        <f>E3169/L3169</f>
        <v>63.363636363636367</v>
      </c>
      <c r="Q3169" t="s">
        <v>8317</v>
      </c>
      <c r="R3169" t="s">
        <v>8318</v>
      </c>
      <c r="S3169" s="12" t="str">
        <f>TEXT((J3169/86400)+25569+(-5/24),"mm/dd/yy")</f>
        <v>07/18/14</v>
      </c>
      <c r="T3169" s="12" t="str">
        <f>TEXT((I3169/86400)+25569+(-5/24),"mm/dd/yy")</f>
        <v>08/01/14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>E3170/D3170</f>
        <v>1.242</v>
      </c>
      <c r="P3170">
        <f>E3170/L3170</f>
        <v>50.901639344262293</v>
      </c>
      <c r="Q3170" t="s">
        <v>8317</v>
      </c>
      <c r="R3170" t="s">
        <v>8318</v>
      </c>
      <c r="S3170" s="12" t="str">
        <f>TEXT((J3170/86400)+25569+(-5/24),"mm/dd/yy")</f>
        <v>05/12/14</v>
      </c>
      <c r="T3170" s="12" t="str">
        <f>TEXT((I3170/86400)+25569+(-5/24),"mm/dd/yy")</f>
        <v>06/13/14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>E3171/D3171</f>
        <v>1.030125</v>
      </c>
      <c r="P3171">
        <f>E3171/L3171</f>
        <v>100.5</v>
      </c>
      <c r="Q3171" t="s">
        <v>8317</v>
      </c>
      <c r="R3171" t="s">
        <v>8318</v>
      </c>
      <c r="S3171" s="12" t="str">
        <f>TEXT((J3171/86400)+25569+(-5/24),"mm/dd/yy")</f>
        <v>11/13/13</v>
      </c>
      <c r="T3171" s="12" t="str">
        <f>TEXT((I3171/86400)+25569+(-5/24),"mm/dd/yy")</f>
        <v>12/12/13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>E3172/D3172</f>
        <v>1.1225000000000001</v>
      </c>
      <c r="P3172">
        <f>E3172/L3172</f>
        <v>31.619718309859156</v>
      </c>
      <c r="Q3172" t="s">
        <v>8317</v>
      </c>
      <c r="R3172" t="s">
        <v>8318</v>
      </c>
      <c r="S3172" s="12" t="str">
        <f>TEXT((J3172/86400)+25569+(-5/24),"mm/dd/yy")</f>
        <v>05/29/14</v>
      </c>
      <c r="T3172" s="12" t="str">
        <f>TEXT((I3172/86400)+25569+(-5/24),"mm/dd/yy")</f>
        <v>07/01/14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>E3173/D3173</f>
        <v>1.0881428571428571</v>
      </c>
      <c r="P3173">
        <f>E3173/L3173</f>
        <v>65.102564102564102</v>
      </c>
      <c r="Q3173" t="s">
        <v>8317</v>
      </c>
      <c r="R3173" t="s">
        <v>8318</v>
      </c>
      <c r="S3173" s="12" t="str">
        <f>TEXT((J3173/86400)+25569+(-5/24),"mm/dd/yy")</f>
        <v>04/06/16</v>
      </c>
      <c r="T3173" s="12" t="str">
        <f>TEXT((I3173/86400)+25569+(-5/24),"mm/dd/yy")</f>
        <v>05/06/16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>E3174/D3174</f>
        <v>1.1499999999999999</v>
      </c>
      <c r="P3174">
        <f>E3174/L3174</f>
        <v>79.310344827586206</v>
      </c>
      <c r="Q3174" t="s">
        <v>8317</v>
      </c>
      <c r="R3174" t="s">
        <v>8318</v>
      </c>
      <c r="S3174" s="12" t="str">
        <f>TEXT((J3174/86400)+25569+(-5/24),"mm/dd/yy")</f>
        <v>01/15/12</v>
      </c>
      <c r="T3174" s="12" t="str">
        <f>TEXT((I3174/86400)+25569+(-5/24),"mm/dd/yy")</f>
        <v>02/14/12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>E3175/D3175</f>
        <v>1.03</v>
      </c>
      <c r="P3175">
        <f>E3175/L3175</f>
        <v>139.18918918918919</v>
      </c>
      <c r="Q3175" t="s">
        <v>8317</v>
      </c>
      <c r="R3175" t="s">
        <v>8318</v>
      </c>
      <c r="S3175" s="12" t="str">
        <f>TEXT((J3175/86400)+25569+(-5/24),"mm/dd/yy")</f>
        <v>08/27/14</v>
      </c>
      <c r="T3175" s="12" t="str">
        <f>TEXT((I3175/86400)+25569+(-5/24),"mm/dd/yy")</f>
        <v>09/26/14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>E3176/D3176</f>
        <v>1.0113333333333334</v>
      </c>
      <c r="P3176">
        <f>E3176/L3176</f>
        <v>131.91304347826087</v>
      </c>
      <c r="Q3176" t="s">
        <v>8317</v>
      </c>
      <c r="R3176" t="s">
        <v>8318</v>
      </c>
      <c r="S3176" s="12" t="str">
        <f>TEXT((J3176/86400)+25569+(-5/24),"mm/dd/yy")</f>
        <v>08/11/14</v>
      </c>
      <c r="T3176" s="12" t="str">
        <f>TEXT((I3176/86400)+25569+(-5/24),"mm/dd/yy")</f>
        <v>08/25/14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>E3177/D3177</f>
        <v>1.0955999999999999</v>
      </c>
      <c r="P3177">
        <f>E3177/L3177</f>
        <v>91.3</v>
      </c>
      <c r="Q3177" t="s">
        <v>8317</v>
      </c>
      <c r="R3177" t="s">
        <v>8318</v>
      </c>
      <c r="S3177" s="12" t="str">
        <f>TEXT((J3177/86400)+25569+(-5/24),"mm/dd/yy")</f>
        <v>12/19/10</v>
      </c>
      <c r="T3177" s="12" t="str">
        <f>TEXT((I3177/86400)+25569+(-5/24),"mm/dd/yy")</f>
        <v>02/17/11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>E3178/D3178</f>
        <v>1.148421052631579</v>
      </c>
      <c r="P3178">
        <f>E3178/L3178</f>
        <v>39.672727272727272</v>
      </c>
      <c r="Q3178" t="s">
        <v>8317</v>
      </c>
      <c r="R3178" t="s">
        <v>8318</v>
      </c>
      <c r="S3178" s="12" t="str">
        <f>TEXT((J3178/86400)+25569+(-5/24),"mm/dd/yy")</f>
        <v>07/22/13</v>
      </c>
      <c r="T3178" s="12" t="str">
        <f>TEXT((I3178/86400)+25569+(-5/24),"mm/dd/yy")</f>
        <v>08/18/13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>E3179/D3179</f>
        <v>1.1739999999999999</v>
      </c>
      <c r="P3179">
        <f>E3179/L3179</f>
        <v>57.549019607843135</v>
      </c>
      <c r="Q3179" t="s">
        <v>8317</v>
      </c>
      <c r="R3179" t="s">
        <v>8318</v>
      </c>
      <c r="S3179" s="12" t="str">
        <f>TEXT((J3179/86400)+25569+(-5/24),"mm/dd/yy")</f>
        <v>05/22/14</v>
      </c>
      <c r="T3179" s="12" t="str">
        <f>TEXT((I3179/86400)+25569+(-5/24),"mm/dd/yy")</f>
        <v>06/21/14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>E3180/D3180</f>
        <v>1.7173333333333334</v>
      </c>
      <c r="P3180">
        <f>E3180/L3180</f>
        <v>33.025641025641029</v>
      </c>
      <c r="Q3180" t="s">
        <v>8317</v>
      </c>
      <c r="R3180" t="s">
        <v>8318</v>
      </c>
      <c r="S3180" s="12" t="str">
        <f>TEXT((J3180/86400)+25569+(-5/24),"mm/dd/yy")</f>
        <v>06/16/14</v>
      </c>
      <c r="T3180" s="12" t="str">
        <f>TEXT((I3180/86400)+25569+(-5/24),"mm/dd/yy")</f>
        <v>07/16/14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>E3181/D3181</f>
        <v>1.1416238095238094</v>
      </c>
      <c r="P3181">
        <f>E3181/L3181</f>
        <v>77.335806451612896</v>
      </c>
      <c r="Q3181" t="s">
        <v>8317</v>
      </c>
      <c r="R3181" t="s">
        <v>8318</v>
      </c>
      <c r="S3181" s="12" t="str">
        <f>TEXT((J3181/86400)+25569+(-5/24),"mm/dd/yy")</f>
        <v>04/11/13</v>
      </c>
      <c r="T3181" s="12" t="str">
        <f>TEXT((I3181/86400)+25569+(-5/24),"mm/dd/yy")</f>
        <v>05/06/13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>E3182/D3182</f>
        <v>1.1975</v>
      </c>
      <c r="P3182">
        <f>E3182/L3182</f>
        <v>31.933333333333334</v>
      </c>
      <c r="Q3182" t="s">
        <v>8317</v>
      </c>
      <c r="R3182" t="s">
        <v>8318</v>
      </c>
      <c r="S3182" s="12" t="str">
        <f>TEXT((J3182/86400)+25569+(-5/24),"mm/dd/yy")</f>
        <v>05/21/14</v>
      </c>
      <c r="T3182" s="12" t="str">
        <f>TEXT((I3182/86400)+25569+(-5/24),"mm/dd/yy")</f>
        <v>06/20/14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>E3183/D3183</f>
        <v>1.0900000000000001</v>
      </c>
      <c r="P3183">
        <f>E3183/L3183</f>
        <v>36.333333333333336</v>
      </c>
      <c r="Q3183" t="s">
        <v>8317</v>
      </c>
      <c r="R3183" t="s">
        <v>8318</v>
      </c>
      <c r="S3183" s="12" t="str">
        <f>TEXT((J3183/86400)+25569+(-5/24),"mm/dd/yy")</f>
        <v>05/20/14</v>
      </c>
      <c r="T3183" s="12" t="str">
        <f>TEXT((I3183/86400)+25569+(-5/24),"mm/dd/yy")</f>
        <v>06/15/14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>E3184/D3184</f>
        <v>1.0088571428571429</v>
      </c>
      <c r="P3184">
        <f>E3184/L3184</f>
        <v>46.768211920529801</v>
      </c>
      <c r="Q3184" t="s">
        <v>8317</v>
      </c>
      <c r="R3184" t="s">
        <v>8318</v>
      </c>
      <c r="S3184" s="12" t="str">
        <f>TEXT((J3184/86400)+25569+(-5/24),"mm/dd/yy")</f>
        <v>12/06/11</v>
      </c>
      <c r="T3184" s="12" t="str">
        <f>TEXT((I3184/86400)+25569+(-5/24),"mm/dd/yy")</f>
        <v>01/31/12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>E3185/D3185</f>
        <v>1.0900000000000001</v>
      </c>
      <c r="P3185">
        <f>E3185/L3185</f>
        <v>40.073529411764703</v>
      </c>
      <c r="Q3185" t="s">
        <v>8317</v>
      </c>
      <c r="R3185" t="s">
        <v>8318</v>
      </c>
      <c r="S3185" s="12" t="str">
        <f>TEXT((J3185/86400)+25569+(-5/24),"mm/dd/yy")</f>
        <v>08/05/13</v>
      </c>
      <c r="T3185" s="12" t="str">
        <f>TEXT((I3185/86400)+25569+(-5/24),"mm/dd/yy")</f>
        <v>08/23/13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>E3186/D3186</f>
        <v>1.0720930232558139</v>
      </c>
      <c r="P3186">
        <f>E3186/L3186</f>
        <v>100.21739130434783</v>
      </c>
      <c r="Q3186" t="s">
        <v>8317</v>
      </c>
      <c r="R3186" t="s">
        <v>8318</v>
      </c>
      <c r="S3186" s="12" t="str">
        <f>TEXT((J3186/86400)+25569+(-5/24),"mm/dd/yy")</f>
        <v>06/01/14</v>
      </c>
      <c r="T3186" s="12" t="str">
        <f>TEXT((I3186/86400)+25569+(-5/24),"mm/dd/yy")</f>
        <v>07/01/14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>E3187/D3187</f>
        <v>1</v>
      </c>
      <c r="P3187">
        <f>E3187/L3187</f>
        <v>41.666666666666664</v>
      </c>
      <c r="Q3187" t="s">
        <v>8317</v>
      </c>
      <c r="R3187" t="s">
        <v>8318</v>
      </c>
      <c r="S3187" s="12" t="str">
        <f>TEXT((J3187/86400)+25569+(-5/24),"mm/dd/yy")</f>
        <v>07/09/14</v>
      </c>
      <c r="T3187" s="12" t="str">
        <f>TEXT((I3187/86400)+25569+(-5/24),"mm/dd/yy")</f>
        <v>07/16/14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>E3188/D3188</f>
        <v>1.0218750000000001</v>
      </c>
      <c r="P3188">
        <f>E3188/L3188</f>
        <v>46.714285714285715</v>
      </c>
      <c r="Q3188" t="s">
        <v>8317</v>
      </c>
      <c r="R3188" t="s">
        <v>8318</v>
      </c>
      <c r="S3188" s="12" t="str">
        <f>TEXT((J3188/86400)+25569+(-5/24),"mm/dd/yy")</f>
        <v>08/17/14</v>
      </c>
      <c r="T3188" s="12" t="str">
        <f>TEXT((I3188/86400)+25569+(-5/24),"mm/dd/yy")</f>
        <v>09/16/14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>E3189/D3189</f>
        <v>1.1629333333333334</v>
      </c>
      <c r="P3189">
        <f>E3189/L3189</f>
        <v>71.491803278688522</v>
      </c>
      <c r="Q3189" t="s">
        <v>8317</v>
      </c>
      <c r="R3189" t="s">
        <v>8318</v>
      </c>
      <c r="S3189" s="12" t="str">
        <f>TEXT((J3189/86400)+25569+(-5/24),"mm/dd/yy")</f>
        <v>07/15/14</v>
      </c>
      <c r="T3189" s="12" t="str">
        <f>TEXT((I3189/86400)+25569+(-5/24),"mm/dd/yy")</f>
        <v>08/04/14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>E3190/D3190</f>
        <v>0.65</v>
      </c>
      <c r="P3190">
        <f>E3190/L3190</f>
        <v>14.444444444444445</v>
      </c>
      <c r="Q3190" t="s">
        <v>8317</v>
      </c>
      <c r="R3190" t="s">
        <v>8338</v>
      </c>
      <c r="S3190" s="12" t="str">
        <f>TEXT((J3190/86400)+25569+(-5/24),"mm/dd/yy")</f>
        <v>05/20/15</v>
      </c>
      <c r="T3190" s="12" t="str">
        <f>TEXT((I3190/86400)+25569+(-5/24),"mm/dd/yy")</f>
        <v>06/10/15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>E3191/D3191</f>
        <v>0.12327272727272727</v>
      </c>
      <c r="P3191">
        <f>E3191/L3191</f>
        <v>356.84210526315792</v>
      </c>
      <c r="Q3191" t="s">
        <v>8317</v>
      </c>
      <c r="R3191" t="s">
        <v>8338</v>
      </c>
      <c r="S3191" s="12" t="str">
        <f>TEXT((J3191/86400)+25569+(-5/24),"mm/dd/yy")</f>
        <v>04/24/15</v>
      </c>
      <c r="T3191" s="12" t="str">
        <f>TEXT((I3191/86400)+25569+(-5/24),"mm/dd/yy")</f>
        <v>05/24/15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>E3192/D3192</f>
        <v>0</v>
      </c>
      <c r="P3192" t="e">
        <f>E3192/L3192</f>
        <v>#DIV/0!</v>
      </c>
      <c r="Q3192" t="s">
        <v>8317</v>
      </c>
      <c r="R3192" t="s">
        <v>8338</v>
      </c>
      <c r="S3192" s="12" t="str">
        <f>TEXT((J3192/86400)+25569+(-5/24),"mm/dd/yy")</f>
        <v>11/08/16</v>
      </c>
      <c r="T3192" s="12" t="str">
        <f>TEXT((I3192/86400)+25569+(-5/24),"mm/dd/yy")</f>
        <v>12/08/16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>E3193/D3193</f>
        <v>4.0266666666666666E-2</v>
      </c>
      <c r="P3193">
        <f>E3193/L3193</f>
        <v>37.75</v>
      </c>
      <c r="Q3193" t="s">
        <v>8317</v>
      </c>
      <c r="R3193" t="s">
        <v>8338</v>
      </c>
      <c r="S3193" s="12" t="str">
        <f>TEXT((J3193/86400)+25569+(-5/24),"mm/dd/yy")</f>
        <v>06/17/16</v>
      </c>
      <c r="T3193" s="12" t="str">
        <f>TEXT((I3193/86400)+25569+(-5/24),"mm/dd/yy")</f>
        <v>08/16/16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>E3194/D3194</f>
        <v>1.0200000000000001E-2</v>
      </c>
      <c r="P3194">
        <f>E3194/L3194</f>
        <v>12.75</v>
      </c>
      <c r="Q3194" t="s">
        <v>8317</v>
      </c>
      <c r="R3194" t="s">
        <v>8338</v>
      </c>
      <c r="S3194" s="12" t="str">
        <f>TEXT((J3194/86400)+25569+(-5/24),"mm/dd/yy")</f>
        <v>01/14/15</v>
      </c>
      <c r="T3194" s="12" t="str">
        <f>TEXT((I3194/86400)+25569+(-5/24),"mm/dd/yy")</f>
        <v>02/28/15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>E3195/D3195</f>
        <v>0.1174</v>
      </c>
      <c r="P3195">
        <f>E3195/L3195</f>
        <v>24.458333333333332</v>
      </c>
      <c r="Q3195" t="s">
        <v>8317</v>
      </c>
      <c r="R3195" t="s">
        <v>8338</v>
      </c>
      <c r="S3195" s="12" t="str">
        <f>TEXT((J3195/86400)+25569+(-5/24),"mm/dd/yy")</f>
        <v>01/06/15</v>
      </c>
      <c r="T3195" s="12" t="str">
        <f>TEXT((I3195/86400)+25569+(-5/24),"mm/dd/yy")</f>
        <v>02/20/15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>E3196/D3196</f>
        <v>0</v>
      </c>
      <c r="P3196" t="e">
        <f>E3196/L3196</f>
        <v>#DIV/0!</v>
      </c>
      <c r="Q3196" t="s">
        <v>8317</v>
      </c>
      <c r="R3196" t="s">
        <v>8338</v>
      </c>
      <c r="S3196" s="12" t="str">
        <f>TEXT((J3196/86400)+25569+(-5/24),"mm/dd/yy")</f>
        <v>06/26/15</v>
      </c>
      <c r="T3196" s="12" t="str">
        <f>TEXT((I3196/86400)+25569+(-5/24),"mm/dd/yy")</f>
        <v>07/26/15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>E3197/D3197</f>
        <v>0.59142857142857141</v>
      </c>
      <c r="P3197">
        <f>E3197/L3197</f>
        <v>53.07692307692308</v>
      </c>
      <c r="Q3197" t="s">
        <v>8317</v>
      </c>
      <c r="R3197" t="s">
        <v>8338</v>
      </c>
      <c r="S3197" s="12" t="str">
        <f>TEXT((J3197/86400)+25569+(-5/24),"mm/dd/yy")</f>
        <v>01/13/15</v>
      </c>
      <c r="T3197" s="12" t="str">
        <f>TEXT((I3197/86400)+25569+(-5/24),"mm/dd/yy")</f>
        <v>02/12/15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>E3198/D3198</f>
        <v>5.9999999999999995E-4</v>
      </c>
      <c r="P3198">
        <f>E3198/L3198</f>
        <v>300</v>
      </c>
      <c r="Q3198" t="s">
        <v>8317</v>
      </c>
      <c r="R3198" t="s">
        <v>8338</v>
      </c>
      <c r="S3198" s="12" t="str">
        <f>TEXT((J3198/86400)+25569+(-5/24),"mm/dd/yy")</f>
        <v>06/02/15</v>
      </c>
      <c r="T3198" s="12" t="str">
        <f>TEXT((I3198/86400)+25569+(-5/24),"mm/dd/yy")</f>
        <v>08/01/15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>E3199/D3199</f>
        <v>0.1145</v>
      </c>
      <c r="P3199">
        <f>E3199/L3199</f>
        <v>286.25</v>
      </c>
      <c r="Q3199" t="s">
        <v>8317</v>
      </c>
      <c r="R3199" t="s">
        <v>8338</v>
      </c>
      <c r="S3199" s="12" t="str">
        <f>TEXT((J3199/86400)+25569+(-5/24),"mm/dd/yy")</f>
        <v>01/05/15</v>
      </c>
      <c r="T3199" s="12" t="str">
        <f>TEXT((I3199/86400)+25569+(-5/24),"mm/dd/yy")</f>
        <v>02/04/15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>E3200/D3200</f>
        <v>3.6666666666666666E-3</v>
      </c>
      <c r="P3200">
        <f>E3200/L3200</f>
        <v>36.666666666666664</v>
      </c>
      <c r="Q3200" t="s">
        <v>8317</v>
      </c>
      <c r="R3200" t="s">
        <v>8338</v>
      </c>
      <c r="S3200" s="12" t="str">
        <f>TEXT((J3200/86400)+25569+(-5/24),"mm/dd/yy")</f>
        <v>01/09/15</v>
      </c>
      <c r="T3200" s="12" t="str">
        <f>TEXT((I3200/86400)+25569+(-5/24),"mm/dd/yy")</f>
        <v>02/16/15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>E3201/D3201</f>
        <v>0.52159999999999995</v>
      </c>
      <c r="P3201">
        <f>E3201/L3201</f>
        <v>49.20754716981132</v>
      </c>
      <c r="Q3201" t="s">
        <v>8317</v>
      </c>
      <c r="R3201" t="s">
        <v>8338</v>
      </c>
      <c r="S3201" s="12" t="str">
        <f>TEXT((J3201/86400)+25569+(-5/24),"mm/dd/yy")</f>
        <v>08/07/14</v>
      </c>
      <c r="T3201" s="12" t="str">
        <f>TEXT((I3201/86400)+25569+(-5/24),"mm/dd/yy")</f>
        <v>09/06/14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>E3202/D3202</f>
        <v>2.0000000000000002E-5</v>
      </c>
      <c r="P3202">
        <f>E3202/L3202</f>
        <v>1</v>
      </c>
      <c r="Q3202" t="s">
        <v>8317</v>
      </c>
      <c r="R3202" t="s">
        <v>8338</v>
      </c>
      <c r="S3202" s="12" t="str">
        <f>TEXT((J3202/86400)+25569+(-5/24),"mm/dd/yy")</f>
        <v>03/31/16</v>
      </c>
      <c r="T3202" s="12" t="str">
        <f>TEXT((I3202/86400)+25569+(-5/24),"mm/dd/yy")</f>
        <v>04/30/16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>E3203/D3203</f>
        <v>1.2500000000000001E-2</v>
      </c>
      <c r="P3203">
        <f>E3203/L3203</f>
        <v>12.5</v>
      </c>
      <c r="Q3203" t="s">
        <v>8317</v>
      </c>
      <c r="R3203" t="s">
        <v>8338</v>
      </c>
      <c r="S3203" s="12" t="str">
        <f>TEXT((J3203/86400)+25569+(-5/24),"mm/dd/yy")</f>
        <v>08/10/14</v>
      </c>
      <c r="T3203" s="12" t="str">
        <f>TEXT((I3203/86400)+25569+(-5/24),"mm/dd/yy")</f>
        <v>08/31/14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>E3204/D3204</f>
        <v>0.54520000000000002</v>
      </c>
      <c r="P3204">
        <f>E3204/L3204</f>
        <v>109.04</v>
      </c>
      <c r="Q3204" t="s">
        <v>8317</v>
      </c>
      <c r="R3204" t="s">
        <v>8338</v>
      </c>
      <c r="S3204" s="12" t="str">
        <f>TEXT((J3204/86400)+25569+(-5/24),"mm/dd/yy")</f>
        <v>10/16/15</v>
      </c>
      <c r="T3204" s="12" t="str">
        <f>TEXT((I3204/86400)+25569+(-5/24),"mm/dd/yy")</f>
        <v>12/14/15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>E3205/D3205</f>
        <v>0.25</v>
      </c>
      <c r="P3205">
        <f>E3205/L3205</f>
        <v>41.666666666666664</v>
      </c>
      <c r="Q3205" t="s">
        <v>8317</v>
      </c>
      <c r="R3205" t="s">
        <v>8338</v>
      </c>
      <c r="S3205" s="12" t="str">
        <f>TEXT((J3205/86400)+25569+(-5/24),"mm/dd/yy")</f>
        <v>08/26/15</v>
      </c>
      <c r="T3205" s="12" t="str">
        <f>TEXT((I3205/86400)+25569+(-5/24),"mm/dd/yy")</f>
        <v>09/25/15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>E3206/D3206</f>
        <v>0</v>
      </c>
      <c r="P3206" t="e">
        <f>E3206/L3206</f>
        <v>#DIV/0!</v>
      </c>
      <c r="Q3206" t="s">
        <v>8317</v>
      </c>
      <c r="R3206" t="s">
        <v>8338</v>
      </c>
      <c r="S3206" s="12" t="str">
        <f>TEXT((J3206/86400)+25569+(-5/24),"mm/dd/yy")</f>
        <v>06/17/15</v>
      </c>
      <c r="T3206" s="12" t="str">
        <f>TEXT((I3206/86400)+25569+(-5/24),"mm/dd/yy")</f>
        <v>07/17/15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>E3207/D3207</f>
        <v>3.4125000000000003E-2</v>
      </c>
      <c r="P3207">
        <f>E3207/L3207</f>
        <v>22.75</v>
      </c>
      <c r="Q3207" t="s">
        <v>8317</v>
      </c>
      <c r="R3207" t="s">
        <v>8338</v>
      </c>
      <c r="S3207" s="12" t="str">
        <f>TEXT((J3207/86400)+25569+(-5/24),"mm/dd/yy")</f>
        <v>04/01/15</v>
      </c>
      <c r="T3207" s="12" t="str">
        <f>TEXT((I3207/86400)+25569+(-5/24),"mm/dd/yy")</f>
        <v>05/01/15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>E3208/D3208</f>
        <v>0</v>
      </c>
      <c r="P3208" t="e">
        <f>E3208/L3208</f>
        <v>#DIV/0!</v>
      </c>
      <c r="Q3208" t="s">
        <v>8317</v>
      </c>
      <c r="R3208" t="s">
        <v>8338</v>
      </c>
      <c r="S3208" s="12" t="str">
        <f>TEXT((J3208/86400)+25569+(-5/24),"mm/dd/yy")</f>
        <v>08/20/15</v>
      </c>
      <c r="T3208" s="12" t="str">
        <f>TEXT((I3208/86400)+25569+(-5/24),"mm/dd/yy")</f>
        <v>09/19/15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>E3209/D3209</f>
        <v>0.46363636363636362</v>
      </c>
      <c r="P3209">
        <f>E3209/L3209</f>
        <v>70.833333333333329</v>
      </c>
      <c r="Q3209" t="s">
        <v>8317</v>
      </c>
      <c r="R3209" t="s">
        <v>8338</v>
      </c>
      <c r="S3209" s="12" t="str">
        <f>TEXT((J3209/86400)+25569+(-5/24),"mm/dd/yy")</f>
        <v>02/22/15</v>
      </c>
      <c r="T3209" s="12" t="str">
        <f>TEXT((I3209/86400)+25569+(-5/24),"mm/dd/yy")</f>
        <v>04/23/15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>E3210/D3210</f>
        <v>1.0349999999999999</v>
      </c>
      <c r="P3210">
        <f>E3210/L3210</f>
        <v>63.109756097560975</v>
      </c>
      <c r="Q3210" t="s">
        <v>8317</v>
      </c>
      <c r="R3210" t="s">
        <v>8318</v>
      </c>
      <c r="S3210" s="12" t="str">
        <f>TEXT((J3210/86400)+25569+(-5/24),"mm/dd/yy")</f>
        <v>07/07/14</v>
      </c>
      <c r="T3210" s="12" t="str">
        <f>TEXT((I3210/86400)+25569+(-5/24),"mm/dd/yy")</f>
        <v>07/28/14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>E3211/D3211</f>
        <v>1.1932315789473684</v>
      </c>
      <c r="P3211">
        <f>E3211/L3211</f>
        <v>50.157964601769912</v>
      </c>
      <c r="Q3211" t="s">
        <v>8317</v>
      </c>
      <c r="R3211" t="s">
        <v>8318</v>
      </c>
      <c r="S3211" s="12" t="str">
        <f>TEXT((J3211/86400)+25569+(-5/24),"mm/dd/yy")</f>
        <v>05/19/14</v>
      </c>
      <c r="T3211" s="12" t="str">
        <f>TEXT((I3211/86400)+25569+(-5/24),"mm/dd/yy")</f>
        <v>06/20/14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>E3212/D3212</f>
        <v>1.2576666666666667</v>
      </c>
      <c r="P3212">
        <f>E3212/L3212</f>
        <v>62.883333333333333</v>
      </c>
      <c r="Q3212" t="s">
        <v>8317</v>
      </c>
      <c r="R3212" t="s">
        <v>8318</v>
      </c>
      <c r="S3212" s="12" t="str">
        <f>TEXT((J3212/86400)+25569+(-5/24),"mm/dd/yy")</f>
        <v>04/14/12</v>
      </c>
      <c r="T3212" s="12" t="str">
        <f>TEXT((I3212/86400)+25569+(-5/24),"mm/dd/yy")</f>
        <v>05/31/12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>E3213/D3213</f>
        <v>1.1974347826086957</v>
      </c>
      <c r="P3213">
        <f>E3213/L3213</f>
        <v>85.531055900621112</v>
      </c>
      <c r="Q3213" t="s">
        <v>8317</v>
      </c>
      <c r="R3213" t="s">
        <v>8318</v>
      </c>
      <c r="S3213" s="12" t="str">
        <f>TEXT((J3213/86400)+25569+(-5/24),"mm/dd/yy")</f>
        <v>07/14/14</v>
      </c>
      <c r="T3213" s="12" t="str">
        <f>TEXT((I3213/86400)+25569+(-5/24),"mm/dd/yy")</f>
        <v>08/14/14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>E3214/D3214</f>
        <v>1.2625</v>
      </c>
      <c r="P3214">
        <f>E3214/L3214</f>
        <v>53.723404255319146</v>
      </c>
      <c r="Q3214" t="s">
        <v>8317</v>
      </c>
      <c r="R3214" t="s">
        <v>8318</v>
      </c>
      <c r="S3214" s="12" t="str">
        <f>TEXT((J3214/86400)+25569+(-5/24),"mm/dd/yy")</f>
        <v>07/09/14</v>
      </c>
      <c r="T3214" s="12" t="str">
        <f>TEXT((I3214/86400)+25569+(-5/24),"mm/dd/yy")</f>
        <v>08/08/14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>E3215/D3215</f>
        <v>1.0011666666666668</v>
      </c>
      <c r="P3215">
        <f>E3215/L3215</f>
        <v>127.80851063829788</v>
      </c>
      <c r="Q3215" t="s">
        <v>8317</v>
      </c>
      <c r="R3215" t="s">
        <v>8318</v>
      </c>
      <c r="S3215" s="12" t="str">
        <f>TEXT((J3215/86400)+25569+(-5/24),"mm/dd/yy")</f>
        <v>06/16/15</v>
      </c>
      <c r="T3215" s="12" t="str">
        <f>TEXT((I3215/86400)+25569+(-5/24),"mm/dd/yy")</f>
        <v>07/26/15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>E3216/D3216</f>
        <v>1.0213333333333334</v>
      </c>
      <c r="P3216">
        <f>E3216/L3216</f>
        <v>106.57391304347826</v>
      </c>
      <c r="Q3216" t="s">
        <v>8317</v>
      </c>
      <c r="R3216" t="s">
        <v>8318</v>
      </c>
      <c r="S3216" s="12" t="str">
        <f>TEXT((J3216/86400)+25569+(-5/24),"mm/dd/yy")</f>
        <v>11/29/15</v>
      </c>
      <c r="T3216" s="12" t="str">
        <f>TEXT((I3216/86400)+25569+(-5/24),"mm/dd/yy")</f>
        <v>01/05/16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>E3217/D3217</f>
        <v>1.0035142857142858</v>
      </c>
      <c r="P3217">
        <f>E3217/L3217</f>
        <v>262.11194029850748</v>
      </c>
      <c r="Q3217" t="s">
        <v>8317</v>
      </c>
      <c r="R3217" t="s">
        <v>8318</v>
      </c>
      <c r="S3217" s="12" t="str">
        <f>TEXT((J3217/86400)+25569+(-5/24),"mm/dd/yy")</f>
        <v>08/03/15</v>
      </c>
      <c r="T3217" s="12" t="str">
        <f>TEXT((I3217/86400)+25569+(-5/24),"mm/dd/yy")</f>
        <v>09/09/15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>E3218/D3218</f>
        <v>1.0004999999999999</v>
      </c>
      <c r="P3218">
        <f>E3218/L3218</f>
        <v>57.171428571428571</v>
      </c>
      <c r="Q3218" t="s">
        <v>8317</v>
      </c>
      <c r="R3218" t="s">
        <v>8318</v>
      </c>
      <c r="S3218" s="12" t="str">
        <f>TEXT((J3218/86400)+25569+(-5/24),"mm/dd/yy")</f>
        <v>06/10/15</v>
      </c>
      <c r="T3218" s="12" t="str">
        <f>TEXT((I3218/86400)+25569+(-5/24),"mm/dd/yy")</f>
        <v>07/11/15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>E3219/D3219</f>
        <v>1.1602222222222223</v>
      </c>
      <c r="P3219">
        <f>E3219/L3219</f>
        <v>50.20192307692308</v>
      </c>
      <c r="Q3219" t="s">
        <v>8317</v>
      </c>
      <c r="R3219" t="s">
        <v>8318</v>
      </c>
      <c r="S3219" s="12" t="str">
        <f>TEXT((J3219/86400)+25569+(-5/24),"mm/dd/yy")</f>
        <v>10/05/16</v>
      </c>
      <c r="T3219" s="12" t="str">
        <f>TEXT((I3219/86400)+25569+(-5/24),"mm/dd/yy")</f>
        <v>11/04/16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>E3220/D3220</f>
        <v>1.0209999999999999</v>
      </c>
      <c r="P3220">
        <f>E3220/L3220</f>
        <v>66.586956521739125</v>
      </c>
      <c r="Q3220" t="s">
        <v>8317</v>
      </c>
      <c r="R3220" t="s">
        <v>8318</v>
      </c>
      <c r="S3220" s="12" t="str">
        <f>TEXT((J3220/86400)+25569+(-5/24),"mm/dd/yy")</f>
        <v>11/27/14</v>
      </c>
      <c r="T3220" s="12" t="str">
        <f>TEXT((I3220/86400)+25569+(-5/24),"mm/dd/yy")</f>
        <v>12/30/14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>E3221/D3221</f>
        <v>1.0011000000000001</v>
      </c>
      <c r="P3221">
        <f>E3221/L3221</f>
        <v>168.25210084033614</v>
      </c>
      <c r="Q3221" t="s">
        <v>8317</v>
      </c>
      <c r="R3221" t="s">
        <v>8318</v>
      </c>
      <c r="S3221" s="12" t="str">
        <f>TEXT((J3221/86400)+25569+(-5/24),"mm/dd/yy")</f>
        <v>02/15/15</v>
      </c>
      <c r="T3221" s="12" t="str">
        <f>TEXT((I3221/86400)+25569+(-5/24),"mm/dd/yy")</f>
        <v>03/22/15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>E3222/D3222</f>
        <v>1.0084</v>
      </c>
      <c r="P3222">
        <f>E3222/L3222</f>
        <v>256.37288135593218</v>
      </c>
      <c r="Q3222" t="s">
        <v>8317</v>
      </c>
      <c r="R3222" t="s">
        <v>8318</v>
      </c>
      <c r="S3222" s="12" t="str">
        <f>TEXT((J3222/86400)+25569+(-5/24),"mm/dd/yy")</f>
        <v>02/06/17</v>
      </c>
      <c r="T3222" s="12" t="str">
        <f>TEXT((I3222/86400)+25569+(-5/24),"mm/dd/yy")</f>
        <v>03/12/17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>E3223/D3223</f>
        <v>1.0342499999999999</v>
      </c>
      <c r="P3223">
        <f>E3223/L3223</f>
        <v>36.610619469026545</v>
      </c>
      <c r="Q3223" t="s">
        <v>8317</v>
      </c>
      <c r="R3223" t="s">
        <v>8318</v>
      </c>
      <c r="S3223" s="12" t="str">
        <f>TEXT((J3223/86400)+25569+(-5/24),"mm/dd/yy")</f>
        <v>05/31/15</v>
      </c>
      <c r="T3223" s="12" t="str">
        <f>TEXT((I3223/86400)+25569+(-5/24),"mm/dd/yy")</f>
        <v>07/05/15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>E3224/D3224</f>
        <v>1.248</v>
      </c>
      <c r="P3224">
        <f>E3224/L3224</f>
        <v>37.142857142857146</v>
      </c>
      <c r="Q3224" t="s">
        <v>8317</v>
      </c>
      <c r="R3224" t="s">
        <v>8318</v>
      </c>
      <c r="S3224" s="12" t="str">
        <f>TEXT((J3224/86400)+25569+(-5/24),"mm/dd/yy")</f>
        <v>09/23/15</v>
      </c>
      <c r="T3224" s="12" t="str">
        <f>TEXT((I3224/86400)+25569+(-5/24),"mm/dd/yy")</f>
        <v>10/24/15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>E3225/D3225</f>
        <v>1.0951612903225807</v>
      </c>
      <c r="P3225">
        <f>E3225/L3225</f>
        <v>45.878378378378379</v>
      </c>
      <c r="Q3225" t="s">
        <v>8317</v>
      </c>
      <c r="R3225" t="s">
        <v>8318</v>
      </c>
      <c r="S3225" s="12" t="str">
        <f>TEXT((J3225/86400)+25569+(-5/24),"mm/dd/yy")</f>
        <v>07/21/15</v>
      </c>
      <c r="T3225" s="12" t="str">
        <f>TEXT((I3225/86400)+25569+(-5/24),"mm/dd/yy")</f>
        <v>08/20/15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>E3226/D3226</f>
        <v>1.0203333333333333</v>
      </c>
      <c r="P3226">
        <f>E3226/L3226</f>
        <v>141.71296296296296</v>
      </c>
      <c r="Q3226" t="s">
        <v>8317</v>
      </c>
      <c r="R3226" t="s">
        <v>8318</v>
      </c>
      <c r="S3226" s="12" t="str">
        <f>TEXT((J3226/86400)+25569+(-5/24),"mm/dd/yy")</f>
        <v>11/23/16</v>
      </c>
      <c r="T3226" s="12" t="str">
        <f>TEXT((I3226/86400)+25569+(-5/24),"mm/dd/yy")</f>
        <v>01/10/17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>E3227/D3227</f>
        <v>1.0235000000000001</v>
      </c>
      <c r="P3227">
        <f>E3227/L3227</f>
        <v>52.487179487179489</v>
      </c>
      <c r="Q3227" t="s">
        <v>8317</v>
      </c>
      <c r="R3227" t="s">
        <v>8318</v>
      </c>
      <c r="S3227" s="12" t="str">
        <f>TEXT((J3227/86400)+25569+(-5/24),"mm/dd/yy")</f>
        <v>05/13/16</v>
      </c>
      <c r="T3227" s="12" t="str">
        <f>TEXT((I3227/86400)+25569+(-5/24),"mm/dd/yy")</f>
        <v>06/03/16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>E3228/D3228</f>
        <v>1.0416666666666667</v>
      </c>
      <c r="P3228">
        <f>E3228/L3228</f>
        <v>59.523809523809526</v>
      </c>
      <c r="Q3228" t="s">
        <v>8317</v>
      </c>
      <c r="R3228" t="s">
        <v>8318</v>
      </c>
      <c r="S3228" s="12" t="str">
        <f>TEXT((J3228/86400)+25569+(-5/24),"mm/dd/yy")</f>
        <v>09/30/15</v>
      </c>
      <c r="T3228" s="12" t="str">
        <f>TEXT((I3228/86400)+25569+(-5/24),"mm/dd/yy")</f>
        <v>10/30/15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>E3229/D3229</f>
        <v>1.25</v>
      </c>
      <c r="P3229">
        <f>E3229/L3229</f>
        <v>50</v>
      </c>
      <c r="Q3229" t="s">
        <v>8317</v>
      </c>
      <c r="R3229" t="s">
        <v>8318</v>
      </c>
      <c r="S3229" s="12" t="str">
        <f>TEXT((J3229/86400)+25569+(-5/24),"mm/dd/yy")</f>
        <v>12/18/16</v>
      </c>
      <c r="T3229" s="12" t="str">
        <f>TEXT((I3229/86400)+25569+(-5/24),"mm/dd/yy")</f>
        <v>01/17/17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>E3230/D3230</f>
        <v>1.0234285714285714</v>
      </c>
      <c r="P3230">
        <f>E3230/L3230</f>
        <v>193.62162162162161</v>
      </c>
      <c r="Q3230" t="s">
        <v>8317</v>
      </c>
      <c r="R3230" t="s">
        <v>8318</v>
      </c>
      <c r="S3230" s="12" t="str">
        <f>TEXT((J3230/86400)+25569+(-5/24),"mm/dd/yy")</f>
        <v>11/15/15</v>
      </c>
      <c r="T3230" s="12" t="str">
        <f>TEXT((I3230/86400)+25569+(-5/24),"mm/dd/yy")</f>
        <v>12/16/15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>E3231/D3231</f>
        <v>1.0786500000000001</v>
      </c>
      <c r="P3231">
        <f>E3231/L3231</f>
        <v>106.79702970297029</v>
      </c>
      <c r="Q3231" t="s">
        <v>8317</v>
      </c>
      <c r="R3231" t="s">
        <v>8318</v>
      </c>
      <c r="S3231" s="12" t="str">
        <f>TEXT((J3231/86400)+25569+(-5/24),"mm/dd/yy")</f>
        <v>10/21/14</v>
      </c>
      <c r="T3231" s="12" t="str">
        <f>TEXT((I3231/86400)+25569+(-5/24),"mm/dd/yy")</f>
        <v>11/20/14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>E3232/D3232</f>
        <v>1.0988461538461538</v>
      </c>
      <c r="P3232">
        <f>E3232/L3232</f>
        <v>77.21621621621621</v>
      </c>
      <c r="Q3232" t="s">
        <v>8317</v>
      </c>
      <c r="R3232" t="s">
        <v>8318</v>
      </c>
      <c r="S3232" s="12" t="str">
        <f>TEXT((J3232/86400)+25569+(-5/24),"mm/dd/yy")</f>
        <v>09/15/14</v>
      </c>
      <c r="T3232" s="12" t="str">
        <f>TEXT((I3232/86400)+25569+(-5/24),"mm/dd/yy")</f>
        <v>09/30/14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>E3233/D3233</f>
        <v>1.61</v>
      </c>
      <c r="P3233">
        <f>E3233/L3233</f>
        <v>57.5</v>
      </c>
      <c r="Q3233" t="s">
        <v>8317</v>
      </c>
      <c r="R3233" t="s">
        <v>8318</v>
      </c>
      <c r="S3233" s="12" t="str">
        <f>TEXT((J3233/86400)+25569+(-5/24),"mm/dd/yy")</f>
        <v>03/17/16</v>
      </c>
      <c r="T3233" s="12" t="str">
        <f>TEXT((I3233/86400)+25569+(-5/24),"mm/dd/yy")</f>
        <v>04/16/16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>E3234/D3234</f>
        <v>1.3120000000000001</v>
      </c>
      <c r="P3234">
        <f>E3234/L3234</f>
        <v>50.46153846153846</v>
      </c>
      <c r="Q3234" t="s">
        <v>8317</v>
      </c>
      <c r="R3234" t="s">
        <v>8318</v>
      </c>
      <c r="S3234" s="12" t="str">
        <f>TEXT((J3234/86400)+25569+(-5/24),"mm/dd/yy")</f>
        <v>04/03/16</v>
      </c>
      <c r="T3234" s="12" t="str">
        <f>TEXT((I3234/86400)+25569+(-5/24),"mm/dd/yy")</f>
        <v>05/03/16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>E3235/D3235</f>
        <v>1.1879999999999999</v>
      </c>
      <c r="P3235">
        <f>E3235/L3235</f>
        <v>97.377049180327873</v>
      </c>
      <c r="Q3235" t="s">
        <v>8317</v>
      </c>
      <c r="R3235" t="s">
        <v>8318</v>
      </c>
      <c r="S3235" s="12" t="str">
        <f>TEXT((J3235/86400)+25569+(-5/24),"mm/dd/yy")</f>
        <v>01/31/17</v>
      </c>
      <c r="T3235" s="12" t="str">
        <f>TEXT((I3235/86400)+25569+(-5/24),"mm/dd/yy")</f>
        <v>03/02/17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>E3236/D3236</f>
        <v>1.0039275000000001</v>
      </c>
      <c r="P3236">
        <f>E3236/L3236</f>
        <v>34.91921739130435</v>
      </c>
      <c r="Q3236" t="s">
        <v>8317</v>
      </c>
      <c r="R3236" t="s">
        <v>8318</v>
      </c>
      <c r="S3236" s="12" t="str">
        <f>TEXT((J3236/86400)+25569+(-5/24),"mm/dd/yy")</f>
        <v>12/30/16</v>
      </c>
      <c r="T3236" s="12" t="str">
        <f>TEXT((I3236/86400)+25569+(-5/24),"mm/dd/yy")</f>
        <v>02/01/17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>E3237/D3237</f>
        <v>1.0320666666666667</v>
      </c>
      <c r="P3237">
        <f>E3237/L3237</f>
        <v>85.530386740331494</v>
      </c>
      <c r="Q3237" t="s">
        <v>8317</v>
      </c>
      <c r="R3237" t="s">
        <v>8318</v>
      </c>
      <c r="S3237" s="12" t="str">
        <f>TEXT((J3237/86400)+25569+(-5/24),"mm/dd/yy")</f>
        <v>06/01/16</v>
      </c>
      <c r="T3237" s="12" t="str">
        <f>TEXT((I3237/86400)+25569+(-5/24),"mm/dd/yy")</f>
        <v>07/01/16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>E3238/D3238</f>
        <v>1.006</v>
      </c>
      <c r="P3238">
        <f>E3238/L3238</f>
        <v>182.90909090909091</v>
      </c>
      <c r="Q3238" t="s">
        <v>8317</v>
      </c>
      <c r="R3238" t="s">
        <v>8318</v>
      </c>
      <c r="S3238" s="12" t="str">
        <f>TEXT((J3238/86400)+25569+(-5/24),"mm/dd/yy")</f>
        <v>11/28/16</v>
      </c>
      <c r="T3238" s="12" t="str">
        <f>TEXT((I3238/86400)+25569+(-5/24),"mm/dd/yy")</f>
        <v>12/28/16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>E3239/D3239</f>
        <v>1.0078754285714286</v>
      </c>
      <c r="P3239">
        <f>E3239/L3239</f>
        <v>131.13620817843866</v>
      </c>
      <c r="Q3239" t="s">
        <v>8317</v>
      </c>
      <c r="R3239" t="s">
        <v>8318</v>
      </c>
      <c r="S3239" s="12" t="str">
        <f>TEXT((J3239/86400)+25569+(-5/24),"mm/dd/yy")</f>
        <v>09/05/15</v>
      </c>
      <c r="T3239" s="12" t="str">
        <f>TEXT((I3239/86400)+25569+(-5/24),"mm/dd/yy")</f>
        <v>09/28/15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>E3240/D3240</f>
        <v>1.1232142857142857</v>
      </c>
      <c r="P3240">
        <f>E3240/L3240</f>
        <v>39.810126582278478</v>
      </c>
      <c r="Q3240" t="s">
        <v>8317</v>
      </c>
      <c r="R3240" t="s">
        <v>8318</v>
      </c>
      <c r="S3240" s="12" t="str">
        <f>TEXT((J3240/86400)+25569+(-5/24),"mm/dd/yy")</f>
        <v>06/01/15</v>
      </c>
      <c r="T3240" s="12" t="str">
        <f>TEXT((I3240/86400)+25569+(-5/24),"mm/dd/yy")</f>
        <v>07/01/15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>E3241/D3241</f>
        <v>1.0591914022517912</v>
      </c>
      <c r="P3241">
        <f>E3241/L3241</f>
        <v>59.701730769230764</v>
      </c>
      <c r="Q3241" t="s">
        <v>8317</v>
      </c>
      <c r="R3241" t="s">
        <v>8318</v>
      </c>
      <c r="S3241" s="12" t="str">
        <f>TEXT((J3241/86400)+25569+(-5/24),"mm/dd/yy")</f>
        <v>09/30/15</v>
      </c>
      <c r="T3241" s="12" t="str">
        <f>TEXT((I3241/86400)+25569+(-5/24),"mm/dd/yy")</f>
        <v>10/25/15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>E3242/D3242</f>
        <v>1.0056666666666667</v>
      </c>
      <c r="P3242">
        <f>E3242/L3242</f>
        <v>88.735294117647058</v>
      </c>
      <c r="Q3242" t="s">
        <v>8317</v>
      </c>
      <c r="R3242" t="s">
        <v>8318</v>
      </c>
      <c r="S3242" s="12" t="str">
        <f>TEXT((J3242/86400)+25569+(-5/24),"mm/dd/yy")</f>
        <v>01/19/17</v>
      </c>
      <c r="T3242" s="12" t="str">
        <f>TEXT((I3242/86400)+25569+(-5/24),"mm/dd/yy")</f>
        <v>02/16/17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>E3243/D3243</f>
        <v>1.1530588235294117</v>
      </c>
      <c r="P3243">
        <f>E3243/L3243</f>
        <v>58.688622754491021</v>
      </c>
      <c r="Q3243" t="s">
        <v>8317</v>
      </c>
      <c r="R3243" t="s">
        <v>8318</v>
      </c>
      <c r="S3243" s="12" t="str">
        <f>TEXT((J3243/86400)+25569+(-5/24),"mm/dd/yy")</f>
        <v>09/11/14</v>
      </c>
      <c r="T3243" s="12" t="str">
        <f>TEXT((I3243/86400)+25569+(-5/24),"mm/dd/yy")</f>
        <v>10/14/14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>E3244/D3244</f>
        <v>1.273042</v>
      </c>
      <c r="P3244">
        <f>E3244/L3244</f>
        <v>69.56513661202186</v>
      </c>
      <c r="Q3244" t="s">
        <v>8317</v>
      </c>
      <c r="R3244" t="s">
        <v>8318</v>
      </c>
      <c r="S3244" s="12" t="str">
        <f>TEXT((J3244/86400)+25569+(-5/24),"mm/dd/yy")</f>
        <v>08/20/14</v>
      </c>
      <c r="T3244" s="12" t="str">
        <f>TEXT((I3244/86400)+25569+(-5/24),"mm/dd/yy")</f>
        <v>09/19/14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>E3245/D3245</f>
        <v>1.028375</v>
      </c>
      <c r="P3245">
        <f>E3245/L3245</f>
        <v>115.87323943661971</v>
      </c>
      <c r="Q3245" t="s">
        <v>8317</v>
      </c>
      <c r="R3245" t="s">
        <v>8318</v>
      </c>
      <c r="S3245" s="12" t="str">
        <f>TEXT((J3245/86400)+25569+(-5/24),"mm/dd/yy")</f>
        <v>09/14/15</v>
      </c>
      <c r="T3245" s="12" t="str">
        <f>TEXT((I3245/86400)+25569+(-5/24),"mm/dd/yy")</f>
        <v>10/08/15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>E3246/D3246</f>
        <v>1.0293749999999999</v>
      </c>
      <c r="P3246">
        <f>E3246/L3246</f>
        <v>23.869565217391305</v>
      </c>
      <c r="Q3246" t="s">
        <v>8317</v>
      </c>
      <c r="R3246" t="s">
        <v>8318</v>
      </c>
      <c r="S3246" s="12" t="str">
        <f>TEXT((J3246/86400)+25569+(-5/24),"mm/dd/yy")</f>
        <v>11/01/16</v>
      </c>
      <c r="T3246" s="12" t="str">
        <f>TEXT((I3246/86400)+25569+(-5/24),"mm/dd/yy")</f>
        <v>12/01/16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>E3247/D3247</f>
        <v>1.043047619047619</v>
      </c>
      <c r="P3247">
        <f>E3247/L3247</f>
        <v>81.125925925925927</v>
      </c>
      <c r="Q3247" t="s">
        <v>8317</v>
      </c>
      <c r="R3247" t="s">
        <v>8318</v>
      </c>
      <c r="S3247" s="12" t="str">
        <f>TEXT((J3247/86400)+25569+(-5/24),"mm/dd/yy")</f>
        <v>05/11/15</v>
      </c>
      <c r="T3247" s="12" t="str">
        <f>TEXT((I3247/86400)+25569+(-5/24),"mm/dd/yy")</f>
        <v>06/11/15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>E3248/D3248</f>
        <v>1.1122000000000001</v>
      </c>
      <c r="P3248">
        <f>E3248/L3248</f>
        <v>57.626943005181346</v>
      </c>
      <c r="Q3248" t="s">
        <v>8317</v>
      </c>
      <c r="R3248" t="s">
        <v>8318</v>
      </c>
      <c r="S3248" s="12" t="str">
        <f>TEXT((J3248/86400)+25569+(-5/24),"mm/dd/yy")</f>
        <v>08/14/15</v>
      </c>
      <c r="T3248" s="12" t="str">
        <f>TEXT((I3248/86400)+25569+(-5/24),"mm/dd/yy")</f>
        <v>09/11/15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>E3249/D3249</f>
        <v>1.0586</v>
      </c>
      <c r="P3249">
        <f>E3249/L3249</f>
        <v>46.429824561403507</v>
      </c>
      <c r="Q3249" t="s">
        <v>8317</v>
      </c>
      <c r="R3249" t="s">
        <v>8318</v>
      </c>
      <c r="S3249" s="12" t="str">
        <f>TEXT((J3249/86400)+25569+(-5/24),"mm/dd/yy")</f>
        <v>06/12/15</v>
      </c>
      <c r="T3249" s="12" t="str">
        <f>TEXT((I3249/86400)+25569+(-5/24),"mm/dd/yy")</f>
        <v>07/12/15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>E3250/D3250</f>
        <v>1.0079166666666666</v>
      </c>
      <c r="P3250">
        <f>E3250/L3250</f>
        <v>60.475000000000001</v>
      </c>
      <c r="Q3250" t="s">
        <v>8317</v>
      </c>
      <c r="R3250" t="s">
        <v>8318</v>
      </c>
      <c r="S3250" s="12" t="str">
        <f>TEXT((J3250/86400)+25569+(-5/24),"mm/dd/yy")</f>
        <v>03/05/15</v>
      </c>
      <c r="T3250" s="12" t="str">
        <f>TEXT((I3250/86400)+25569+(-5/24),"mm/dd/yy")</f>
        <v>04/04/15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>E3251/D3251</f>
        <v>1.0492727272727274</v>
      </c>
      <c r="P3251">
        <f>E3251/L3251</f>
        <v>65.579545454545453</v>
      </c>
      <c r="Q3251" t="s">
        <v>8317</v>
      </c>
      <c r="R3251" t="s">
        <v>8318</v>
      </c>
      <c r="S3251" s="12" t="str">
        <f>TEXT((J3251/86400)+25569+(-5/24),"mm/dd/yy")</f>
        <v>05/21/15</v>
      </c>
      <c r="T3251" s="12" t="str">
        <f>TEXT((I3251/86400)+25569+(-5/24),"mm/dd/yy")</f>
        <v>06/20/15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>E3252/D3252</f>
        <v>1.01552</v>
      </c>
      <c r="P3252">
        <f>E3252/L3252</f>
        <v>119.1924882629108</v>
      </c>
      <c r="Q3252" t="s">
        <v>8317</v>
      </c>
      <c r="R3252" t="s">
        <v>8318</v>
      </c>
      <c r="S3252" s="12" t="str">
        <f>TEXT((J3252/86400)+25569+(-5/24),"mm/dd/yy")</f>
        <v>10/06/14</v>
      </c>
      <c r="T3252" s="12" t="str">
        <f>TEXT((I3252/86400)+25569+(-5/24),"mm/dd/yy")</f>
        <v>11/05/14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>E3253/D3253</f>
        <v>1.1073333333333333</v>
      </c>
      <c r="P3253">
        <f>E3253/L3253</f>
        <v>83.05</v>
      </c>
      <c r="Q3253" t="s">
        <v>8317</v>
      </c>
      <c r="R3253" t="s">
        <v>8318</v>
      </c>
      <c r="S3253" s="12" t="str">
        <f>TEXT((J3253/86400)+25569+(-5/24),"mm/dd/yy")</f>
        <v>05/22/15</v>
      </c>
      <c r="T3253" s="12" t="str">
        <f>TEXT((I3253/86400)+25569+(-5/24),"mm/dd/yy")</f>
        <v>06/21/15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>E3254/D3254</f>
        <v>1.2782222222222221</v>
      </c>
      <c r="P3254">
        <f>E3254/L3254</f>
        <v>57.52</v>
      </c>
      <c r="Q3254" t="s">
        <v>8317</v>
      </c>
      <c r="R3254" t="s">
        <v>8318</v>
      </c>
      <c r="S3254" s="12" t="str">
        <f>TEXT((J3254/86400)+25569+(-5/24),"mm/dd/yy")</f>
        <v>08/08/16</v>
      </c>
      <c r="T3254" s="12" t="str">
        <f>TEXT((I3254/86400)+25569+(-5/24),"mm/dd/yy")</f>
        <v>09/07/16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>E3255/D3255</f>
        <v>1.0182500000000001</v>
      </c>
      <c r="P3255">
        <f>E3255/L3255</f>
        <v>177.08695652173913</v>
      </c>
      <c r="Q3255" t="s">
        <v>8317</v>
      </c>
      <c r="R3255" t="s">
        <v>8318</v>
      </c>
      <c r="S3255" s="12" t="str">
        <f>TEXT((J3255/86400)+25569+(-5/24),"mm/dd/yy")</f>
        <v>08/20/16</v>
      </c>
      <c r="T3255" s="12" t="str">
        <f>TEXT((I3255/86400)+25569+(-5/24),"mm/dd/yy")</f>
        <v>09/07/16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>E3256/D3256</f>
        <v>1.012576923076923</v>
      </c>
      <c r="P3256">
        <f>E3256/L3256</f>
        <v>70.771505376344081</v>
      </c>
      <c r="Q3256" t="s">
        <v>8317</v>
      </c>
      <c r="R3256" t="s">
        <v>8318</v>
      </c>
      <c r="S3256" s="12" t="str">
        <f>TEXT((J3256/86400)+25569+(-5/24),"mm/dd/yy")</f>
        <v>02/23/15</v>
      </c>
      <c r="T3256" s="12" t="str">
        <f>TEXT((I3256/86400)+25569+(-5/24),"mm/dd/yy")</f>
        <v>03/25/15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>E3257/D3257</f>
        <v>1.75</v>
      </c>
      <c r="P3257">
        <f>E3257/L3257</f>
        <v>29.166666666666668</v>
      </c>
      <c r="Q3257" t="s">
        <v>8317</v>
      </c>
      <c r="R3257" t="s">
        <v>8318</v>
      </c>
      <c r="S3257" s="12" t="str">
        <f>TEXT((J3257/86400)+25569+(-5/24),"mm/dd/yy")</f>
        <v>09/07/14</v>
      </c>
      <c r="T3257" s="12" t="str">
        <f>TEXT((I3257/86400)+25569+(-5/24),"mm/dd/yy")</f>
        <v>10/07/14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>E3258/D3258</f>
        <v>1.2806</v>
      </c>
      <c r="P3258">
        <f>E3258/L3258</f>
        <v>72.76136363636364</v>
      </c>
      <c r="Q3258" t="s">
        <v>8317</v>
      </c>
      <c r="R3258" t="s">
        <v>8318</v>
      </c>
      <c r="S3258" s="12" t="str">
        <f>TEXT((J3258/86400)+25569+(-5/24),"mm/dd/yy")</f>
        <v>05/20/15</v>
      </c>
      <c r="T3258" s="12" t="str">
        <f>TEXT((I3258/86400)+25569+(-5/24),"mm/dd/yy")</f>
        <v>06/10/15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>E3259/D3259</f>
        <v>1.0629949999999999</v>
      </c>
      <c r="P3259">
        <f>E3259/L3259</f>
        <v>51.853414634146333</v>
      </c>
      <c r="Q3259" t="s">
        <v>8317</v>
      </c>
      <c r="R3259" t="s">
        <v>8318</v>
      </c>
      <c r="S3259" s="12" t="str">
        <f>TEXT((J3259/86400)+25569+(-5/24),"mm/dd/yy")</f>
        <v>01/23/17</v>
      </c>
      <c r="T3259" s="12" t="str">
        <f>TEXT((I3259/86400)+25569+(-5/24),"mm/dd/yy")</f>
        <v>02/22/17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>E3260/D3260</f>
        <v>1.052142857142857</v>
      </c>
      <c r="P3260">
        <f>E3260/L3260</f>
        <v>98.2</v>
      </c>
      <c r="Q3260" t="s">
        <v>8317</v>
      </c>
      <c r="R3260" t="s">
        <v>8318</v>
      </c>
      <c r="S3260" s="12" t="str">
        <f>TEXT((J3260/86400)+25569+(-5/24),"mm/dd/yy")</f>
        <v>12/09/14</v>
      </c>
      <c r="T3260" s="12" t="str">
        <f>TEXT((I3260/86400)+25569+(-5/24),"mm/dd/yy")</f>
        <v>01/08/15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>E3261/D3261</f>
        <v>1.0616782608695652</v>
      </c>
      <c r="P3261">
        <f>E3261/L3261</f>
        <v>251.7381443298969</v>
      </c>
      <c r="Q3261" t="s">
        <v>8317</v>
      </c>
      <c r="R3261" t="s">
        <v>8318</v>
      </c>
      <c r="S3261" s="12" t="str">
        <f>TEXT((J3261/86400)+25569+(-5/24),"mm/dd/yy")</f>
        <v>09/01/16</v>
      </c>
      <c r="T3261" s="12" t="str">
        <f>TEXT((I3261/86400)+25569+(-5/24),"mm/dd/yy")</f>
        <v>09/30/16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>E3262/D3262</f>
        <v>1.0924</v>
      </c>
      <c r="P3262">
        <f>E3262/L3262</f>
        <v>74.821917808219183</v>
      </c>
      <c r="Q3262" t="s">
        <v>8317</v>
      </c>
      <c r="R3262" t="s">
        <v>8318</v>
      </c>
      <c r="S3262" s="12" t="str">
        <f>TEXT((J3262/86400)+25569+(-5/24),"mm/dd/yy")</f>
        <v>10/26/15</v>
      </c>
      <c r="T3262" s="12" t="str">
        <f>TEXT((I3262/86400)+25569+(-5/24),"mm/dd/yy")</f>
        <v>11/30/15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>E3263/D3263</f>
        <v>1.0045454545454546</v>
      </c>
      <c r="P3263">
        <f>E3263/L3263</f>
        <v>67.65306122448979</v>
      </c>
      <c r="Q3263" t="s">
        <v>8317</v>
      </c>
      <c r="R3263" t="s">
        <v>8318</v>
      </c>
      <c r="S3263" s="12" t="str">
        <f>TEXT((J3263/86400)+25569+(-5/24),"mm/dd/yy")</f>
        <v>06/16/15</v>
      </c>
      <c r="T3263" s="12" t="str">
        <f>TEXT((I3263/86400)+25569+(-5/24),"mm/dd/yy")</f>
        <v>07/16/15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>E3264/D3264</f>
        <v>1.0304098360655738</v>
      </c>
      <c r="P3264">
        <f>E3264/L3264</f>
        <v>93.81343283582089</v>
      </c>
      <c r="Q3264" t="s">
        <v>8317</v>
      </c>
      <c r="R3264" t="s">
        <v>8318</v>
      </c>
      <c r="S3264" s="12" t="str">
        <f>TEXT((J3264/86400)+25569+(-5/24),"mm/dd/yy")</f>
        <v>11/21/14</v>
      </c>
      <c r="T3264" s="12" t="str">
        <f>TEXT((I3264/86400)+25569+(-5/24),"mm/dd/yy")</f>
        <v>12/21/14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>E3265/D3265</f>
        <v>1.121664</v>
      </c>
      <c r="P3265">
        <f>E3265/L3265</f>
        <v>41.237647058823526</v>
      </c>
      <c r="Q3265" t="s">
        <v>8317</v>
      </c>
      <c r="R3265" t="s">
        <v>8318</v>
      </c>
      <c r="S3265" s="12" t="str">
        <f>TEXT((J3265/86400)+25569+(-5/24),"mm/dd/yy")</f>
        <v>10/07/15</v>
      </c>
      <c r="T3265" s="12" t="str">
        <f>TEXT((I3265/86400)+25569+(-5/24),"mm/dd/yy")</f>
        <v>10/30/15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>E3266/D3266</f>
        <v>1.03</v>
      </c>
      <c r="P3266">
        <f>E3266/L3266</f>
        <v>52.551020408163268</v>
      </c>
      <c r="Q3266" t="s">
        <v>8317</v>
      </c>
      <c r="R3266" t="s">
        <v>8318</v>
      </c>
      <c r="S3266" s="12" t="str">
        <f>TEXT((J3266/86400)+25569+(-5/24),"mm/dd/yy")</f>
        <v>01/12/15</v>
      </c>
      <c r="T3266" s="12" t="str">
        <f>TEXT((I3266/86400)+25569+(-5/24),"mm/dd/yy")</f>
        <v>01/28/15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>E3267/D3267</f>
        <v>1.64</v>
      </c>
      <c r="P3267">
        <f>E3267/L3267</f>
        <v>70.285714285714292</v>
      </c>
      <c r="Q3267" t="s">
        <v>8317</v>
      </c>
      <c r="R3267" t="s">
        <v>8318</v>
      </c>
      <c r="S3267" s="12" t="str">
        <f>TEXT((J3267/86400)+25569+(-5/24),"mm/dd/yy")</f>
        <v>11/03/15</v>
      </c>
      <c r="T3267" s="12" t="str">
        <f>TEXT((I3267/86400)+25569+(-5/24),"mm/dd/yy")</f>
        <v>12/03/15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>E3268/D3268</f>
        <v>1.3128333333333333</v>
      </c>
      <c r="P3268">
        <f>E3268/L3268</f>
        <v>48.325153374233132</v>
      </c>
      <c r="Q3268" t="s">
        <v>8317</v>
      </c>
      <c r="R3268" t="s">
        <v>8318</v>
      </c>
      <c r="S3268" s="12" t="str">
        <f>TEXT((J3268/86400)+25569+(-5/24),"mm/dd/yy")</f>
        <v>05/12/15</v>
      </c>
      <c r="T3268" s="12" t="str">
        <f>TEXT((I3268/86400)+25569+(-5/24),"mm/dd/yy")</f>
        <v>06/12/15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>E3269/D3269</f>
        <v>1.0209999999999999</v>
      </c>
      <c r="P3269">
        <f>E3269/L3269</f>
        <v>53.177083333333336</v>
      </c>
      <c r="Q3269" t="s">
        <v>8317</v>
      </c>
      <c r="R3269" t="s">
        <v>8318</v>
      </c>
      <c r="S3269" s="12" t="str">
        <f>TEXT((J3269/86400)+25569+(-5/24),"mm/dd/yy")</f>
        <v>06/17/15</v>
      </c>
      <c r="T3269" s="12" t="str">
        <f>TEXT((I3269/86400)+25569+(-5/24),"mm/dd/yy")</f>
        <v>07/17/15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>E3270/D3270</f>
        <v>1.28</v>
      </c>
      <c r="P3270">
        <f>E3270/L3270</f>
        <v>60.952380952380949</v>
      </c>
      <c r="Q3270" t="s">
        <v>8317</v>
      </c>
      <c r="R3270" t="s">
        <v>8318</v>
      </c>
      <c r="S3270" s="12" t="str">
        <f>TEXT((J3270/86400)+25569+(-5/24),"mm/dd/yy")</f>
        <v>08/08/16</v>
      </c>
      <c r="T3270" s="12" t="str">
        <f>TEXT((I3270/86400)+25569+(-5/24),"mm/dd/yy")</f>
        <v>08/24/16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>E3271/D3271</f>
        <v>1.0149999999999999</v>
      </c>
      <c r="P3271">
        <f>E3271/L3271</f>
        <v>116</v>
      </c>
      <c r="Q3271" t="s">
        <v>8317</v>
      </c>
      <c r="R3271" t="s">
        <v>8318</v>
      </c>
      <c r="S3271" s="12" t="str">
        <f>TEXT((J3271/86400)+25569+(-5/24),"mm/dd/yy")</f>
        <v>05/13/15</v>
      </c>
      <c r="T3271" s="12" t="str">
        <f>TEXT((I3271/86400)+25569+(-5/24),"mm/dd/yy")</f>
        <v>06/16/15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>E3272/D3272</f>
        <v>1.0166666666666666</v>
      </c>
      <c r="P3272">
        <f>E3272/L3272</f>
        <v>61</v>
      </c>
      <c r="Q3272" t="s">
        <v>8317</v>
      </c>
      <c r="R3272" t="s">
        <v>8318</v>
      </c>
      <c r="S3272" s="12" t="str">
        <f>TEXT((J3272/86400)+25569+(-5/24),"mm/dd/yy")</f>
        <v>06/12/15</v>
      </c>
      <c r="T3272" s="12" t="str">
        <f>TEXT((I3272/86400)+25569+(-5/24),"mm/dd/yy")</f>
        <v>07/12/15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>E3273/D3273</f>
        <v>1.3</v>
      </c>
      <c r="P3273">
        <f>E3273/L3273</f>
        <v>38.235294117647058</v>
      </c>
      <c r="Q3273" t="s">
        <v>8317</v>
      </c>
      <c r="R3273" t="s">
        <v>8318</v>
      </c>
      <c r="S3273" s="12" t="str">
        <f>TEXT((J3273/86400)+25569+(-5/24),"mm/dd/yy")</f>
        <v>10/03/14</v>
      </c>
      <c r="T3273" s="12" t="str">
        <f>TEXT((I3273/86400)+25569+(-5/24),"mm/dd/yy")</f>
        <v>11/02/14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>E3274/D3274</f>
        <v>1.5443</v>
      </c>
      <c r="P3274">
        <f>E3274/L3274</f>
        <v>106.50344827586207</v>
      </c>
      <c r="Q3274" t="s">
        <v>8317</v>
      </c>
      <c r="R3274" t="s">
        <v>8318</v>
      </c>
      <c r="S3274" s="12" t="str">
        <f>TEXT((J3274/86400)+25569+(-5/24),"mm/dd/yy")</f>
        <v>10/07/15</v>
      </c>
      <c r="T3274" s="12" t="str">
        <f>TEXT((I3274/86400)+25569+(-5/24),"mm/dd/yy")</f>
        <v>11/06/15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>E3275/D3275</f>
        <v>1.0740000000000001</v>
      </c>
      <c r="P3275">
        <f>E3275/L3275</f>
        <v>204.57142857142858</v>
      </c>
      <c r="Q3275" t="s">
        <v>8317</v>
      </c>
      <c r="R3275" t="s">
        <v>8318</v>
      </c>
      <c r="S3275" s="12" t="str">
        <f>TEXT((J3275/86400)+25569+(-5/24),"mm/dd/yy")</f>
        <v>08/29/16</v>
      </c>
      <c r="T3275" s="12" t="str">
        <f>TEXT((I3275/86400)+25569+(-5/24),"mm/dd/yy")</f>
        <v>09/14/16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>E3276/D3276</f>
        <v>1.0132258064516129</v>
      </c>
      <c r="P3276">
        <f>E3276/L3276</f>
        <v>54.912587412587413</v>
      </c>
      <c r="Q3276" t="s">
        <v>8317</v>
      </c>
      <c r="R3276" t="s">
        <v>8318</v>
      </c>
      <c r="S3276" s="12" t="str">
        <f>TEXT((J3276/86400)+25569+(-5/24),"mm/dd/yy")</f>
        <v>01/31/16</v>
      </c>
      <c r="T3276" s="12" t="str">
        <f>TEXT((I3276/86400)+25569+(-5/24),"mm/dd/yy")</f>
        <v>03/15/16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>E3277/D3277</f>
        <v>1.0027777777777778</v>
      </c>
      <c r="P3277">
        <f>E3277/L3277</f>
        <v>150.41666666666666</v>
      </c>
      <c r="Q3277" t="s">
        <v>8317</v>
      </c>
      <c r="R3277" t="s">
        <v>8318</v>
      </c>
      <c r="S3277" s="12" t="str">
        <f>TEXT((J3277/86400)+25569+(-5/24),"mm/dd/yy")</f>
        <v>01/13/15</v>
      </c>
      <c r="T3277" s="12" t="str">
        <f>TEXT((I3277/86400)+25569+(-5/24),"mm/dd/yy")</f>
        <v>02/08/15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>E3278/D3278</f>
        <v>1.1684444444444444</v>
      </c>
      <c r="P3278">
        <f>E3278/L3278</f>
        <v>52.58</v>
      </c>
      <c r="Q3278" t="s">
        <v>8317</v>
      </c>
      <c r="R3278" t="s">
        <v>8318</v>
      </c>
      <c r="S3278" s="12" t="str">
        <f>TEXT((J3278/86400)+25569+(-5/24),"mm/dd/yy")</f>
        <v>02/26/16</v>
      </c>
      <c r="T3278" s="12" t="str">
        <f>TEXT((I3278/86400)+25569+(-5/24),"mm/dd/yy")</f>
        <v>03/31/16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>E3279/D3279</f>
        <v>1.0860000000000001</v>
      </c>
      <c r="P3279">
        <f>E3279/L3279</f>
        <v>54.3</v>
      </c>
      <c r="Q3279" t="s">
        <v>8317</v>
      </c>
      <c r="R3279" t="s">
        <v>8318</v>
      </c>
      <c r="S3279" s="12" t="str">
        <f>TEXT((J3279/86400)+25569+(-5/24),"mm/dd/yy")</f>
        <v>10/19/14</v>
      </c>
      <c r="T3279" s="12" t="str">
        <f>TEXT((I3279/86400)+25569+(-5/24),"mm/dd/yy")</f>
        <v>11/18/14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>E3280/D3280</f>
        <v>1.034</v>
      </c>
      <c r="P3280">
        <f>E3280/L3280</f>
        <v>76.029411764705884</v>
      </c>
      <c r="Q3280" t="s">
        <v>8317</v>
      </c>
      <c r="R3280" t="s">
        <v>8318</v>
      </c>
      <c r="S3280" s="12" t="str">
        <f>TEXT((J3280/86400)+25569+(-5/24),"mm/dd/yy")</f>
        <v>04/30/15</v>
      </c>
      <c r="T3280" s="12" t="str">
        <f>TEXT((I3280/86400)+25569+(-5/24),"mm/dd/yy")</f>
        <v>05/30/15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>E3281/D3281</f>
        <v>1.1427586206896552</v>
      </c>
      <c r="P3281">
        <f>E3281/L3281</f>
        <v>105.2063492063492</v>
      </c>
      <c r="Q3281" t="s">
        <v>8317</v>
      </c>
      <c r="R3281" t="s">
        <v>8318</v>
      </c>
      <c r="S3281" s="12" t="str">
        <f>TEXT((J3281/86400)+25569+(-5/24),"mm/dd/yy")</f>
        <v>03/01/16</v>
      </c>
      <c r="T3281" s="12" t="str">
        <f>TEXT((I3281/86400)+25569+(-5/24),"mm/dd/yy")</f>
        <v>03/31/16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>E3282/D3282</f>
        <v>1.03</v>
      </c>
      <c r="P3282">
        <f>E3282/L3282</f>
        <v>68.666666666666671</v>
      </c>
      <c r="Q3282" t="s">
        <v>8317</v>
      </c>
      <c r="R3282" t="s">
        <v>8318</v>
      </c>
      <c r="S3282" s="12" t="str">
        <f>TEXT((J3282/86400)+25569+(-5/24),"mm/dd/yy")</f>
        <v>04/27/15</v>
      </c>
      <c r="T3282" s="12" t="str">
        <f>TEXT((I3282/86400)+25569+(-5/24),"mm/dd/yy")</f>
        <v>06/01/15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>E3283/D3283</f>
        <v>1.216</v>
      </c>
      <c r="P3283">
        <f>E3283/L3283</f>
        <v>129.36170212765958</v>
      </c>
      <c r="Q3283" t="s">
        <v>8317</v>
      </c>
      <c r="R3283" t="s">
        <v>8318</v>
      </c>
      <c r="S3283" s="12" t="str">
        <f>TEXT((J3283/86400)+25569+(-5/24),"mm/dd/yy")</f>
        <v>08/02/15</v>
      </c>
      <c r="T3283" s="12" t="str">
        <f>TEXT((I3283/86400)+25569+(-5/24),"mm/dd/yy")</f>
        <v>09/01/15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>E3284/D3284</f>
        <v>1.026467741935484</v>
      </c>
      <c r="P3284">
        <f>E3284/L3284</f>
        <v>134.26371308016877</v>
      </c>
      <c r="Q3284" t="s">
        <v>8317</v>
      </c>
      <c r="R3284" t="s">
        <v>8318</v>
      </c>
      <c r="S3284" s="12" t="str">
        <f>TEXT((J3284/86400)+25569+(-5/24),"mm/dd/yy")</f>
        <v>03/15/16</v>
      </c>
      <c r="T3284" s="12" t="str">
        <f>TEXT((I3284/86400)+25569+(-5/24),"mm/dd/yy")</f>
        <v>04/28/16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>E3285/D3285</f>
        <v>1.0475000000000001</v>
      </c>
      <c r="P3285">
        <f>E3285/L3285</f>
        <v>17.829787234042552</v>
      </c>
      <c r="Q3285" t="s">
        <v>8317</v>
      </c>
      <c r="R3285" t="s">
        <v>8318</v>
      </c>
      <c r="S3285" s="12" t="str">
        <f>TEXT((J3285/86400)+25569+(-5/24),"mm/dd/yy")</f>
        <v>01/10/16</v>
      </c>
      <c r="T3285" s="12" t="str">
        <f>TEXT((I3285/86400)+25569+(-5/24),"mm/dd/yy")</f>
        <v>02/10/16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>E3286/D3286</f>
        <v>1.016</v>
      </c>
      <c r="P3286">
        <f>E3286/L3286</f>
        <v>203.2</v>
      </c>
      <c r="Q3286" t="s">
        <v>8317</v>
      </c>
      <c r="R3286" t="s">
        <v>8318</v>
      </c>
      <c r="S3286" s="12" t="str">
        <f>TEXT((J3286/86400)+25569+(-5/24),"mm/dd/yy")</f>
        <v>01/11/16</v>
      </c>
      <c r="T3286" s="12" t="str">
        <f>TEXT((I3286/86400)+25569+(-5/24),"mm/dd/yy")</f>
        <v>01/29/16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>E3287/D3287</f>
        <v>1.1210242048409682</v>
      </c>
      <c r="P3287">
        <f>E3287/L3287</f>
        <v>69.18518518518519</v>
      </c>
      <c r="Q3287" t="s">
        <v>8317</v>
      </c>
      <c r="R3287" t="s">
        <v>8318</v>
      </c>
      <c r="S3287" s="12" t="str">
        <f>TEXT((J3287/86400)+25569+(-5/24),"mm/dd/yy")</f>
        <v>01/27/17</v>
      </c>
      <c r="T3287" s="12" t="str">
        <f>TEXT((I3287/86400)+25569+(-5/24),"mm/dd/yy")</f>
        <v>02/28/17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>E3288/D3288</f>
        <v>1.0176666666666667</v>
      </c>
      <c r="P3288">
        <f>E3288/L3288</f>
        <v>125.12295081967213</v>
      </c>
      <c r="Q3288" t="s">
        <v>8317</v>
      </c>
      <c r="R3288" t="s">
        <v>8318</v>
      </c>
      <c r="S3288" s="12" t="str">
        <f>TEXT((J3288/86400)+25569+(-5/24),"mm/dd/yy")</f>
        <v>07/16/16</v>
      </c>
      <c r="T3288" s="12" t="str">
        <f>TEXT((I3288/86400)+25569+(-5/24),"mm/dd/yy")</f>
        <v>08/15/16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>E3289/D3289</f>
        <v>1</v>
      </c>
      <c r="P3289">
        <f>E3289/L3289</f>
        <v>73.529411764705884</v>
      </c>
      <c r="Q3289" t="s">
        <v>8317</v>
      </c>
      <c r="R3289" t="s">
        <v>8318</v>
      </c>
      <c r="S3289" s="12" t="str">
        <f>TEXT((J3289/86400)+25569+(-5/24),"mm/dd/yy")</f>
        <v>11/03/15</v>
      </c>
      <c r="T3289" s="12" t="str">
        <f>TEXT((I3289/86400)+25569+(-5/24),"mm/dd/yy")</f>
        <v>11/28/15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>E3290/D3290</f>
        <v>1.0026489999999999</v>
      </c>
      <c r="P3290">
        <f>E3290/L3290</f>
        <v>48.437149758454105</v>
      </c>
      <c r="Q3290" t="s">
        <v>8317</v>
      </c>
      <c r="R3290" t="s">
        <v>8318</v>
      </c>
      <c r="S3290" s="12" t="str">
        <f>TEXT((J3290/86400)+25569+(-5/24),"mm/dd/yy")</f>
        <v>05/15/16</v>
      </c>
      <c r="T3290" s="12" t="str">
        <f>TEXT((I3290/86400)+25569+(-5/24),"mm/dd/yy")</f>
        <v>06/20/16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>E3291/D3291</f>
        <v>1.3304200000000002</v>
      </c>
      <c r="P3291">
        <f>E3291/L3291</f>
        <v>26.608400000000003</v>
      </c>
      <c r="Q3291" t="s">
        <v>8317</v>
      </c>
      <c r="R3291" t="s">
        <v>8318</v>
      </c>
      <c r="S3291" s="12" t="str">
        <f>TEXT((J3291/86400)+25569+(-5/24),"mm/dd/yy")</f>
        <v>01/23/17</v>
      </c>
      <c r="T3291" s="12" t="str">
        <f>TEXT((I3291/86400)+25569+(-5/24),"mm/dd/yy")</f>
        <v>02/20/17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>E3292/D3292</f>
        <v>1.212</v>
      </c>
      <c r="P3292">
        <f>E3292/L3292</f>
        <v>33.666666666666664</v>
      </c>
      <c r="Q3292" t="s">
        <v>8317</v>
      </c>
      <c r="R3292" t="s">
        <v>8318</v>
      </c>
      <c r="S3292" s="12" t="str">
        <f>TEXT((J3292/86400)+25569+(-5/24),"mm/dd/yy")</f>
        <v>02/09/17</v>
      </c>
      <c r="T3292" s="12" t="str">
        <f>TEXT((I3292/86400)+25569+(-5/24),"mm/dd/yy")</f>
        <v>03/11/17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>E3293/D3293</f>
        <v>1.1399999999999999</v>
      </c>
      <c r="P3293">
        <f>E3293/L3293</f>
        <v>40.714285714285715</v>
      </c>
      <c r="Q3293" t="s">
        <v>8317</v>
      </c>
      <c r="R3293" t="s">
        <v>8318</v>
      </c>
      <c r="S3293" s="12" t="str">
        <f>TEXT((J3293/86400)+25569+(-5/24),"mm/dd/yy")</f>
        <v>08/16/15</v>
      </c>
      <c r="T3293" s="12" t="str">
        <f>TEXT((I3293/86400)+25569+(-5/24),"mm/dd/yy")</f>
        <v>09/16/15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>E3294/D3294</f>
        <v>2.8613861386138613</v>
      </c>
      <c r="P3294">
        <f>E3294/L3294</f>
        <v>19.266666666666666</v>
      </c>
      <c r="Q3294" t="s">
        <v>8317</v>
      </c>
      <c r="R3294" t="s">
        <v>8318</v>
      </c>
      <c r="S3294" s="12" t="str">
        <f>TEXT((J3294/86400)+25569+(-5/24),"mm/dd/yy")</f>
        <v>10/05/15</v>
      </c>
      <c r="T3294" s="12" t="str">
        <f>TEXT((I3294/86400)+25569+(-5/24),"mm/dd/yy")</f>
        <v>12/04/15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>E3295/D3295</f>
        <v>1.7044444444444444</v>
      </c>
      <c r="P3295">
        <f>E3295/L3295</f>
        <v>84.285714285714292</v>
      </c>
      <c r="Q3295" t="s">
        <v>8317</v>
      </c>
      <c r="R3295" t="s">
        <v>8318</v>
      </c>
      <c r="S3295" s="12" t="str">
        <f>TEXT((J3295/86400)+25569+(-5/24),"mm/dd/yy")</f>
        <v>02/02/17</v>
      </c>
      <c r="T3295" s="12" t="str">
        <f>TEXT((I3295/86400)+25569+(-5/24),"mm/dd/yy")</f>
        <v>03/04/17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>E3296/D3296</f>
        <v>1.1833333333333333</v>
      </c>
      <c r="P3296">
        <f>E3296/L3296</f>
        <v>29.583333333333332</v>
      </c>
      <c r="Q3296" t="s">
        <v>8317</v>
      </c>
      <c r="R3296" t="s">
        <v>8318</v>
      </c>
      <c r="S3296" s="12" t="str">
        <f>TEXT((J3296/86400)+25569+(-5/24),"mm/dd/yy")</f>
        <v>05/17/15</v>
      </c>
      <c r="T3296" s="12" t="str">
        <f>TEXT((I3296/86400)+25569+(-5/24),"mm/dd/yy")</f>
        <v>06/16/15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>E3297/D3297</f>
        <v>1.0285857142857142</v>
      </c>
      <c r="P3297">
        <f>E3297/L3297</f>
        <v>26.667037037037037</v>
      </c>
      <c r="Q3297" t="s">
        <v>8317</v>
      </c>
      <c r="R3297" t="s">
        <v>8318</v>
      </c>
      <c r="S3297" s="12" t="str">
        <f>TEXT((J3297/86400)+25569+(-5/24),"mm/dd/yy")</f>
        <v>08/27/16</v>
      </c>
      <c r="T3297" s="12" t="str">
        <f>TEXT((I3297/86400)+25569+(-5/24),"mm/dd/yy")</f>
        <v>09/26/16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>E3298/D3298</f>
        <v>1.4406666666666668</v>
      </c>
      <c r="P3298">
        <f>E3298/L3298</f>
        <v>45.978723404255319</v>
      </c>
      <c r="Q3298" t="s">
        <v>8317</v>
      </c>
      <c r="R3298" t="s">
        <v>8318</v>
      </c>
      <c r="S3298" s="12" t="str">
        <f>TEXT((J3298/86400)+25569+(-5/24),"mm/dd/yy")</f>
        <v>11/01/15</v>
      </c>
      <c r="T3298" s="12" t="str">
        <f>TEXT((I3298/86400)+25569+(-5/24),"mm/dd/yy")</f>
        <v>11/22/15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>E3299/D3299</f>
        <v>1.0007272727272727</v>
      </c>
      <c r="P3299">
        <f>E3299/L3299</f>
        <v>125.09090909090909</v>
      </c>
      <c r="Q3299" t="s">
        <v>8317</v>
      </c>
      <c r="R3299" t="s">
        <v>8318</v>
      </c>
      <c r="S3299" s="12" t="str">
        <f>TEXT((J3299/86400)+25569+(-5/24),"mm/dd/yy")</f>
        <v>07/08/15</v>
      </c>
      <c r="T3299" s="12" t="str">
        <f>TEXT((I3299/86400)+25569+(-5/24),"mm/dd/yy")</f>
        <v>07/27/15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>E3300/D3300</f>
        <v>1.0173000000000001</v>
      </c>
      <c r="P3300">
        <f>E3300/L3300</f>
        <v>141.29166666666666</v>
      </c>
      <c r="Q3300" t="s">
        <v>8317</v>
      </c>
      <c r="R3300" t="s">
        <v>8318</v>
      </c>
      <c r="S3300" s="12" t="str">
        <f>TEXT((J3300/86400)+25569+(-5/24),"mm/dd/yy")</f>
        <v>08/23/15</v>
      </c>
      <c r="T3300" s="12" t="str">
        <f>TEXT((I3300/86400)+25569+(-5/24),"mm/dd/yy")</f>
        <v>09/12/15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>E3301/D3301</f>
        <v>1.1619999999999999</v>
      </c>
      <c r="P3301">
        <f>E3301/L3301</f>
        <v>55.333333333333336</v>
      </c>
      <c r="Q3301" t="s">
        <v>8317</v>
      </c>
      <c r="R3301" t="s">
        <v>8318</v>
      </c>
      <c r="S3301" s="12" t="str">
        <f>TEXT((J3301/86400)+25569+(-5/24),"mm/dd/yy")</f>
        <v>09/14/15</v>
      </c>
      <c r="T3301" s="12" t="str">
        <f>TEXT((I3301/86400)+25569+(-5/24),"mm/dd/yy")</f>
        <v>10/14/15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>E3302/D3302</f>
        <v>1.3616666666666666</v>
      </c>
      <c r="P3302">
        <f>E3302/L3302</f>
        <v>46.420454545454547</v>
      </c>
      <c r="Q3302" t="s">
        <v>8317</v>
      </c>
      <c r="R3302" t="s">
        <v>8318</v>
      </c>
      <c r="S3302" s="12" t="str">
        <f>TEXT((J3302/86400)+25569+(-5/24),"mm/dd/yy")</f>
        <v>04/08/15</v>
      </c>
      <c r="T3302" s="12" t="str">
        <f>TEXT((I3302/86400)+25569+(-5/24),"mm/dd/yy")</f>
        <v>04/29/15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>E3303/D3303</f>
        <v>1.3346666666666667</v>
      </c>
      <c r="P3303">
        <f>E3303/L3303</f>
        <v>57.2</v>
      </c>
      <c r="Q3303" t="s">
        <v>8317</v>
      </c>
      <c r="R3303" t="s">
        <v>8318</v>
      </c>
      <c r="S3303" s="12" t="str">
        <f>TEXT((J3303/86400)+25569+(-5/24),"mm/dd/yy")</f>
        <v>06/17/16</v>
      </c>
      <c r="T3303" s="12" t="str">
        <f>TEXT((I3303/86400)+25569+(-5/24),"mm/dd/yy")</f>
        <v>08/01/16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>E3304/D3304</f>
        <v>1.0339285714285715</v>
      </c>
      <c r="P3304">
        <f>E3304/L3304</f>
        <v>173.7</v>
      </c>
      <c r="Q3304" t="s">
        <v>8317</v>
      </c>
      <c r="R3304" t="s">
        <v>8318</v>
      </c>
      <c r="S3304" s="12" t="str">
        <f>TEXT((J3304/86400)+25569+(-5/24),"mm/dd/yy")</f>
        <v>11/07/16</v>
      </c>
      <c r="T3304" s="12" t="str">
        <f>TEXT((I3304/86400)+25569+(-5/24),"mm/dd/yy")</f>
        <v>12/07/16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>E3305/D3305</f>
        <v>1.1588888888888889</v>
      </c>
      <c r="P3305">
        <f>E3305/L3305</f>
        <v>59.6</v>
      </c>
      <c r="Q3305" t="s">
        <v>8317</v>
      </c>
      <c r="R3305" t="s">
        <v>8318</v>
      </c>
      <c r="S3305" s="12" t="str">
        <f>TEXT((J3305/86400)+25569+(-5/24),"mm/dd/yy")</f>
        <v>02/21/15</v>
      </c>
      <c r="T3305" s="12" t="str">
        <f>TEXT((I3305/86400)+25569+(-5/24),"mm/dd/yy")</f>
        <v>03/28/15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>E3306/D3306</f>
        <v>1.0451666666666666</v>
      </c>
      <c r="P3306">
        <f>E3306/L3306</f>
        <v>89.585714285714289</v>
      </c>
      <c r="Q3306" t="s">
        <v>8317</v>
      </c>
      <c r="R3306" t="s">
        <v>8318</v>
      </c>
      <c r="S3306" s="12" t="str">
        <f>TEXT((J3306/86400)+25569+(-5/24),"mm/dd/yy")</f>
        <v>11/22/16</v>
      </c>
      <c r="T3306" s="12" t="str">
        <f>TEXT((I3306/86400)+25569+(-5/24),"mm/dd/yy")</f>
        <v>12/22/16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>E3307/D3307</f>
        <v>1.0202500000000001</v>
      </c>
      <c r="P3307">
        <f>E3307/L3307</f>
        <v>204.05</v>
      </c>
      <c r="Q3307" t="s">
        <v>8317</v>
      </c>
      <c r="R3307" t="s">
        <v>8318</v>
      </c>
      <c r="S3307" s="12" t="str">
        <f>TEXT((J3307/86400)+25569+(-5/24),"mm/dd/yy")</f>
        <v>07/01/15</v>
      </c>
      <c r="T3307" s="12" t="str">
        <f>TEXT((I3307/86400)+25569+(-5/24),"mm/dd/yy")</f>
        <v>07/31/15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>E3308/D3308</f>
        <v>1.7533333333333334</v>
      </c>
      <c r="P3308">
        <f>E3308/L3308</f>
        <v>48.703703703703702</v>
      </c>
      <c r="Q3308" t="s">
        <v>8317</v>
      </c>
      <c r="R3308" t="s">
        <v>8318</v>
      </c>
      <c r="S3308" s="12" t="str">
        <f>TEXT((J3308/86400)+25569+(-5/24),"mm/dd/yy")</f>
        <v>05/03/16</v>
      </c>
      <c r="T3308" s="12" t="str">
        <f>TEXT((I3308/86400)+25569+(-5/24),"mm/dd/yy")</f>
        <v>06/09/16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>E3309/D3309</f>
        <v>1.0668</v>
      </c>
      <c r="P3309">
        <f>E3309/L3309</f>
        <v>53.339999999999996</v>
      </c>
      <c r="Q3309" t="s">
        <v>8317</v>
      </c>
      <c r="R3309" t="s">
        <v>8318</v>
      </c>
      <c r="S3309" s="12" t="str">
        <f>TEXT((J3309/86400)+25569+(-5/24),"mm/dd/yy")</f>
        <v>04/14/16</v>
      </c>
      <c r="T3309" s="12" t="str">
        <f>TEXT((I3309/86400)+25569+(-5/24),"mm/dd/yy")</f>
        <v>05/14/16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>E3310/D3310</f>
        <v>1.2228571428571429</v>
      </c>
      <c r="P3310">
        <f>E3310/L3310</f>
        <v>75.087719298245617</v>
      </c>
      <c r="Q3310" t="s">
        <v>8317</v>
      </c>
      <c r="R3310" t="s">
        <v>8318</v>
      </c>
      <c r="S3310" s="12" t="str">
        <f>TEXT((J3310/86400)+25569+(-5/24),"mm/dd/yy")</f>
        <v>03/23/16</v>
      </c>
      <c r="T3310" s="12" t="str">
        <f>TEXT((I3310/86400)+25569+(-5/24),"mm/dd/yy")</f>
        <v>04/13/16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>E3311/D3311</f>
        <v>1.5942857142857143</v>
      </c>
      <c r="P3311">
        <f>E3311/L3311</f>
        <v>18</v>
      </c>
      <c r="Q3311" t="s">
        <v>8317</v>
      </c>
      <c r="R3311" t="s">
        <v>8318</v>
      </c>
      <c r="S3311" s="12" t="str">
        <f>TEXT((J3311/86400)+25569+(-5/24),"mm/dd/yy")</f>
        <v>09/15/16</v>
      </c>
      <c r="T3311" s="12" t="str">
        <f>TEXT((I3311/86400)+25569+(-5/24),"mm/dd/yy")</f>
        <v>10/16/16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>E3312/D3312</f>
        <v>1.0007692307692309</v>
      </c>
      <c r="P3312">
        <f>E3312/L3312</f>
        <v>209.83870967741936</v>
      </c>
      <c r="Q3312" t="s">
        <v>8317</v>
      </c>
      <c r="R3312" t="s">
        <v>8318</v>
      </c>
      <c r="S3312" s="12" t="str">
        <f>TEXT((J3312/86400)+25569+(-5/24),"mm/dd/yy")</f>
        <v>09/06/15</v>
      </c>
      <c r="T3312" s="12" t="str">
        <f>TEXT((I3312/86400)+25569+(-5/24),"mm/dd/yy")</f>
        <v>10/06/15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>E3313/D3313</f>
        <v>1.0984</v>
      </c>
      <c r="P3313">
        <f>E3313/L3313</f>
        <v>61.022222222222226</v>
      </c>
      <c r="Q3313" t="s">
        <v>8317</v>
      </c>
      <c r="R3313" t="s">
        <v>8318</v>
      </c>
      <c r="S3313" s="12" t="str">
        <f>TEXT((J3313/86400)+25569+(-5/24),"mm/dd/yy")</f>
        <v>09/17/15</v>
      </c>
      <c r="T3313" s="12" t="str">
        <f>TEXT((I3313/86400)+25569+(-5/24),"mm/dd/yy")</f>
        <v>10/17/15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>E3314/D3314</f>
        <v>1.0004</v>
      </c>
      <c r="P3314">
        <f>E3314/L3314</f>
        <v>61</v>
      </c>
      <c r="Q3314" t="s">
        <v>8317</v>
      </c>
      <c r="R3314" t="s">
        <v>8318</v>
      </c>
      <c r="S3314" s="12" t="str">
        <f>TEXT((J3314/86400)+25569+(-5/24),"mm/dd/yy")</f>
        <v>10/21/16</v>
      </c>
      <c r="T3314" s="12" t="str">
        <f>TEXT((I3314/86400)+25569+(-5/24),"mm/dd/yy")</f>
        <v>11/11/16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>E3315/D3315</f>
        <v>1.1605000000000001</v>
      </c>
      <c r="P3315">
        <f>E3315/L3315</f>
        <v>80.034482758620683</v>
      </c>
      <c r="Q3315" t="s">
        <v>8317</v>
      </c>
      <c r="R3315" t="s">
        <v>8318</v>
      </c>
      <c r="S3315" s="12" t="str">
        <f>TEXT((J3315/86400)+25569+(-5/24),"mm/dd/yy")</f>
        <v>01/13/16</v>
      </c>
      <c r="T3315" s="12" t="str">
        <f>TEXT((I3315/86400)+25569+(-5/24),"mm/dd/yy")</f>
        <v>01/26/16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>E3316/D3316</f>
        <v>2.1074999999999999</v>
      </c>
      <c r="P3316">
        <f>E3316/L3316</f>
        <v>29.068965517241381</v>
      </c>
      <c r="Q3316" t="s">
        <v>8317</v>
      </c>
      <c r="R3316" t="s">
        <v>8318</v>
      </c>
      <c r="S3316" s="12" t="str">
        <f>TEXT((J3316/86400)+25569+(-5/24),"mm/dd/yy")</f>
        <v>04/11/15</v>
      </c>
      <c r="T3316" s="12" t="str">
        <f>TEXT((I3316/86400)+25569+(-5/24),"mm/dd/yy")</f>
        <v>05/08/15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>E3317/D3317</f>
        <v>1.1000000000000001</v>
      </c>
      <c r="P3317">
        <f>E3317/L3317</f>
        <v>49.438202247191015</v>
      </c>
      <c r="Q3317" t="s">
        <v>8317</v>
      </c>
      <c r="R3317" t="s">
        <v>8318</v>
      </c>
      <c r="S3317" s="12" t="str">
        <f>TEXT((J3317/86400)+25569+(-5/24),"mm/dd/yy")</f>
        <v>04/06/16</v>
      </c>
      <c r="T3317" s="12" t="str">
        <f>TEXT((I3317/86400)+25569+(-5/24),"mm/dd/yy")</f>
        <v>05/06/16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>E3318/D3318</f>
        <v>1.0008673425918038</v>
      </c>
      <c r="P3318">
        <f>E3318/L3318</f>
        <v>93.977440000000001</v>
      </c>
      <c r="Q3318" t="s">
        <v>8317</v>
      </c>
      <c r="R3318" t="s">
        <v>8318</v>
      </c>
      <c r="S3318" s="12" t="str">
        <f>TEXT((J3318/86400)+25569+(-5/24),"mm/dd/yy")</f>
        <v>07/06/14</v>
      </c>
      <c r="T3318" s="12" t="str">
        <f>TEXT((I3318/86400)+25569+(-5/24),"mm/dd/yy")</f>
        <v>08/08/14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>E3319/D3319</f>
        <v>1.0619047619047619</v>
      </c>
      <c r="P3319">
        <f>E3319/L3319</f>
        <v>61.944444444444443</v>
      </c>
      <c r="Q3319" t="s">
        <v>8317</v>
      </c>
      <c r="R3319" t="s">
        <v>8318</v>
      </c>
      <c r="S3319" s="12" t="str">
        <f>TEXT((J3319/86400)+25569+(-5/24),"mm/dd/yy")</f>
        <v>05/08/16</v>
      </c>
      <c r="T3319" s="12" t="str">
        <f>TEXT((I3319/86400)+25569+(-5/24),"mm/dd/yy")</f>
        <v>06/07/16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>E3320/D3320</f>
        <v>1.256</v>
      </c>
      <c r="P3320">
        <f>E3320/L3320</f>
        <v>78.5</v>
      </c>
      <c r="Q3320" t="s">
        <v>8317</v>
      </c>
      <c r="R3320" t="s">
        <v>8318</v>
      </c>
      <c r="S3320" s="12" t="str">
        <f>TEXT((J3320/86400)+25569+(-5/24),"mm/dd/yy")</f>
        <v>03/02/16</v>
      </c>
      <c r="T3320" s="12" t="str">
        <f>TEXT((I3320/86400)+25569+(-5/24),"mm/dd/yy")</f>
        <v>04/10/16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>E3321/D3321</f>
        <v>1.08</v>
      </c>
      <c r="P3321">
        <f>E3321/L3321</f>
        <v>33.75</v>
      </c>
      <c r="Q3321" t="s">
        <v>8317</v>
      </c>
      <c r="R3321" t="s">
        <v>8318</v>
      </c>
      <c r="S3321" s="12" t="str">
        <f>TEXT((J3321/86400)+25569+(-5/24),"mm/dd/yy")</f>
        <v>12/17/14</v>
      </c>
      <c r="T3321" s="12" t="str">
        <f>TEXT((I3321/86400)+25569+(-5/24),"mm/dd/yy")</f>
        <v>01/31/15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>E3322/D3322</f>
        <v>1.01</v>
      </c>
      <c r="P3322">
        <f>E3322/L3322</f>
        <v>66.44736842105263</v>
      </c>
      <c r="Q3322" t="s">
        <v>8317</v>
      </c>
      <c r="R3322" t="s">
        <v>8318</v>
      </c>
      <c r="S3322" s="12" t="str">
        <f>TEXT((J3322/86400)+25569+(-5/24),"mm/dd/yy")</f>
        <v>05/22/16</v>
      </c>
      <c r="T3322" s="12" t="str">
        <f>TEXT((I3322/86400)+25569+(-5/24),"mm/dd/yy")</f>
        <v>06/21/16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>E3323/D3323</f>
        <v>1.0740000000000001</v>
      </c>
      <c r="P3323">
        <f>E3323/L3323</f>
        <v>35.799999999999997</v>
      </c>
      <c r="Q3323" t="s">
        <v>8317</v>
      </c>
      <c r="R3323" t="s">
        <v>8318</v>
      </c>
      <c r="S3323" s="12" t="str">
        <f>TEXT((J3323/86400)+25569+(-5/24),"mm/dd/yy")</f>
        <v>10/01/14</v>
      </c>
      <c r="T3323" s="12" t="str">
        <f>TEXT((I3323/86400)+25569+(-5/24),"mm/dd/yy")</f>
        <v>10/15/14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>E3324/D3324</f>
        <v>1.0151515151515151</v>
      </c>
      <c r="P3324">
        <f>E3324/L3324</f>
        <v>145.65217391304347</v>
      </c>
      <c r="Q3324" t="s">
        <v>8317</v>
      </c>
      <c r="R3324" t="s">
        <v>8318</v>
      </c>
      <c r="S3324" s="12" t="str">
        <f>TEXT((J3324/86400)+25569+(-5/24),"mm/dd/yy")</f>
        <v>05/30/16</v>
      </c>
      <c r="T3324" s="12" t="str">
        <f>TEXT((I3324/86400)+25569+(-5/24),"mm/dd/yy")</f>
        <v>06/21/16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>E3325/D3325</f>
        <v>1.2589999999999999</v>
      </c>
      <c r="P3325">
        <f>E3325/L3325</f>
        <v>25.693877551020407</v>
      </c>
      <c r="Q3325" t="s">
        <v>8317</v>
      </c>
      <c r="R3325" t="s">
        <v>8318</v>
      </c>
      <c r="S3325" s="12" t="str">
        <f>TEXT((J3325/86400)+25569+(-5/24),"mm/dd/yy")</f>
        <v>08/26/16</v>
      </c>
      <c r="T3325" s="12" t="str">
        <f>TEXT((I3325/86400)+25569+(-5/24),"mm/dd/yy")</f>
        <v>09/25/16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>E3326/D3326</f>
        <v>1.0166666666666666</v>
      </c>
      <c r="P3326">
        <f>E3326/L3326</f>
        <v>152.5</v>
      </c>
      <c r="Q3326" t="s">
        <v>8317</v>
      </c>
      <c r="R3326" t="s">
        <v>8318</v>
      </c>
      <c r="S3326" s="12" t="str">
        <f>TEXT((J3326/86400)+25569+(-5/24),"mm/dd/yy")</f>
        <v>05/22/16</v>
      </c>
      <c r="T3326" s="12" t="str">
        <f>TEXT((I3326/86400)+25569+(-5/24),"mm/dd/yy")</f>
        <v>06/05/16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>E3327/D3327</f>
        <v>1.125</v>
      </c>
      <c r="P3327">
        <f>E3327/L3327</f>
        <v>30</v>
      </c>
      <c r="Q3327" t="s">
        <v>8317</v>
      </c>
      <c r="R3327" t="s">
        <v>8318</v>
      </c>
      <c r="S3327" s="12" t="str">
        <f>TEXT((J3327/86400)+25569+(-5/24),"mm/dd/yy")</f>
        <v>03/01/15</v>
      </c>
      <c r="T3327" s="12" t="str">
        <f>TEXT((I3327/86400)+25569+(-5/24),"mm/dd/yy")</f>
        <v>04/05/15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>E3328/D3328</f>
        <v>1.0137499999999999</v>
      </c>
      <c r="P3328">
        <f>E3328/L3328</f>
        <v>142.28070175438597</v>
      </c>
      <c r="Q3328" t="s">
        <v>8317</v>
      </c>
      <c r="R3328" t="s">
        <v>8318</v>
      </c>
      <c r="S3328" s="12" t="str">
        <f>TEXT((J3328/86400)+25569+(-5/24),"mm/dd/yy")</f>
        <v>02/06/15</v>
      </c>
      <c r="T3328" s="12" t="str">
        <f>TEXT((I3328/86400)+25569+(-5/24),"mm/dd/yy")</f>
        <v>03/08/15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>E3329/D3329</f>
        <v>1.0125</v>
      </c>
      <c r="P3329">
        <f>E3329/L3329</f>
        <v>24.545454545454547</v>
      </c>
      <c r="Q3329" t="s">
        <v>8317</v>
      </c>
      <c r="R3329" t="s">
        <v>8318</v>
      </c>
      <c r="S3329" s="12" t="str">
        <f>TEXT((J3329/86400)+25569+(-5/24),"mm/dd/yy")</f>
        <v>04/08/16</v>
      </c>
      <c r="T3329" s="12" t="str">
        <f>TEXT((I3329/86400)+25569+(-5/24),"mm/dd/yy")</f>
        <v>05/08/16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>E3330/D3330</f>
        <v>1.4638888888888888</v>
      </c>
      <c r="P3330">
        <f>E3330/L3330</f>
        <v>292.77777777777777</v>
      </c>
      <c r="Q3330" t="s">
        <v>8317</v>
      </c>
      <c r="R3330" t="s">
        <v>8318</v>
      </c>
      <c r="S3330" s="12" t="str">
        <f>TEXT((J3330/86400)+25569+(-5/24),"mm/dd/yy")</f>
        <v>07/02/14</v>
      </c>
      <c r="T3330" s="12" t="str">
        <f>TEXT((I3330/86400)+25569+(-5/24),"mm/dd/yy")</f>
        <v>07/04/14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>E3331/D3331</f>
        <v>1.1679999999999999</v>
      </c>
      <c r="P3331">
        <f>E3331/L3331</f>
        <v>44.92307692307692</v>
      </c>
      <c r="Q3331" t="s">
        <v>8317</v>
      </c>
      <c r="R3331" t="s">
        <v>8318</v>
      </c>
      <c r="S3331" s="12" t="str">
        <f>TEXT((J3331/86400)+25569+(-5/24),"mm/dd/yy")</f>
        <v>07/17/14</v>
      </c>
      <c r="T3331" s="12" t="str">
        <f>TEXT((I3331/86400)+25569+(-5/24),"mm/dd/yy")</f>
        <v>07/27/14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>E3332/D3332</f>
        <v>1.0626666666666666</v>
      </c>
      <c r="P3332">
        <f>E3332/L3332</f>
        <v>23.10144927536232</v>
      </c>
      <c r="Q3332" t="s">
        <v>8317</v>
      </c>
      <c r="R3332" t="s">
        <v>8318</v>
      </c>
      <c r="S3332" s="12" t="str">
        <f>TEXT((J3332/86400)+25569+(-5/24),"mm/dd/yy")</f>
        <v>03/02/15</v>
      </c>
      <c r="T3332" s="12" t="str">
        <f>TEXT((I3332/86400)+25569+(-5/24),"mm/dd/yy")</f>
        <v>04/01/15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>E3333/D3333</f>
        <v>1.0451999999999999</v>
      </c>
      <c r="P3333">
        <f>E3333/L3333</f>
        <v>80.400000000000006</v>
      </c>
      <c r="Q3333" t="s">
        <v>8317</v>
      </c>
      <c r="R3333" t="s">
        <v>8318</v>
      </c>
      <c r="S3333" s="12" t="str">
        <f>TEXT((J3333/86400)+25569+(-5/24),"mm/dd/yy")</f>
        <v>09/01/15</v>
      </c>
      <c r="T3333" s="12" t="str">
        <f>TEXT((I3333/86400)+25569+(-5/24),"mm/dd/yy")</f>
        <v>10/06/15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>E3334/D3334</f>
        <v>1</v>
      </c>
      <c r="P3334">
        <f>E3334/L3334</f>
        <v>72.289156626506028</v>
      </c>
      <c r="Q3334" t="s">
        <v>8317</v>
      </c>
      <c r="R3334" t="s">
        <v>8318</v>
      </c>
      <c r="S3334" s="12" t="str">
        <f>TEXT((J3334/86400)+25569+(-5/24),"mm/dd/yy")</f>
        <v>06/19/14</v>
      </c>
      <c r="T3334" s="12" t="str">
        <f>TEXT((I3334/86400)+25569+(-5/24),"mm/dd/yy")</f>
        <v>07/19/14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>E3335/D3335</f>
        <v>1.0457142857142858</v>
      </c>
      <c r="P3335">
        <f>E3335/L3335</f>
        <v>32.972972972972975</v>
      </c>
      <c r="Q3335" t="s">
        <v>8317</v>
      </c>
      <c r="R3335" t="s">
        <v>8318</v>
      </c>
      <c r="S3335" s="12" t="str">
        <f>TEXT((J3335/86400)+25569+(-5/24),"mm/dd/yy")</f>
        <v>05/24/15</v>
      </c>
      <c r="T3335" s="12" t="str">
        <f>TEXT((I3335/86400)+25569+(-5/24),"mm/dd/yy")</f>
        <v>06/15/15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>E3336/D3336</f>
        <v>1.3862051149573753</v>
      </c>
      <c r="P3336">
        <f>E3336/L3336</f>
        <v>116.65217391304348</v>
      </c>
      <c r="Q3336" t="s">
        <v>8317</v>
      </c>
      <c r="R3336" t="s">
        <v>8318</v>
      </c>
      <c r="S3336" s="12" t="str">
        <f>TEXT((J3336/86400)+25569+(-5/24),"mm/dd/yy")</f>
        <v>06/30/15</v>
      </c>
      <c r="T3336" s="12" t="str">
        <f>TEXT((I3336/86400)+25569+(-5/24),"mm/dd/yy")</f>
        <v>07/30/15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>E3337/D3337</f>
        <v>1.0032000000000001</v>
      </c>
      <c r="P3337">
        <f>E3337/L3337</f>
        <v>79.61904761904762</v>
      </c>
      <c r="Q3337" t="s">
        <v>8317</v>
      </c>
      <c r="R3337" t="s">
        <v>8318</v>
      </c>
      <c r="S3337" s="12" t="str">
        <f>TEXT((J3337/86400)+25569+(-5/24),"mm/dd/yy")</f>
        <v>07/07/14</v>
      </c>
      <c r="T3337" s="12" t="str">
        <f>TEXT((I3337/86400)+25569+(-5/24),"mm/dd/yy")</f>
        <v>08/03/14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>E3338/D3338</f>
        <v>1</v>
      </c>
      <c r="P3338">
        <f>E3338/L3338</f>
        <v>27.777777777777779</v>
      </c>
      <c r="Q3338" t="s">
        <v>8317</v>
      </c>
      <c r="R3338" t="s">
        <v>8318</v>
      </c>
      <c r="S3338" s="12" t="str">
        <f>TEXT((J3338/86400)+25569+(-5/24),"mm/dd/yy")</f>
        <v>03/08/16</v>
      </c>
      <c r="T3338" s="12" t="str">
        <f>TEXT((I3338/86400)+25569+(-5/24),"mm/dd/yy")</f>
        <v>04/05/16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>E3339/D3339</f>
        <v>1.1020000000000001</v>
      </c>
      <c r="P3339">
        <f>E3339/L3339</f>
        <v>81.029411764705884</v>
      </c>
      <c r="Q3339" t="s">
        <v>8317</v>
      </c>
      <c r="R3339" t="s">
        <v>8318</v>
      </c>
      <c r="S3339" s="12" t="str">
        <f>TEXT((J3339/86400)+25569+(-5/24),"mm/dd/yy")</f>
        <v>09/19/14</v>
      </c>
      <c r="T3339" s="12" t="str">
        <f>TEXT((I3339/86400)+25569+(-5/24),"mm/dd/yy")</f>
        <v>10/10/14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>E3340/D3340</f>
        <v>1.0218</v>
      </c>
      <c r="P3340">
        <f>E3340/L3340</f>
        <v>136.84821428571428</v>
      </c>
      <c r="Q3340" t="s">
        <v>8317</v>
      </c>
      <c r="R3340" t="s">
        <v>8318</v>
      </c>
      <c r="S3340" s="12" t="str">
        <f>TEXT((J3340/86400)+25569+(-5/24),"mm/dd/yy")</f>
        <v>02/03/17</v>
      </c>
      <c r="T3340" s="12" t="str">
        <f>TEXT((I3340/86400)+25569+(-5/24),"mm/dd/yy")</f>
        <v>02/24/17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>E3341/D3341</f>
        <v>1.0435000000000001</v>
      </c>
      <c r="P3341">
        <f>E3341/L3341</f>
        <v>177.61702127659575</v>
      </c>
      <c r="Q3341" t="s">
        <v>8317</v>
      </c>
      <c r="R3341" t="s">
        <v>8318</v>
      </c>
      <c r="S3341" s="12" t="str">
        <f>TEXT((J3341/86400)+25569+(-5/24),"mm/dd/yy")</f>
        <v>06/28/16</v>
      </c>
      <c r="T3341" s="12" t="str">
        <f>TEXT((I3341/86400)+25569+(-5/24),"mm/dd/yy")</f>
        <v>07/28/16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>E3342/D3342</f>
        <v>1.3816666666666666</v>
      </c>
      <c r="P3342">
        <f>E3342/L3342</f>
        <v>109.07894736842105</v>
      </c>
      <c r="Q3342" t="s">
        <v>8317</v>
      </c>
      <c r="R3342" t="s">
        <v>8318</v>
      </c>
      <c r="S3342" s="12" t="str">
        <f>TEXT((J3342/86400)+25569+(-5/24),"mm/dd/yy")</f>
        <v>11/11/16</v>
      </c>
      <c r="T3342" s="12" t="str">
        <f>TEXT((I3342/86400)+25569+(-5/24),"mm/dd/yy")</f>
        <v>12/06/16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>E3343/D3343</f>
        <v>1</v>
      </c>
      <c r="P3343">
        <f>E3343/L3343</f>
        <v>119.64285714285714</v>
      </c>
      <c r="Q3343" t="s">
        <v>8317</v>
      </c>
      <c r="R3343" t="s">
        <v>8318</v>
      </c>
      <c r="S3343" s="12" t="str">
        <f>TEXT((J3343/86400)+25569+(-5/24),"mm/dd/yy")</f>
        <v>05/20/16</v>
      </c>
      <c r="T3343" s="12" t="str">
        <f>TEXT((I3343/86400)+25569+(-5/24),"mm/dd/yy")</f>
        <v>06/12/16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>E3344/D3344</f>
        <v>1.0166666666666666</v>
      </c>
      <c r="P3344">
        <f>E3344/L3344</f>
        <v>78.205128205128204</v>
      </c>
      <c r="Q3344" t="s">
        <v>8317</v>
      </c>
      <c r="R3344" t="s">
        <v>8318</v>
      </c>
      <c r="S3344" s="12" t="str">
        <f>TEXT((J3344/86400)+25569+(-5/24),"mm/dd/yy")</f>
        <v>02/27/15</v>
      </c>
      <c r="T3344" s="12" t="str">
        <f>TEXT((I3344/86400)+25569+(-5/24),"mm/dd/yy")</f>
        <v>03/31/15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>E3345/D3345</f>
        <v>1.7142857142857142</v>
      </c>
      <c r="P3345">
        <f>E3345/L3345</f>
        <v>52.173913043478258</v>
      </c>
      <c r="Q3345" t="s">
        <v>8317</v>
      </c>
      <c r="R3345" t="s">
        <v>8318</v>
      </c>
      <c r="S3345" s="12" t="str">
        <f>TEXT((J3345/86400)+25569+(-5/24),"mm/dd/yy")</f>
        <v>03/23/16</v>
      </c>
      <c r="T3345" s="12" t="str">
        <f>TEXT((I3345/86400)+25569+(-5/24),"mm/dd/yy")</f>
        <v>04/13/16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>E3346/D3346</f>
        <v>1.0144444444444445</v>
      </c>
      <c r="P3346">
        <f>E3346/L3346</f>
        <v>114.125</v>
      </c>
      <c r="Q3346" t="s">
        <v>8317</v>
      </c>
      <c r="R3346" t="s">
        <v>8318</v>
      </c>
      <c r="S3346" s="12" t="str">
        <f>TEXT((J3346/86400)+25569+(-5/24),"mm/dd/yy")</f>
        <v>07/30/14</v>
      </c>
      <c r="T3346" s="12" t="str">
        <f>TEXT((I3346/86400)+25569+(-5/24),"mm/dd/yy")</f>
        <v>08/29/14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>E3347/D3347</f>
        <v>1.3</v>
      </c>
      <c r="P3347">
        <f>E3347/L3347</f>
        <v>50</v>
      </c>
      <c r="Q3347" t="s">
        <v>8317</v>
      </c>
      <c r="R3347" t="s">
        <v>8318</v>
      </c>
      <c r="S3347" s="12" t="str">
        <f>TEXT((J3347/86400)+25569+(-5/24),"mm/dd/yy")</f>
        <v>02/17/15</v>
      </c>
      <c r="T3347" s="12" t="str">
        <f>TEXT((I3347/86400)+25569+(-5/24),"mm/dd/yy")</f>
        <v>04/17/15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>E3348/D3348</f>
        <v>1.1000000000000001</v>
      </c>
      <c r="P3348">
        <f>E3348/L3348</f>
        <v>91.666666666666671</v>
      </c>
      <c r="Q3348" t="s">
        <v>8317</v>
      </c>
      <c r="R3348" t="s">
        <v>8318</v>
      </c>
      <c r="S3348" s="12" t="str">
        <f>TEXT((J3348/86400)+25569+(-5/24),"mm/dd/yy")</f>
        <v>02/18/15</v>
      </c>
      <c r="T3348" s="12" t="str">
        <f>TEXT((I3348/86400)+25569+(-5/24),"mm/dd/yy")</f>
        <v>02/25/15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>E3349/D3349</f>
        <v>1.1944999999999999</v>
      </c>
      <c r="P3349">
        <f>E3349/L3349</f>
        <v>108.59090909090909</v>
      </c>
      <c r="Q3349" t="s">
        <v>8317</v>
      </c>
      <c r="R3349" t="s">
        <v>8318</v>
      </c>
      <c r="S3349" s="12" t="str">
        <f>TEXT((J3349/86400)+25569+(-5/24),"mm/dd/yy")</f>
        <v>04/24/16</v>
      </c>
      <c r="T3349" s="12" t="str">
        <f>TEXT((I3349/86400)+25569+(-5/24),"mm/dd/yy")</f>
        <v>05/08/16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>E3350/D3350</f>
        <v>1.002909090909091</v>
      </c>
      <c r="P3350">
        <f>E3350/L3350</f>
        <v>69.822784810126578</v>
      </c>
      <c r="Q3350" t="s">
        <v>8317</v>
      </c>
      <c r="R3350" t="s">
        <v>8318</v>
      </c>
      <c r="S3350" s="12" t="str">
        <f>TEXT((J3350/86400)+25569+(-5/24),"mm/dd/yy")</f>
        <v>04/06/16</v>
      </c>
      <c r="T3350" s="12" t="str">
        <f>TEXT((I3350/86400)+25569+(-5/24),"mm/dd/yy")</f>
        <v>04/29/16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>E3351/D3351</f>
        <v>1.534</v>
      </c>
      <c r="P3351">
        <f>E3351/L3351</f>
        <v>109.57142857142857</v>
      </c>
      <c r="Q3351" t="s">
        <v>8317</v>
      </c>
      <c r="R3351" t="s">
        <v>8318</v>
      </c>
      <c r="S3351" s="12" t="str">
        <f>TEXT((J3351/86400)+25569+(-5/24),"mm/dd/yy")</f>
        <v>05/22/16</v>
      </c>
      <c r="T3351" s="12" t="str">
        <f>TEXT((I3351/86400)+25569+(-5/24),"mm/dd/yy")</f>
        <v>06/13/16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>E3352/D3352</f>
        <v>1.0442857142857143</v>
      </c>
      <c r="P3352">
        <f>E3352/L3352</f>
        <v>71.666666666666671</v>
      </c>
      <c r="Q3352" t="s">
        <v>8317</v>
      </c>
      <c r="R3352" t="s">
        <v>8318</v>
      </c>
      <c r="S3352" s="12" t="str">
        <f>TEXT((J3352/86400)+25569+(-5/24),"mm/dd/yy")</f>
        <v>10/25/15</v>
      </c>
      <c r="T3352" s="12" t="str">
        <f>TEXT((I3352/86400)+25569+(-5/24),"mm/dd/yy")</f>
        <v>11/29/15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>E3353/D3353</f>
        <v>1.0109999999999999</v>
      </c>
      <c r="P3353">
        <f>E3353/L3353</f>
        <v>93.611111111111114</v>
      </c>
      <c r="Q3353" t="s">
        <v>8317</v>
      </c>
      <c r="R3353" t="s">
        <v>8318</v>
      </c>
      <c r="S3353" s="12" t="str">
        <f>TEXT((J3353/86400)+25569+(-5/24),"mm/dd/yy")</f>
        <v>06/16/14</v>
      </c>
      <c r="T3353" s="12" t="str">
        <f>TEXT((I3353/86400)+25569+(-5/24),"mm/dd/yy")</f>
        <v>07/23/14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>E3354/D3354</f>
        <v>1.0751999999999999</v>
      </c>
      <c r="P3354">
        <f>E3354/L3354</f>
        <v>76.8</v>
      </c>
      <c r="Q3354" t="s">
        <v>8317</v>
      </c>
      <c r="R3354" t="s">
        <v>8318</v>
      </c>
      <c r="S3354" s="12" t="str">
        <f>TEXT((J3354/86400)+25569+(-5/24),"mm/dd/yy")</f>
        <v>05/05/16</v>
      </c>
      <c r="T3354" s="12" t="str">
        <f>TEXT((I3354/86400)+25569+(-5/24),"mm/dd/yy")</f>
        <v>07/01/16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>E3355/D3355</f>
        <v>3.15</v>
      </c>
      <c r="P3355">
        <f>E3355/L3355</f>
        <v>35.795454545454547</v>
      </c>
      <c r="Q3355" t="s">
        <v>8317</v>
      </c>
      <c r="R3355" t="s">
        <v>8318</v>
      </c>
      <c r="S3355" s="12" t="str">
        <f>TEXT((J3355/86400)+25569+(-5/24),"mm/dd/yy")</f>
        <v>04/19/16</v>
      </c>
      <c r="T3355" s="12" t="str">
        <f>TEXT((I3355/86400)+25569+(-5/24),"mm/dd/yy")</f>
        <v>05/02/16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>E3356/D3356</f>
        <v>1.0193333333333334</v>
      </c>
      <c r="P3356">
        <f>E3356/L3356</f>
        <v>55.6</v>
      </c>
      <c r="Q3356" t="s">
        <v>8317</v>
      </c>
      <c r="R3356" t="s">
        <v>8318</v>
      </c>
      <c r="S3356" s="12" t="str">
        <f>TEXT((J3356/86400)+25569+(-5/24),"mm/dd/yy")</f>
        <v>09/23/15</v>
      </c>
      <c r="T3356" s="12" t="str">
        <f>TEXT((I3356/86400)+25569+(-5/24),"mm/dd/yy")</f>
        <v>10/28/15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>E3357/D3357</f>
        <v>1.2628571428571429</v>
      </c>
      <c r="P3357">
        <f>E3357/L3357</f>
        <v>147.33333333333334</v>
      </c>
      <c r="Q3357" t="s">
        <v>8317</v>
      </c>
      <c r="R3357" t="s">
        <v>8318</v>
      </c>
      <c r="S3357" s="12" t="str">
        <f>TEXT((J3357/86400)+25569+(-5/24),"mm/dd/yy")</f>
        <v>04/29/16</v>
      </c>
      <c r="T3357" s="12" t="str">
        <f>TEXT((I3357/86400)+25569+(-5/24),"mm/dd/yy")</f>
        <v>05/10/16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>E3358/D3358</f>
        <v>1.014</v>
      </c>
      <c r="P3358">
        <f>E3358/L3358</f>
        <v>56.333333333333336</v>
      </c>
      <c r="Q3358" t="s">
        <v>8317</v>
      </c>
      <c r="R3358" t="s">
        <v>8318</v>
      </c>
      <c r="S3358" s="12" t="str">
        <f>TEXT((J3358/86400)+25569+(-5/24),"mm/dd/yy")</f>
        <v>06/15/16</v>
      </c>
      <c r="T3358" s="12" t="str">
        <f>TEXT((I3358/86400)+25569+(-5/24),"mm/dd/yy")</f>
        <v>07/15/16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>E3359/D3359</f>
        <v>1.01</v>
      </c>
      <c r="P3359">
        <f>E3359/L3359</f>
        <v>96.19047619047619</v>
      </c>
      <c r="Q3359" t="s">
        <v>8317</v>
      </c>
      <c r="R3359" t="s">
        <v>8318</v>
      </c>
      <c r="S3359" s="12" t="str">
        <f>TEXT((J3359/86400)+25569+(-5/24),"mm/dd/yy")</f>
        <v>07/02/14</v>
      </c>
      <c r="T3359" s="12" t="str">
        <f>TEXT((I3359/86400)+25569+(-5/24),"mm/dd/yy")</f>
        <v>08/01/14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>E3360/D3360</f>
        <v>1.0299</v>
      </c>
      <c r="P3360">
        <f>E3360/L3360</f>
        <v>63.574074074074076</v>
      </c>
      <c r="Q3360" t="s">
        <v>8317</v>
      </c>
      <c r="R3360" t="s">
        <v>8318</v>
      </c>
      <c r="S3360" s="12" t="str">
        <f>TEXT((J3360/86400)+25569+(-5/24),"mm/dd/yy")</f>
        <v>10/20/14</v>
      </c>
      <c r="T3360" s="12" t="str">
        <f>TEXT((I3360/86400)+25569+(-5/24),"mm/dd/yy")</f>
        <v>11/19/14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>E3361/D3361</f>
        <v>1.0625</v>
      </c>
      <c r="P3361">
        <f>E3361/L3361</f>
        <v>184.78260869565219</v>
      </c>
      <c r="Q3361" t="s">
        <v>8317</v>
      </c>
      <c r="R3361" t="s">
        <v>8318</v>
      </c>
      <c r="S3361" s="12" t="str">
        <f>TEXT((J3361/86400)+25569+(-5/24),"mm/dd/yy")</f>
        <v>01/10/17</v>
      </c>
      <c r="T3361" s="12" t="str">
        <f>TEXT((I3361/86400)+25569+(-5/24),"mm/dd/yy")</f>
        <v>02/24/17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>E3362/D3362</f>
        <v>1.0137777777777779</v>
      </c>
      <c r="P3362">
        <f>E3362/L3362</f>
        <v>126.72222222222223</v>
      </c>
      <c r="Q3362" t="s">
        <v>8317</v>
      </c>
      <c r="R3362" t="s">
        <v>8318</v>
      </c>
      <c r="S3362" s="12" t="str">
        <f>TEXT((J3362/86400)+25569+(-5/24),"mm/dd/yy")</f>
        <v>11/22/16</v>
      </c>
      <c r="T3362" s="12" t="str">
        <f>TEXT((I3362/86400)+25569+(-5/24),"mm/dd/yy")</f>
        <v>12/14/16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>E3363/D3363</f>
        <v>1.1346000000000001</v>
      </c>
      <c r="P3363">
        <f>E3363/L3363</f>
        <v>83.42647058823529</v>
      </c>
      <c r="Q3363" t="s">
        <v>8317</v>
      </c>
      <c r="R3363" t="s">
        <v>8318</v>
      </c>
      <c r="S3363" s="12" t="str">
        <f>TEXT((J3363/86400)+25569+(-5/24),"mm/dd/yy")</f>
        <v>08/14/14</v>
      </c>
      <c r="T3363" s="12" t="str">
        <f>TEXT((I3363/86400)+25569+(-5/24),"mm/dd/yy")</f>
        <v>09/01/14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>E3364/D3364</f>
        <v>2.1800000000000002</v>
      </c>
      <c r="P3364">
        <f>E3364/L3364</f>
        <v>54.5</v>
      </c>
      <c r="Q3364" t="s">
        <v>8317</v>
      </c>
      <c r="R3364" t="s">
        <v>8318</v>
      </c>
      <c r="S3364" s="12" t="str">
        <f>TEXT((J3364/86400)+25569+(-5/24),"mm/dd/yy")</f>
        <v>02/20/15</v>
      </c>
      <c r="T3364" s="12" t="str">
        <f>TEXT((I3364/86400)+25569+(-5/24),"mm/dd/yy")</f>
        <v>03/06/15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>E3365/D3365</f>
        <v>1.0141935483870967</v>
      </c>
      <c r="P3365">
        <f>E3365/L3365</f>
        <v>302.30769230769232</v>
      </c>
      <c r="Q3365" t="s">
        <v>8317</v>
      </c>
      <c r="R3365" t="s">
        <v>8318</v>
      </c>
      <c r="S3365" s="12" t="str">
        <f>TEXT((J3365/86400)+25569+(-5/24),"mm/dd/yy")</f>
        <v>07/31/14</v>
      </c>
      <c r="T3365" s="12" t="str">
        <f>TEXT((I3365/86400)+25569+(-5/24),"mm/dd/yy")</f>
        <v>08/19/14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>E3366/D3366</f>
        <v>1.0593333333333332</v>
      </c>
      <c r="P3366">
        <f>E3366/L3366</f>
        <v>44.138888888888886</v>
      </c>
      <c r="Q3366" t="s">
        <v>8317</v>
      </c>
      <c r="R3366" t="s">
        <v>8318</v>
      </c>
      <c r="S3366" s="12" t="str">
        <f>TEXT((J3366/86400)+25569+(-5/24),"mm/dd/yy")</f>
        <v>02/22/16</v>
      </c>
      <c r="T3366" s="12" t="str">
        <f>TEXT((I3366/86400)+25569+(-5/24),"mm/dd/yy")</f>
        <v>03/15/16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>E3367/D3367</f>
        <v>1.04</v>
      </c>
      <c r="P3367">
        <f>E3367/L3367</f>
        <v>866.66666666666663</v>
      </c>
      <c r="Q3367" t="s">
        <v>8317</v>
      </c>
      <c r="R3367" t="s">
        <v>8318</v>
      </c>
      <c r="S3367" s="12" t="str">
        <f>TEXT((J3367/86400)+25569+(-5/24),"mm/dd/yy")</f>
        <v>11/12/15</v>
      </c>
      <c r="T3367" s="12" t="str">
        <f>TEXT((I3367/86400)+25569+(-5/24),"mm/dd/yy")</f>
        <v>12/12/15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>E3368/D3368</f>
        <v>2.21</v>
      </c>
      <c r="P3368">
        <f>E3368/L3368</f>
        <v>61.388888888888886</v>
      </c>
      <c r="Q3368" t="s">
        <v>8317</v>
      </c>
      <c r="R3368" t="s">
        <v>8318</v>
      </c>
      <c r="S3368" s="12" t="str">
        <f>TEXT((J3368/86400)+25569+(-5/24),"mm/dd/yy")</f>
        <v>04/12/15</v>
      </c>
      <c r="T3368" s="12" t="str">
        <f>TEXT((I3368/86400)+25569+(-5/24),"mm/dd/yy")</f>
        <v>05/12/15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>E3369/D3369</f>
        <v>1.1866666666666668</v>
      </c>
      <c r="P3369">
        <f>E3369/L3369</f>
        <v>29.666666666666668</v>
      </c>
      <c r="Q3369" t="s">
        <v>8317</v>
      </c>
      <c r="R3369" t="s">
        <v>8318</v>
      </c>
      <c r="S3369" s="12" t="str">
        <f>TEXT((J3369/86400)+25569+(-5/24),"mm/dd/yy")</f>
        <v>07/07/15</v>
      </c>
      <c r="T3369" s="12" t="str">
        <f>TEXT((I3369/86400)+25569+(-5/24),"mm/dd/yy")</f>
        <v>08/01/15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>E3370/D3370</f>
        <v>1.046</v>
      </c>
      <c r="P3370">
        <f>E3370/L3370</f>
        <v>45.478260869565219</v>
      </c>
      <c r="Q3370" t="s">
        <v>8317</v>
      </c>
      <c r="R3370" t="s">
        <v>8318</v>
      </c>
      <c r="S3370" s="12" t="str">
        <f>TEXT((J3370/86400)+25569+(-5/24),"mm/dd/yy")</f>
        <v>11/25/14</v>
      </c>
      <c r="T3370" s="12" t="str">
        <f>TEXT((I3370/86400)+25569+(-5/24),"mm/dd/yy")</f>
        <v>01/01/15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>E3371/D3371</f>
        <v>1.0389999999999999</v>
      </c>
      <c r="P3371">
        <f>E3371/L3371</f>
        <v>96.203703703703709</v>
      </c>
      <c r="Q3371" t="s">
        <v>8317</v>
      </c>
      <c r="R3371" t="s">
        <v>8318</v>
      </c>
      <c r="S3371" s="12" t="str">
        <f>TEXT((J3371/86400)+25569+(-5/24),"mm/dd/yy")</f>
        <v>11/15/16</v>
      </c>
      <c r="T3371" s="12" t="str">
        <f>TEXT((I3371/86400)+25569+(-5/24),"mm/dd/yy")</f>
        <v>01/14/17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>E3372/D3372</f>
        <v>1.1773333333333333</v>
      </c>
      <c r="P3372">
        <f>E3372/L3372</f>
        <v>67.92307692307692</v>
      </c>
      <c r="Q3372" t="s">
        <v>8317</v>
      </c>
      <c r="R3372" t="s">
        <v>8318</v>
      </c>
      <c r="S3372" s="12" t="str">
        <f>TEXT((J3372/86400)+25569+(-5/24),"mm/dd/yy")</f>
        <v>11/16/16</v>
      </c>
      <c r="T3372" s="12" t="str">
        <f>TEXT((I3372/86400)+25569+(-5/24),"mm/dd/yy")</f>
        <v>12/17/16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>E3373/D3373</f>
        <v>1.385</v>
      </c>
      <c r="P3373">
        <f>E3373/L3373</f>
        <v>30.777777777777779</v>
      </c>
      <c r="Q3373" t="s">
        <v>8317</v>
      </c>
      <c r="R3373" t="s">
        <v>8318</v>
      </c>
      <c r="S3373" s="12" t="str">
        <f>TEXT((J3373/86400)+25569+(-5/24),"mm/dd/yy")</f>
        <v>11/04/15</v>
      </c>
      <c r="T3373" s="12" t="str">
        <f>TEXT((I3373/86400)+25569+(-5/24),"mm/dd/yy")</f>
        <v>12/02/15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>E3374/D3374</f>
        <v>1.0349999999999999</v>
      </c>
      <c r="P3374">
        <f>E3374/L3374</f>
        <v>38.333333333333336</v>
      </c>
      <c r="Q3374" t="s">
        <v>8317</v>
      </c>
      <c r="R3374" t="s">
        <v>8318</v>
      </c>
      <c r="S3374" s="12" t="str">
        <f>TEXT((J3374/86400)+25569+(-5/24),"mm/dd/yy")</f>
        <v>08/04/14</v>
      </c>
      <c r="T3374" s="12" t="str">
        <f>TEXT((I3374/86400)+25569+(-5/24),"mm/dd/yy")</f>
        <v>08/24/14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>E3375/D3375</f>
        <v>1.0024999999999999</v>
      </c>
      <c r="P3375">
        <f>E3375/L3375</f>
        <v>66.833333333333329</v>
      </c>
      <c r="Q3375" t="s">
        <v>8317</v>
      </c>
      <c r="R3375" t="s">
        <v>8318</v>
      </c>
      <c r="S3375" s="12" t="str">
        <f>TEXT((J3375/86400)+25569+(-5/24),"mm/dd/yy")</f>
        <v>06/24/15</v>
      </c>
      <c r="T3375" s="12" t="str">
        <f>TEXT((I3375/86400)+25569+(-5/24),"mm/dd/yy")</f>
        <v>07/18/15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>E3376/D3376</f>
        <v>1.0657142857142856</v>
      </c>
      <c r="P3376">
        <f>E3376/L3376</f>
        <v>71.730769230769226</v>
      </c>
      <c r="Q3376" t="s">
        <v>8317</v>
      </c>
      <c r="R3376" t="s">
        <v>8318</v>
      </c>
      <c r="S3376" s="12" t="str">
        <f>TEXT((J3376/86400)+25569+(-5/24),"mm/dd/yy")</f>
        <v>09/28/15</v>
      </c>
      <c r="T3376" s="12" t="str">
        <f>TEXT((I3376/86400)+25569+(-5/24),"mm/dd/yy")</f>
        <v>10/28/15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>E3377/D3377</f>
        <v>1</v>
      </c>
      <c r="P3377">
        <f>E3377/L3377</f>
        <v>176.47058823529412</v>
      </c>
      <c r="Q3377" t="s">
        <v>8317</v>
      </c>
      <c r="R3377" t="s">
        <v>8318</v>
      </c>
      <c r="S3377" s="12" t="str">
        <f>TEXT((J3377/86400)+25569+(-5/24),"mm/dd/yy")</f>
        <v>05/06/14</v>
      </c>
      <c r="T3377" s="12" t="str">
        <f>TEXT((I3377/86400)+25569+(-5/24),"mm/dd/yy")</f>
        <v>05/18/14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>E3378/D3378</f>
        <v>1.0001249999999999</v>
      </c>
      <c r="P3378">
        <f>E3378/L3378</f>
        <v>421.10526315789474</v>
      </c>
      <c r="Q3378" t="s">
        <v>8317</v>
      </c>
      <c r="R3378" t="s">
        <v>8318</v>
      </c>
      <c r="S3378" s="12" t="str">
        <f>TEXT((J3378/86400)+25569+(-5/24),"mm/dd/yy")</f>
        <v>02/24/15</v>
      </c>
      <c r="T3378" s="12" t="str">
        <f>TEXT((I3378/86400)+25569+(-5/24),"mm/dd/yy")</f>
        <v>04/25/15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>E3379/D3379</f>
        <v>1.0105</v>
      </c>
      <c r="P3379">
        <f>E3379/L3379</f>
        <v>104.98701298701299</v>
      </c>
      <c r="Q3379" t="s">
        <v>8317</v>
      </c>
      <c r="R3379" t="s">
        <v>8318</v>
      </c>
      <c r="S3379" s="12" t="str">
        <f>TEXT((J3379/86400)+25569+(-5/24),"mm/dd/yy")</f>
        <v>02/18/15</v>
      </c>
      <c r="T3379" s="12" t="str">
        <f>TEXT((I3379/86400)+25569+(-5/24),"mm/dd/yy")</f>
        <v>03/20/15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>E3380/D3380</f>
        <v>1.0763636363636364</v>
      </c>
      <c r="P3380">
        <f>E3380/L3380</f>
        <v>28.19047619047619</v>
      </c>
      <c r="Q3380" t="s">
        <v>8317</v>
      </c>
      <c r="R3380" t="s">
        <v>8318</v>
      </c>
      <c r="S3380" s="12" t="str">
        <f>TEXT((J3380/86400)+25569+(-5/24),"mm/dd/yy")</f>
        <v>08/07/14</v>
      </c>
      <c r="T3380" s="12" t="str">
        <f>TEXT((I3380/86400)+25569+(-5/24),"mm/dd/yy")</f>
        <v>08/31/14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>E3381/D3381</f>
        <v>1.0365</v>
      </c>
      <c r="P3381">
        <f>E3381/L3381</f>
        <v>54.55263157894737</v>
      </c>
      <c r="Q3381" t="s">
        <v>8317</v>
      </c>
      <c r="R3381" t="s">
        <v>8318</v>
      </c>
      <c r="S3381" s="12" t="str">
        <f>TEXT((J3381/86400)+25569+(-5/24),"mm/dd/yy")</f>
        <v>08/09/15</v>
      </c>
      <c r="T3381" s="12" t="str">
        <f>TEXT((I3381/86400)+25569+(-5/24),"mm/dd/yy")</f>
        <v>08/26/15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>E3382/D3382</f>
        <v>1.0443333333333333</v>
      </c>
      <c r="P3382">
        <f>E3382/L3382</f>
        <v>111.89285714285714</v>
      </c>
      <c r="Q3382" t="s">
        <v>8317</v>
      </c>
      <c r="R3382" t="s">
        <v>8318</v>
      </c>
      <c r="S3382" s="12" t="str">
        <f>TEXT((J3382/86400)+25569+(-5/24),"mm/dd/yy")</f>
        <v>10/25/14</v>
      </c>
      <c r="T3382" s="12" t="str">
        <f>TEXT((I3382/86400)+25569+(-5/24),"mm/dd/yy")</f>
        <v>11/29/14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>E3383/D3383</f>
        <v>1.0225</v>
      </c>
      <c r="P3383">
        <f>E3383/L3383</f>
        <v>85.208333333333329</v>
      </c>
      <c r="Q3383" t="s">
        <v>8317</v>
      </c>
      <c r="R3383" t="s">
        <v>8318</v>
      </c>
      <c r="S3383" s="12" t="str">
        <f>TEXT((J3383/86400)+25569+(-5/24),"mm/dd/yy")</f>
        <v>02/08/15</v>
      </c>
      <c r="T3383" s="12" t="str">
        <f>TEXT((I3383/86400)+25569+(-5/24),"mm/dd/yy")</f>
        <v>03/10/15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>E3384/D3384</f>
        <v>1.0074285714285713</v>
      </c>
      <c r="P3384">
        <f>E3384/L3384</f>
        <v>76.652173913043484</v>
      </c>
      <c r="Q3384" t="s">
        <v>8317</v>
      </c>
      <c r="R3384" t="s">
        <v>8318</v>
      </c>
      <c r="S3384" s="12" t="str">
        <f>TEXT((J3384/86400)+25569+(-5/24),"mm/dd/yy")</f>
        <v>07/08/16</v>
      </c>
      <c r="T3384" s="12" t="str">
        <f>TEXT((I3384/86400)+25569+(-5/24),"mm/dd/yy")</f>
        <v>08/01/16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>E3385/D3385</f>
        <v>1.1171428571428572</v>
      </c>
      <c r="P3385">
        <f>E3385/L3385</f>
        <v>65.166666666666671</v>
      </c>
      <c r="Q3385" t="s">
        <v>8317</v>
      </c>
      <c r="R3385" t="s">
        <v>8318</v>
      </c>
      <c r="S3385" s="12" t="str">
        <f>TEXT((J3385/86400)+25569+(-5/24),"mm/dd/yy")</f>
        <v>06/03/16</v>
      </c>
      <c r="T3385" s="12" t="str">
        <f>TEXT((I3385/86400)+25569+(-5/24),"mm/dd/yy")</f>
        <v>06/23/16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>E3386/D3386</f>
        <v>1.0001100000000001</v>
      </c>
      <c r="P3386">
        <f>E3386/L3386</f>
        <v>93.760312499999998</v>
      </c>
      <c r="Q3386" t="s">
        <v>8317</v>
      </c>
      <c r="R3386" t="s">
        <v>8318</v>
      </c>
      <c r="S3386" s="12" t="str">
        <f>TEXT((J3386/86400)+25569+(-5/24),"mm/dd/yy")</f>
        <v>10/14/15</v>
      </c>
      <c r="T3386" s="12" t="str">
        <f>TEXT((I3386/86400)+25569+(-5/24),"mm/dd/yy")</f>
        <v>11/20/15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>E3387/D3387</f>
        <v>1</v>
      </c>
      <c r="P3387">
        <f>E3387/L3387</f>
        <v>133.33333333333334</v>
      </c>
      <c r="Q3387" t="s">
        <v>8317</v>
      </c>
      <c r="R3387" t="s">
        <v>8318</v>
      </c>
      <c r="S3387" s="12" t="str">
        <f>TEXT((J3387/86400)+25569+(-5/24),"mm/dd/yy")</f>
        <v>11/10/14</v>
      </c>
      <c r="T3387" s="12" t="str">
        <f>TEXT((I3387/86400)+25569+(-5/24),"mm/dd/yy")</f>
        <v>12/10/14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>E3388/D3388</f>
        <v>1.05</v>
      </c>
      <c r="P3388">
        <f>E3388/L3388</f>
        <v>51.219512195121951</v>
      </c>
      <c r="Q3388" t="s">
        <v>8317</v>
      </c>
      <c r="R3388" t="s">
        <v>8318</v>
      </c>
      <c r="S3388" s="12" t="str">
        <f>TEXT((J3388/86400)+25569+(-5/24),"mm/dd/yy")</f>
        <v>11/03/14</v>
      </c>
      <c r="T3388" s="12" t="str">
        <f>TEXT((I3388/86400)+25569+(-5/24),"mm/dd/yy")</f>
        <v>12/03/14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>E3389/D3389</f>
        <v>1.1686666666666667</v>
      </c>
      <c r="P3389">
        <f>E3389/L3389</f>
        <v>100.17142857142858</v>
      </c>
      <c r="Q3389" t="s">
        <v>8317</v>
      </c>
      <c r="R3389" t="s">
        <v>8318</v>
      </c>
      <c r="S3389" s="12" t="str">
        <f>TEXT((J3389/86400)+25569+(-5/24),"mm/dd/yy")</f>
        <v>11/04/14</v>
      </c>
      <c r="T3389" s="12" t="str">
        <f>TEXT((I3389/86400)+25569+(-5/24),"mm/dd/yy")</f>
        <v>12/14/14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>E3390/D3390</f>
        <v>1.038</v>
      </c>
      <c r="P3390">
        <f>E3390/L3390</f>
        <v>34.6</v>
      </c>
      <c r="Q3390" t="s">
        <v>8317</v>
      </c>
      <c r="R3390" t="s">
        <v>8318</v>
      </c>
      <c r="S3390" s="12" t="str">
        <f>TEXT((J3390/86400)+25569+(-5/24),"mm/dd/yy")</f>
        <v>05/19/15</v>
      </c>
      <c r="T3390" s="12" t="str">
        <f>TEXT((I3390/86400)+25569+(-5/24),"mm/dd/yy")</f>
        <v>06/18/15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>E3391/D3391</f>
        <v>1.145</v>
      </c>
      <c r="P3391">
        <f>E3391/L3391</f>
        <v>184.67741935483872</v>
      </c>
      <c r="Q3391" t="s">
        <v>8317</v>
      </c>
      <c r="R3391" t="s">
        <v>8318</v>
      </c>
      <c r="S3391" s="12" t="str">
        <f>TEXT((J3391/86400)+25569+(-5/24),"mm/dd/yy")</f>
        <v>05/04/16</v>
      </c>
      <c r="T3391" s="12" t="str">
        <f>TEXT((I3391/86400)+25569+(-5/24),"mm/dd/yy")</f>
        <v>06/03/16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>E3392/D3392</f>
        <v>1.024</v>
      </c>
      <c r="P3392">
        <f>E3392/L3392</f>
        <v>69.818181818181813</v>
      </c>
      <c r="Q3392" t="s">
        <v>8317</v>
      </c>
      <c r="R3392" t="s">
        <v>8318</v>
      </c>
      <c r="S3392" s="12" t="str">
        <f>TEXT((J3392/86400)+25569+(-5/24),"mm/dd/yy")</f>
        <v>06/25/14</v>
      </c>
      <c r="T3392" s="12" t="str">
        <f>TEXT((I3392/86400)+25569+(-5/24),"mm/dd/yy")</f>
        <v>07/10/14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>E3393/D3393</f>
        <v>2.23</v>
      </c>
      <c r="P3393">
        <f>E3393/L3393</f>
        <v>61.944444444444443</v>
      </c>
      <c r="Q3393" t="s">
        <v>8317</v>
      </c>
      <c r="R3393" t="s">
        <v>8318</v>
      </c>
      <c r="S3393" s="12" t="str">
        <f>TEXT((J3393/86400)+25569+(-5/24),"mm/dd/yy")</f>
        <v>07/10/14</v>
      </c>
      <c r="T3393" s="12" t="str">
        <f>TEXT((I3393/86400)+25569+(-5/24),"mm/dd/yy")</f>
        <v>08/08/14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>E3394/D3394</f>
        <v>1</v>
      </c>
      <c r="P3394">
        <f>E3394/L3394</f>
        <v>41.666666666666664</v>
      </c>
      <c r="Q3394" t="s">
        <v>8317</v>
      </c>
      <c r="R3394" t="s">
        <v>8318</v>
      </c>
      <c r="S3394" s="12" t="str">
        <f>TEXT((J3394/86400)+25569+(-5/24),"mm/dd/yy")</f>
        <v>03/17/16</v>
      </c>
      <c r="T3394" s="12" t="str">
        <f>TEXT((I3394/86400)+25569+(-5/24),"mm/dd/yy")</f>
        <v>05/06/16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>E3395/D3395</f>
        <v>1.0580000000000001</v>
      </c>
      <c r="P3395">
        <f>E3395/L3395</f>
        <v>36.06818181818182</v>
      </c>
      <c r="Q3395" t="s">
        <v>8317</v>
      </c>
      <c r="R3395" t="s">
        <v>8318</v>
      </c>
      <c r="S3395" s="12" t="str">
        <f>TEXT((J3395/86400)+25569+(-5/24),"mm/dd/yy")</f>
        <v>10/11/14</v>
      </c>
      <c r="T3395" s="12" t="str">
        <f>TEXT((I3395/86400)+25569+(-5/24),"mm/dd/yy")</f>
        <v>11/05/14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>E3396/D3396</f>
        <v>1.4236363636363636</v>
      </c>
      <c r="P3396">
        <f>E3396/L3396</f>
        <v>29</v>
      </c>
      <c r="Q3396" t="s">
        <v>8317</v>
      </c>
      <c r="R3396" t="s">
        <v>8318</v>
      </c>
      <c r="S3396" s="12" t="str">
        <f>TEXT((J3396/86400)+25569+(-5/24),"mm/dd/yy")</f>
        <v>06/27/14</v>
      </c>
      <c r="T3396" s="12" t="str">
        <f>TEXT((I3396/86400)+25569+(-5/24),"mm/dd/yy")</f>
        <v>07/27/14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>E3397/D3397</f>
        <v>1.84</v>
      </c>
      <c r="P3397">
        <f>E3397/L3397</f>
        <v>24.210526315789473</v>
      </c>
      <c r="Q3397" t="s">
        <v>8317</v>
      </c>
      <c r="R3397" t="s">
        <v>8318</v>
      </c>
      <c r="S3397" s="12" t="str">
        <f>TEXT((J3397/86400)+25569+(-5/24),"mm/dd/yy")</f>
        <v>05/16/15</v>
      </c>
      <c r="T3397" s="12" t="str">
        <f>TEXT((I3397/86400)+25569+(-5/24),"mm/dd/yy")</f>
        <v>05/30/15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>E3398/D3398</f>
        <v>1.0433333333333332</v>
      </c>
      <c r="P3398">
        <f>E3398/L3398</f>
        <v>55.892857142857146</v>
      </c>
      <c r="Q3398" t="s">
        <v>8317</v>
      </c>
      <c r="R3398" t="s">
        <v>8318</v>
      </c>
      <c r="S3398" s="12" t="str">
        <f>TEXT((J3398/86400)+25569+(-5/24),"mm/dd/yy")</f>
        <v>05/05/14</v>
      </c>
      <c r="T3398" s="12" t="str">
        <f>TEXT((I3398/86400)+25569+(-5/24),"mm/dd/yy")</f>
        <v>05/31/14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>E3399/D3399</f>
        <v>1.1200000000000001</v>
      </c>
      <c r="P3399">
        <f>E3399/L3399</f>
        <v>11.666666666666666</v>
      </c>
      <c r="Q3399" t="s">
        <v>8317</v>
      </c>
      <c r="R3399" t="s">
        <v>8318</v>
      </c>
      <c r="S3399" s="12" t="str">
        <f>TEXT((J3399/86400)+25569+(-5/24),"mm/dd/yy")</f>
        <v>01/09/16</v>
      </c>
      <c r="T3399" s="12" t="str">
        <f>TEXT((I3399/86400)+25569+(-5/24),"mm/dd/yy")</f>
        <v>02/18/16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>E3400/D3400</f>
        <v>1.1107499999999999</v>
      </c>
      <c r="P3400">
        <f>E3400/L3400</f>
        <v>68.353846153846149</v>
      </c>
      <c r="Q3400" t="s">
        <v>8317</v>
      </c>
      <c r="R3400" t="s">
        <v>8318</v>
      </c>
      <c r="S3400" s="12" t="str">
        <f>TEXT((J3400/86400)+25569+(-5/24),"mm/dd/yy")</f>
        <v>10/29/14</v>
      </c>
      <c r="T3400" s="12" t="str">
        <f>TEXT((I3400/86400)+25569+(-5/24),"mm/dd/yy")</f>
        <v>11/21/14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>E3401/D3401</f>
        <v>1.0375000000000001</v>
      </c>
      <c r="P3401">
        <f>E3401/L3401</f>
        <v>27.065217391304348</v>
      </c>
      <c r="Q3401" t="s">
        <v>8317</v>
      </c>
      <c r="R3401" t="s">
        <v>8318</v>
      </c>
      <c r="S3401" s="12" t="str">
        <f>TEXT((J3401/86400)+25569+(-5/24),"mm/dd/yy")</f>
        <v>01/22/15</v>
      </c>
      <c r="T3401" s="12" t="str">
        <f>TEXT((I3401/86400)+25569+(-5/24),"mm/dd/yy")</f>
        <v>02/21/15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>E3402/D3402</f>
        <v>1.0041</v>
      </c>
      <c r="P3402">
        <f>E3402/L3402</f>
        <v>118.12941176470588</v>
      </c>
      <c r="Q3402" t="s">
        <v>8317</v>
      </c>
      <c r="R3402" t="s">
        <v>8318</v>
      </c>
      <c r="S3402" s="12" t="str">
        <f>TEXT((J3402/86400)+25569+(-5/24),"mm/dd/yy")</f>
        <v>07/14/14</v>
      </c>
      <c r="T3402" s="12" t="str">
        <f>TEXT((I3402/86400)+25569+(-5/24),"mm/dd/yy")</f>
        <v>08/28/14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>E3403/D3403</f>
        <v>1.0186206896551724</v>
      </c>
      <c r="P3403">
        <f>E3403/L3403</f>
        <v>44.757575757575758</v>
      </c>
      <c r="Q3403" t="s">
        <v>8317</v>
      </c>
      <c r="R3403" t="s">
        <v>8318</v>
      </c>
      <c r="S3403" s="12" t="str">
        <f>TEXT((J3403/86400)+25569+(-5/24),"mm/dd/yy")</f>
        <v>07/08/15</v>
      </c>
      <c r="T3403" s="12" t="str">
        <f>TEXT((I3403/86400)+25569+(-5/24),"mm/dd/yy")</f>
        <v>08/07/15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>E3404/D3404</f>
        <v>1.0976666666666666</v>
      </c>
      <c r="P3404">
        <f>E3404/L3404</f>
        <v>99.787878787878782</v>
      </c>
      <c r="Q3404" t="s">
        <v>8317</v>
      </c>
      <c r="R3404" t="s">
        <v>8318</v>
      </c>
      <c r="S3404" s="12" t="str">
        <f>TEXT((J3404/86400)+25569+(-5/24),"mm/dd/yy")</f>
        <v>10/13/15</v>
      </c>
      <c r="T3404" s="12" t="str">
        <f>TEXT((I3404/86400)+25569+(-5/24),"mm/dd/yy")</f>
        <v>11/11/15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>E3405/D3405</f>
        <v>1</v>
      </c>
      <c r="P3405">
        <f>E3405/L3405</f>
        <v>117.64705882352941</v>
      </c>
      <c r="Q3405" t="s">
        <v>8317</v>
      </c>
      <c r="R3405" t="s">
        <v>8318</v>
      </c>
      <c r="S3405" s="12" t="str">
        <f>TEXT((J3405/86400)+25569+(-5/24),"mm/dd/yy")</f>
        <v>05/26/15</v>
      </c>
      <c r="T3405" s="12" t="str">
        <f>TEXT((I3405/86400)+25569+(-5/24),"mm/dd/yy")</f>
        <v>06/25/15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>E3406/D3406</f>
        <v>1.22</v>
      </c>
      <c r="P3406">
        <f>E3406/L3406</f>
        <v>203.33333333333334</v>
      </c>
      <c r="Q3406" t="s">
        <v>8317</v>
      </c>
      <c r="R3406" t="s">
        <v>8318</v>
      </c>
      <c r="S3406" s="12" t="str">
        <f>TEXT((J3406/86400)+25569+(-5/24),"mm/dd/yy")</f>
        <v>05/28/15</v>
      </c>
      <c r="T3406" s="12" t="str">
        <f>TEXT((I3406/86400)+25569+(-5/24),"mm/dd/yy")</f>
        <v>06/17/15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>E3407/D3407</f>
        <v>1.3757142857142857</v>
      </c>
      <c r="P3407">
        <f>E3407/L3407</f>
        <v>28.323529411764707</v>
      </c>
      <c r="Q3407" t="s">
        <v>8317</v>
      </c>
      <c r="R3407" t="s">
        <v>8318</v>
      </c>
      <c r="S3407" s="12" t="str">
        <f>TEXT((J3407/86400)+25569+(-5/24),"mm/dd/yy")</f>
        <v>02/09/16</v>
      </c>
      <c r="T3407" s="12" t="str">
        <f>TEXT((I3407/86400)+25569+(-5/24),"mm/dd/yy")</f>
        <v>03/01/16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>E3408/D3408</f>
        <v>1.0031000000000001</v>
      </c>
      <c r="P3408">
        <f>E3408/L3408</f>
        <v>110.23076923076923</v>
      </c>
      <c r="Q3408" t="s">
        <v>8317</v>
      </c>
      <c r="R3408" t="s">
        <v>8318</v>
      </c>
      <c r="S3408" s="12" t="str">
        <f>TEXT((J3408/86400)+25569+(-5/24),"mm/dd/yy")</f>
        <v>06/01/14</v>
      </c>
      <c r="T3408" s="12" t="str">
        <f>TEXT((I3408/86400)+25569+(-5/24),"mm/dd/yy")</f>
        <v>07/16/14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>E3409/D3409</f>
        <v>1.071</v>
      </c>
      <c r="P3409">
        <f>E3409/L3409</f>
        <v>31.970149253731343</v>
      </c>
      <c r="Q3409" t="s">
        <v>8317</v>
      </c>
      <c r="R3409" t="s">
        <v>8318</v>
      </c>
      <c r="S3409" s="12" t="str">
        <f>TEXT((J3409/86400)+25569+(-5/24),"mm/dd/yy")</f>
        <v>06/06/14</v>
      </c>
      <c r="T3409" s="12" t="str">
        <f>TEXT((I3409/86400)+25569+(-5/24),"mm/dd/yy")</f>
        <v>07/06/14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>E3410/D3410</f>
        <v>2.11</v>
      </c>
      <c r="P3410">
        <f>E3410/L3410</f>
        <v>58.611111111111114</v>
      </c>
      <c r="Q3410" t="s">
        <v>8317</v>
      </c>
      <c r="R3410" t="s">
        <v>8318</v>
      </c>
      <c r="S3410" s="12" t="str">
        <f>TEXT((J3410/86400)+25569+(-5/24),"mm/dd/yy")</f>
        <v>06/18/14</v>
      </c>
      <c r="T3410" s="12" t="str">
        <f>TEXT((I3410/86400)+25569+(-5/24),"mm/dd/yy")</f>
        <v>07/18/14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>E3411/D3411</f>
        <v>1.236</v>
      </c>
      <c r="P3411">
        <f>E3411/L3411</f>
        <v>29.428571428571427</v>
      </c>
      <c r="Q3411" t="s">
        <v>8317</v>
      </c>
      <c r="R3411" t="s">
        <v>8318</v>
      </c>
      <c r="S3411" s="12" t="str">
        <f>TEXT((J3411/86400)+25569+(-5/24),"mm/dd/yy")</f>
        <v>06/23/16</v>
      </c>
      <c r="T3411" s="12" t="str">
        <f>TEXT((I3411/86400)+25569+(-5/24),"mm/dd/yy")</f>
        <v>07/31/16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>E3412/D3412</f>
        <v>1.085</v>
      </c>
      <c r="P3412">
        <f>E3412/L3412</f>
        <v>81.375</v>
      </c>
      <c r="Q3412" t="s">
        <v>8317</v>
      </c>
      <c r="R3412" t="s">
        <v>8318</v>
      </c>
      <c r="S3412" s="12" t="str">
        <f>TEXT((J3412/86400)+25569+(-5/24),"mm/dd/yy")</f>
        <v>05/09/16</v>
      </c>
      <c r="T3412" s="12" t="str">
        <f>TEXT((I3412/86400)+25569+(-5/24),"mm/dd/yy")</f>
        <v>06/06/16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>E3413/D3413</f>
        <v>1.0356666666666667</v>
      </c>
      <c r="P3413">
        <f>E3413/L3413</f>
        <v>199.16666666666666</v>
      </c>
      <c r="Q3413" t="s">
        <v>8317</v>
      </c>
      <c r="R3413" t="s">
        <v>8318</v>
      </c>
      <c r="S3413" s="12" t="str">
        <f>TEXT((J3413/86400)+25569+(-5/24),"mm/dd/yy")</f>
        <v>09/17/15</v>
      </c>
      <c r="T3413" s="12" t="str">
        <f>TEXT((I3413/86400)+25569+(-5/24),"mm/dd/yy")</f>
        <v>10/07/15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>E3414/D3414</f>
        <v>1</v>
      </c>
      <c r="P3414">
        <f>E3414/L3414</f>
        <v>115.38461538461539</v>
      </c>
      <c r="Q3414" t="s">
        <v>8317</v>
      </c>
      <c r="R3414" t="s">
        <v>8318</v>
      </c>
      <c r="S3414" s="12" t="str">
        <f>TEXT((J3414/86400)+25569+(-5/24),"mm/dd/yy")</f>
        <v>08/28/14</v>
      </c>
      <c r="T3414" s="12" t="str">
        <f>TEXT((I3414/86400)+25569+(-5/24),"mm/dd/yy")</f>
        <v>09/27/14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>E3415/D3415</f>
        <v>1.3</v>
      </c>
      <c r="P3415">
        <f>E3415/L3415</f>
        <v>46.428571428571431</v>
      </c>
      <c r="Q3415" t="s">
        <v>8317</v>
      </c>
      <c r="R3415" t="s">
        <v>8318</v>
      </c>
      <c r="S3415" s="12" t="str">
        <f>TEXT((J3415/86400)+25569+(-5/24),"mm/dd/yy")</f>
        <v>02/18/15</v>
      </c>
      <c r="T3415" s="12" t="str">
        <f>TEXT((I3415/86400)+25569+(-5/24),"mm/dd/yy")</f>
        <v>02/27/15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>E3416/D3416</f>
        <v>1.0349999999999999</v>
      </c>
      <c r="P3416">
        <f>E3416/L3416</f>
        <v>70.568181818181813</v>
      </c>
      <c r="Q3416" t="s">
        <v>8317</v>
      </c>
      <c r="R3416" t="s">
        <v>8318</v>
      </c>
      <c r="S3416" s="12" t="str">
        <f>TEXT((J3416/86400)+25569+(-5/24),"mm/dd/yy")</f>
        <v>11/01/16</v>
      </c>
      <c r="T3416" s="12" t="str">
        <f>TEXT((I3416/86400)+25569+(-5/24),"mm/dd/yy")</f>
        <v>12/01/16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>E3417/D3417</f>
        <v>1</v>
      </c>
      <c r="P3417">
        <f>E3417/L3417</f>
        <v>22.222222222222221</v>
      </c>
      <c r="Q3417" t="s">
        <v>8317</v>
      </c>
      <c r="R3417" t="s">
        <v>8318</v>
      </c>
      <c r="S3417" s="12" t="str">
        <f>TEXT((J3417/86400)+25569+(-5/24),"mm/dd/yy")</f>
        <v>04/06/16</v>
      </c>
      <c r="T3417" s="12" t="str">
        <f>TEXT((I3417/86400)+25569+(-5/24),"mm/dd/yy")</f>
        <v>04/17/16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>E3418/D3418</f>
        <v>1.196</v>
      </c>
      <c r="P3418">
        <f>E3418/L3418</f>
        <v>159.46666666666667</v>
      </c>
      <c r="Q3418" t="s">
        <v>8317</v>
      </c>
      <c r="R3418" t="s">
        <v>8318</v>
      </c>
      <c r="S3418" s="12" t="str">
        <f>TEXT((J3418/86400)+25569+(-5/24),"mm/dd/yy")</f>
        <v>03/26/15</v>
      </c>
      <c r="T3418" s="12" t="str">
        <f>TEXT((I3418/86400)+25569+(-5/24),"mm/dd/yy")</f>
        <v>04/23/15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>E3419/D3419</f>
        <v>1.0000058823529412</v>
      </c>
      <c r="P3419">
        <f>E3419/L3419</f>
        <v>37.777999999999999</v>
      </c>
      <c r="Q3419" t="s">
        <v>8317</v>
      </c>
      <c r="R3419" t="s">
        <v>8318</v>
      </c>
      <c r="S3419" s="12" t="str">
        <f>TEXT((J3419/86400)+25569+(-5/24),"mm/dd/yy")</f>
        <v>09/12/14</v>
      </c>
      <c r="T3419" s="12" t="str">
        <f>TEXT((I3419/86400)+25569+(-5/24),"mm/dd/yy")</f>
        <v>10/25/14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>E3420/D3420</f>
        <v>1.00875</v>
      </c>
      <c r="P3420">
        <f>E3420/L3420</f>
        <v>72.053571428571431</v>
      </c>
      <c r="Q3420" t="s">
        <v>8317</v>
      </c>
      <c r="R3420" t="s">
        <v>8318</v>
      </c>
      <c r="S3420" s="12" t="str">
        <f>TEXT((J3420/86400)+25569+(-5/24),"mm/dd/yy")</f>
        <v>04/23/14</v>
      </c>
      <c r="T3420" s="12" t="str">
        <f>TEXT((I3420/86400)+25569+(-5/24),"mm/dd/yy")</f>
        <v>05/23/14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>E3421/D3421</f>
        <v>1.0654545454545454</v>
      </c>
      <c r="P3421">
        <f>E3421/L3421</f>
        <v>63.695652173913047</v>
      </c>
      <c r="Q3421" t="s">
        <v>8317</v>
      </c>
      <c r="R3421" t="s">
        <v>8318</v>
      </c>
      <c r="S3421" s="12" t="str">
        <f>TEXT((J3421/86400)+25569+(-5/24),"mm/dd/yy")</f>
        <v>03/19/16</v>
      </c>
      <c r="T3421" s="12" t="str">
        <f>TEXT((I3421/86400)+25569+(-5/24),"mm/dd/yy")</f>
        <v>04/06/16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>E3422/D3422</f>
        <v>1.38</v>
      </c>
      <c r="P3422">
        <f>E3422/L3422</f>
        <v>28.411764705882351</v>
      </c>
      <c r="Q3422" t="s">
        <v>8317</v>
      </c>
      <c r="R3422" t="s">
        <v>8318</v>
      </c>
      <c r="S3422" s="12" t="str">
        <f>TEXT((J3422/86400)+25569+(-5/24),"mm/dd/yy")</f>
        <v>02/04/16</v>
      </c>
      <c r="T3422" s="12" t="str">
        <f>TEXT((I3422/86400)+25569+(-5/24),"mm/dd/yy")</f>
        <v>02/13/16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>E3423/D3423</f>
        <v>1.0115000000000001</v>
      </c>
      <c r="P3423">
        <f>E3423/L3423</f>
        <v>103.21428571428571</v>
      </c>
      <c r="Q3423" t="s">
        <v>8317</v>
      </c>
      <c r="R3423" t="s">
        <v>8318</v>
      </c>
      <c r="S3423" s="12" t="str">
        <f>TEXT((J3423/86400)+25569+(-5/24),"mm/dd/yy")</f>
        <v>02/02/15</v>
      </c>
      <c r="T3423" s="12" t="str">
        <f>TEXT((I3423/86400)+25569+(-5/24),"mm/dd/yy")</f>
        <v>03/04/15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>E3424/D3424</f>
        <v>1.091</v>
      </c>
      <c r="P3424">
        <f>E3424/L3424</f>
        <v>71.152173913043484</v>
      </c>
      <c r="Q3424" t="s">
        <v>8317</v>
      </c>
      <c r="R3424" t="s">
        <v>8318</v>
      </c>
      <c r="S3424" s="12" t="str">
        <f>TEXT((J3424/86400)+25569+(-5/24),"mm/dd/yy")</f>
        <v>11/15/15</v>
      </c>
      <c r="T3424" s="12" t="str">
        <f>TEXT((I3424/86400)+25569+(-5/24),"mm/dd/yy")</f>
        <v>12/13/15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>E3425/D3425</f>
        <v>1.4</v>
      </c>
      <c r="P3425">
        <f>E3425/L3425</f>
        <v>35</v>
      </c>
      <c r="Q3425" t="s">
        <v>8317</v>
      </c>
      <c r="R3425" t="s">
        <v>8318</v>
      </c>
      <c r="S3425" s="12" t="str">
        <f>TEXT((J3425/86400)+25569+(-5/24),"mm/dd/yy")</f>
        <v>03/25/15</v>
      </c>
      <c r="T3425" s="12" t="str">
        <f>TEXT((I3425/86400)+25569+(-5/24),"mm/dd/yy")</f>
        <v>04/24/15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>E3426/D3426</f>
        <v>1.0358333333333334</v>
      </c>
      <c r="P3426">
        <f>E3426/L3426</f>
        <v>81.776315789473685</v>
      </c>
      <c r="Q3426" t="s">
        <v>8317</v>
      </c>
      <c r="R3426" t="s">
        <v>8318</v>
      </c>
      <c r="S3426" s="12" t="str">
        <f>TEXT((J3426/86400)+25569+(-5/24),"mm/dd/yy")</f>
        <v>01/14/15</v>
      </c>
      <c r="T3426" s="12" t="str">
        <f>TEXT((I3426/86400)+25569+(-5/24),"mm/dd/yy")</f>
        <v>02/05/15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>E3427/D3427</f>
        <v>1.0297033333333332</v>
      </c>
      <c r="P3427">
        <f>E3427/L3427</f>
        <v>297.02980769230766</v>
      </c>
      <c r="Q3427" t="s">
        <v>8317</v>
      </c>
      <c r="R3427" t="s">
        <v>8318</v>
      </c>
      <c r="S3427" s="12" t="str">
        <f>TEXT((J3427/86400)+25569+(-5/24),"mm/dd/yy")</f>
        <v>09/02/14</v>
      </c>
      <c r="T3427" s="12" t="str">
        <f>TEXT((I3427/86400)+25569+(-5/24),"mm/dd/yy")</f>
        <v>10/04/14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>E3428/D3428</f>
        <v>1.0813333333333333</v>
      </c>
      <c r="P3428">
        <f>E3428/L3428</f>
        <v>46.609195402298852</v>
      </c>
      <c r="Q3428" t="s">
        <v>8317</v>
      </c>
      <c r="R3428" t="s">
        <v>8318</v>
      </c>
      <c r="S3428" s="12" t="str">
        <f>TEXT((J3428/86400)+25569+(-5/24),"mm/dd/yy")</f>
        <v>09/01/14</v>
      </c>
      <c r="T3428" s="12" t="str">
        <f>TEXT((I3428/86400)+25569+(-5/24),"mm/dd/yy")</f>
        <v>09/20/14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>E3429/D3429</f>
        <v>1</v>
      </c>
      <c r="P3429">
        <f>E3429/L3429</f>
        <v>51.724137931034484</v>
      </c>
      <c r="Q3429" t="s">
        <v>8317</v>
      </c>
      <c r="R3429" t="s">
        <v>8318</v>
      </c>
      <c r="S3429" s="12" t="str">
        <f>TEXT((J3429/86400)+25569+(-5/24),"mm/dd/yy")</f>
        <v>06/02/14</v>
      </c>
      <c r="T3429" s="12" t="str">
        <f>TEXT((I3429/86400)+25569+(-5/24),"mm/dd/yy")</f>
        <v>07/02/14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>E3430/D3430</f>
        <v>1.0275000000000001</v>
      </c>
      <c r="P3430">
        <f>E3430/L3430</f>
        <v>40.294117647058826</v>
      </c>
      <c r="Q3430" t="s">
        <v>8317</v>
      </c>
      <c r="R3430" t="s">
        <v>8318</v>
      </c>
      <c r="S3430" s="12" t="str">
        <f>TEXT((J3430/86400)+25569+(-5/24),"mm/dd/yy")</f>
        <v>02/03/15</v>
      </c>
      <c r="T3430" s="12" t="str">
        <f>TEXT((I3430/86400)+25569+(-5/24),"mm/dd/yy")</f>
        <v>02/28/15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>E3431/D3431</f>
        <v>1.3</v>
      </c>
      <c r="P3431">
        <f>E3431/L3431</f>
        <v>16.25</v>
      </c>
      <c r="Q3431" t="s">
        <v>8317</v>
      </c>
      <c r="R3431" t="s">
        <v>8318</v>
      </c>
      <c r="S3431" s="12" t="str">
        <f>TEXT((J3431/86400)+25569+(-5/24),"mm/dd/yy")</f>
        <v>10/18/16</v>
      </c>
      <c r="T3431" s="12" t="str">
        <f>TEXT((I3431/86400)+25569+(-5/24),"mm/dd/yy")</f>
        <v>11/01/16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>E3432/D3432</f>
        <v>1.0854949999999999</v>
      </c>
      <c r="P3432">
        <f>E3432/L3432</f>
        <v>30.152638888888887</v>
      </c>
      <c r="Q3432" t="s">
        <v>8317</v>
      </c>
      <c r="R3432" t="s">
        <v>8318</v>
      </c>
      <c r="S3432" s="12" t="str">
        <f>TEXT((J3432/86400)+25569+(-5/24),"mm/dd/yy")</f>
        <v>06/30/14</v>
      </c>
      <c r="T3432" s="12" t="str">
        <f>TEXT((I3432/86400)+25569+(-5/24),"mm/dd/yy")</f>
        <v>07/30/14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>E3433/D3433</f>
        <v>1</v>
      </c>
      <c r="P3433">
        <f>E3433/L3433</f>
        <v>95.238095238095241</v>
      </c>
      <c r="Q3433" t="s">
        <v>8317</v>
      </c>
      <c r="R3433" t="s">
        <v>8318</v>
      </c>
      <c r="S3433" s="12" t="str">
        <f>TEXT((J3433/86400)+25569+(-5/24),"mm/dd/yy")</f>
        <v>07/19/14</v>
      </c>
      <c r="T3433" s="12" t="str">
        <f>TEXT((I3433/86400)+25569+(-5/24),"mm/dd/yy")</f>
        <v>08/18/14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>E3434/D3434</f>
        <v>1.0965</v>
      </c>
      <c r="P3434">
        <f>E3434/L3434</f>
        <v>52.214285714285715</v>
      </c>
      <c r="Q3434" t="s">
        <v>8317</v>
      </c>
      <c r="R3434" t="s">
        <v>8318</v>
      </c>
      <c r="S3434" s="12" t="str">
        <f>TEXT((J3434/86400)+25569+(-5/24),"mm/dd/yy")</f>
        <v>01/11/16</v>
      </c>
      <c r="T3434" s="12" t="str">
        <f>TEXT((I3434/86400)+25569+(-5/24),"mm/dd/yy")</f>
        <v>02/05/16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>E3435/D3435</f>
        <v>1.0026315789473683</v>
      </c>
      <c r="P3435">
        <f>E3435/L3435</f>
        <v>134.1549295774648</v>
      </c>
      <c r="Q3435" t="s">
        <v>8317</v>
      </c>
      <c r="R3435" t="s">
        <v>8318</v>
      </c>
      <c r="S3435" s="12" t="str">
        <f>TEXT((J3435/86400)+25569+(-5/24),"mm/dd/yy")</f>
        <v>05/16/14</v>
      </c>
      <c r="T3435" s="12" t="str">
        <f>TEXT((I3435/86400)+25569+(-5/24),"mm/dd/yy")</f>
        <v>06/16/14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>E3436/D3436</f>
        <v>1.0555000000000001</v>
      </c>
      <c r="P3436">
        <f>E3436/L3436</f>
        <v>62.827380952380949</v>
      </c>
      <c r="Q3436" t="s">
        <v>8317</v>
      </c>
      <c r="R3436" t="s">
        <v>8318</v>
      </c>
      <c r="S3436" s="12" t="str">
        <f>TEXT((J3436/86400)+25569+(-5/24),"mm/dd/yy")</f>
        <v>06/10/14</v>
      </c>
      <c r="T3436" s="12" t="str">
        <f>TEXT((I3436/86400)+25569+(-5/24),"mm/dd/yy")</f>
        <v>07/10/14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>E3437/D3437</f>
        <v>1.1200000000000001</v>
      </c>
      <c r="P3437">
        <f>E3437/L3437</f>
        <v>58.94736842105263</v>
      </c>
      <c r="Q3437" t="s">
        <v>8317</v>
      </c>
      <c r="R3437" t="s">
        <v>8318</v>
      </c>
      <c r="S3437" s="12" t="str">
        <f>TEXT((J3437/86400)+25569+(-5/24),"mm/dd/yy")</f>
        <v>07/21/16</v>
      </c>
      <c r="T3437" s="12" t="str">
        <f>TEXT((I3437/86400)+25569+(-5/24),"mm/dd/yy")</f>
        <v>08/06/16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>E3438/D3438</f>
        <v>1.0589999999999999</v>
      </c>
      <c r="P3438">
        <f>E3438/L3438</f>
        <v>143.1081081081081</v>
      </c>
      <c r="Q3438" t="s">
        <v>8317</v>
      </c>
      <c r="R3438" t="s">
        <v>8318</v>
      </c>
      <c r="S3438" s="12" t="str">
        <f>TEXT((J3438/86400)+25569+(-5/24),"mm/dd/yy")</f>
        <v>07/31/14</v>
      </c>
      <c r="T3438" s="12" t="str">
        <f>TEXT((I3438/86400)+25569+(-5/24),"mm/dd/yy")</f>
        <v>08/21/14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>E3439/D3439</f>
        <v>1.01</v>
      </c>
      <c r="P3439">
        <f>E3439/L3439</f>
        <v>84.166666666666671</v>
      </c>
      <c r="Q3439" t="s">
        <v>8317</v>
      </c>
      <c r="R3439" t="s">
        <v>8318</v>
      </c>
      <c r="S3439" s="12" t="str">
        <f>TEXT((J3439/86400)+25569+(-5/24),"mm/dd/yy")</f>
        <v>07/20/15</v>
      </c>
      <c r="T3439" s="12" t="str">
        <f>TEXT((I3439/86400)+25569+(-5/24),"mm/dd/yy")</f>
        <v>08/19/15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>E3440/D3440</f>
        <v>1.042</v>
      </c>
      <c r="P3440">
        <f>E3440/L3440</f>
        <v>186.07142857142858</v>
      </c>
      <c r="Q3440" t="s">
        <v>8317</v>
      </c>
      <c r="R3440" t="s">
        <v>8318</v>
      </c>
      <c r="S3440" s="12" t="str">
        <f>TEXT((J3440/86400)+25569+(-5/24),"mm/dd/yy")</f>
        <v>04/06/15</v>
      </c>
      <c r="T3440" s="12" t="str">
        <f>TEXT((I3440/86400)+25569+(-5/24),"mm/dd/yy")</f>
        <v>05/02/15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>E3441/D3441</f>
        <v>1.3467833333333334</v>
      </c>
      <c r="P3441">
        <f>E3441/L3441</f>
        <v>89.785555555555561</v>
      </c>
      <c r="Q3441" t="s">
        <v>8317</v>
      </c>
      <c r="R3441" t="s">
        <v>8318</v>
      </c>
      <c r="S3441" s="12" t="str">
        <f>TEXT((J3441/86400)+25569+(-5/24),"mm/dd/yy")</f>
        <v>01/05/16</v>
      </c>
      <c r="T3441" s="12" t="str">
        <f>TEXT((I3441/86400)+25569+(-5/24),"mm/dd/yy")</f>
        <v>01/18/16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>E3442/D3442</f>
        <v>1.052184</v>
      </c>
      <c r="P3442">
        <f>E3442/L3442</f>
        <v>64.157560975609755</v>
      </c>
      <c r="Q3442" t="s">
        <v>8317</v>
      </c>
      <c r="R3442" t="s">
        <v>8318</v>
      </c>
      <c r="S3442" s="12" t="str">
        <f>TEXT((J3442/86400)+25569+(-5/24),"mm/dd/yy")</f>
        <v>06/18/14</v>
      </c>
      <c r="T3442" s="12" t="str">
        <f>TEXT((I3442/86400)+25569+(-5/24),"mm/dd/yy")</f>
        <v>07/11/14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>E3443/D3443</f>
        <v>1.026</v>
      </c>
      <c r="P3443">
        <f>E3443/L3443</f>
        <v>59.651162790697676</v>
      </c>
      <c r="Q3443" t="s">
        <v>8317</v>
      </c>
      <c r="R3443" t="s">
        <v>8318</v>
      </c>
      <c r="S3443" s="12" t="str">
        <f>TEXT((J3443/86400)+25569+(-5/24),"mm/dd/yy")</f>
        <v>10/17/15</v>
      </c>
      <c r="T3443" s="12" t="str">
        <f>TEXT((I3443/86400)+25569+(-5/24),"mm/dd/yy")</f>
        <v>11/13/15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>E3444/D3444</f>
        <v>1</v>
      </c>
      <c r="P3444">
        <f>E3444/L3444</f>
        <v>31.25</v>
      </c>
      <c r="Q3444" t="s">
        <v>8317</v>
      </c>
      <c r="R3444" t="s">
        <v>8318</v>
      </c>
      <c r="S3444" s="12" t="str">
        <f>TEXT((J3444/86400)+25569+(-5/24),"mm/dd/yy")</f>
        <v>04/30/15</v>
      </c>
      <c r="T3444" s="12" t="str">
        <f>TEXT((I3444/86400)+25569+(-5/24),"mm/dd/yy")</f>
        <v>05/30/15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>E3445/D3445</f>
        <v>1.855</v>
      </c>
      <c r="P3445">
        <f>E3445/L3445</f>
        <v>41.222222222222221</v>
      </c>
      <c r="Q3445" t="s">
        <v>8317</v>
      </c>
      <c r="R3445" t="s">
        <v>8318</v>
      </c>
      <c r="S3445" s="12" t="str">
        <f>TEXT((J3445/86400)+25569+(-5/24),"mm/dd/yy")</f>
        <v>08/10/14</v>
      </c>
      <c r="T3445" s="12" t="str">
        <f>TEXT((I3445/86400)+25569+(-5/24),"mm/dd/yy")</f>
        <v>09/09/14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>E3446/D3446</f>
        <v>2.89</v>
      </c>
      <c r="P3446">
        <f>E3446/L3446</f>
        <v>43.35</v>
      </c>
      <c r="Q3446" t="s">
        <v>8317</v>
      </c>
      <c r="R3446" t="s">
        <v>8318</v>
      </c>
      <c r="S3446" s="12" t="str">
        <f>TEXT((J3446/86400)+25569+(-5/24),"mm/dd/yy")</f>
        <v>05/31/16</v>
      </c>
      <c r="T3446" s="12" t="str">
        <f>TEXT((I3446/86400)+25569+(-5/24),"mm/dd/yy")</f>
        <v>06/08/16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>E3447/D3447</f>
        <v>1</v>
      </c>
      <c r="P3447">
        <f>E3447/L3447</f>
        <v>64.516129032258064</v>
      </c>
      <c r="Q3447" t="s">
        <v>8317</v>
      </c>
      <c r="R3447" t="s">
        <v>8318</v>
      </c>
      <c r="S3447" s="12" t="str">
        <f>TEXT((J3447/86400)+25569+(-5/24),"mm/dd/yy")</f>
        <v>09/25/15</v>
      </c>
      <c r="T3447" s="12" t="str">
        <f>TEXT((I3447/86400)+25569+(-5/24),"mm/dd/yy")</f>
        <v>10/23/15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>E3448/D3448</f>
        <v>1.0820000000000001</v>
      </c>
      <c r="P3448">
        <f>E3448/L3448</f>
        <v>43.28</v>
      </c>
      <c r="Q3448" t="s">
        <v>8317</v>
      </c>
      <c r="R3448" t="s">
        <v>8318</v>
      </c>
      <c r="S3448" s="12" t="str">
        <f>TEXT((J3448/86400)+25569+(-5/24),"mm/dd/yy")</f>
        <v>01/12/15</v>
      </c>
      <c r="T3448" s="12" t="str">
        <f>TEXT((I3448/86400)+25569+(-5/24),"mm/dd/yy")</f>
        <v>02/05/15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>E3449/D3449</f>
        <v>1.0780000000000001</v>
      </c>
      <c r="P3449">
        <f>E3449/L3449</f>
        <v>77</v>
      </c>
      <c r="Q3449" t="s">
        <v>8317</v>
      </c>
      <c r="R3449" t="s">
        <v>8318</v>
      </c>
      <c r="S3449" s="12" t="str">
        <f>TEXT((J3449/86400)+25569+(-5/24),"mm/dd/yy")</f>
        <v>02/02/16</v>
      </c>
      <c r="T3449" s="12" t="str">
        <f>TEXT((I3449/86400)+25569+(-5/24),"mm/dd/yy")</f>
        <v>03/18/16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>E3450/D3450</f>
        <v>1.0976190476190477</v>
      </c>
      <c r="P3450">
        <f>E3450/L3450</f>
        <v>51.222222222222221</v>
      </c>
      <c r="Q3450" t="s">
        <v>8317</v>
      </c>
      <c r="R3450" t="s">
        <v>8318</v>
      </c>
      <c r="S3450" s="12" t="str">
        <f>TEXT((J3450/86400)+25569+(-5/24),"mm/dd/yy")</f>
        <v>11/16/14</v>
      </c>
      <c r="T3450" s="12" t="str">
        <f>TEXT((I3450/86400)+25569+(-5/24),"mm/dd/yy")</f>
        <v>12/16/14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>E3451/D3451</f>
        <v>1.70625</v>
      </c>
      <c r="P3451">
        <f>E3451/L3451</f>
        <v>68.25</v>
      </c>
      <c r="Q3451" t="s">
        <v>8317</v>
      </c>
      <c r="R3451" t="s">
        <v>8318</v>
      </c>
      <c r="S3451" s="12" t="str">
        <f>TEXT((J3451/86400)+25569+(-5/24),"mm/dd/yy")</f>
        <v>06/10/16</v>
      </c>
      <c r="T3451" s="12" t="str">
        <f>TEXT((I3451/86400)+25569+(-5/24),"mm/dd/yy")</f>
        <v>07/08/16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>E3452/D3452</f>
        <v>1.52</v>
      </c>
      <c r="P3452">
        <f>E3452/L3452</f>
        <v>19.487179487179485</v>
      </c>
      <c r="Q3452" t="s">
        <v>8317</v>
      </c>
      <c r="R3452" t="s">
        <v>8318</v>
      </c>
      <c r="S3452" s="12" t="str">
        <f>TEXT((J3452/86400)+25569+(-5/24),"mm/dd/yy")</f>
        <v>02/01/15</v>
      </c>
      <c r="T3452" s="12" t="str">
        <f>TEXT((I3452/86400)+25569+(-5/24),"mm/dd/yy")</f>
        <v>04/02/15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>E3453/D3453</f>
        <v>1.0123076923076924</v>
      </c>
      <c r="P3453">
        <f>E3453/L3453</f>
        <v>41.125</v>
      </c>
      <c r="Q3453" t="s">
        <v>8317</v>
      </c>
      <c r="R3453" t="s">
        <v>8318</v>
      </c>
      <c r="S3453" s="12" t="str">
        <f>TEXT((J3453/86400)+25569+(-5/24),"mm/dd/yy")</f>
        <v>03/25/15</v>
      </c>
      <c r="T3453" s="12" t="str">
        <f>TEXT((I3453/86400)+25569+(-5/24),"mm/dd/yy")</f>
        <v>04/21/15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>E3454/D3454</f>
        <v>1.532</v>
      </c>
      <c r="P3454">
        <f>E3454/L3454</f>
        <v>41.405405405405403</v>
      </c>
      <c r="Q3454" t="s">
        <v>8317</v>
      </c>
      <c r="R3454" t="s">
        <v>8318</v>
      </c>
      <c r="S3454" s="12" t="str">
        <f>TEXT((J3454/86400)+25569+(-5/24),"mm/dd/yy")</f>
        <v>06/30/14</v>
      </c>
      <c r="T3454" s="12" t="str">
        <f>TEXT((I3454/86400)+25569+(-5/24),"mm/dd/yy")</f>
        <v>07/22/14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>E3455/D3455</f>
        <v>1.2833333333333334</v>
      </c>
      <c r="P3455">
        <f>E3455/L3455</f>
        <v>27.5</v>
      </c>
      <c r="Q3455" t="s">
        <v>8317</v>
      </c>
      <c r="R3455" t="s">
        <v>8318</v>
      </c>
      <c r="S3455" s="12" t="str">
        <f>TEXT((J3455/86400)+25569+(-5/24),"mm/dd/yy")</f>
        <v>06/14/16</v>
      </c>
      <c r="T3455" s="12" t="str">
        <f>TEXT((I3455/86400)+25569+(-5/24),"mm/dd/yy")</f>
        <v>08/13/16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>E3456/D3456</f>
        <v>1.0071428571428571</v>
      </c>
      <c r="P3456">
        <f>E3456/L3456</f>
        <v>33.571428571428569</v>
      </c>
      <c r="Q3456" t="s">
        <v>8317</v>
      </c>
      <c r="R3456" t="s">
        <v>8318</v>
      </c>
      <c r="S3456" s="12" t="str">
        <f>TEXT((J3456/86400)+25569+(-5/24),"mm/dd/yy")</f>
        <v>07/01/14</v>
      </c>
      <c r="T3456" s="12" t="str">
        <f>TEXT((I3456/86400)+25569+(-5/24),"mm/dd/yy")</f>
        <v>07/31/14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>E3457/D3457</f>
        <v>1.0065</v>
      </c>
      <c r="P3457">
        <f>E3457/L3457</f>
        <v>145.86956521739131</v>
      </c>
      <c r="Q3457" t="s">
        <v>8317</v>
      </c>
      <c r="R3457" t="s">
        <v>8318</v>
      </c>
      <c r="S3457" s="12" t="str">
        <f>TEXT((J3457/86400)+25569+(-5/24),"mm/dd/yy")</f>
        <v>09/13/16</v>
      </c>
      <c r="T3457" s="12" t="str">
        <f>TEXT((I3457/86400)+25569+(-5/24),"mm/dd/yy")</f>
        <v>10/13/16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>E3458/D3458</f>
        <v>1.913</v>
      </c>
      <c r="P3458">
        <f>E3458/L3458</f>
        <v>358.6875</v>
      </c>
      <c r="Q3458" t="s">
        <v>8317</v>
      </c>
      <c r="R3458" t="s">
        <v>8318</v>
      </c>
      <c r="S3458" s="12" t="str">
        <f>TEXT((J3458/86400)+25569+(-5/24),"mm/dd/yy")</f>
        <v>06/30/14</v>
      </c>
      <c r="T3458" s="12" t="str">
        <f>TEXT((I3458/86400)+25569+(-5/24),"mm/dd/yy")</f>
        <v>08/01/14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>E3459/D3459</f>
        <v>1.4019999999999999</v>
      </c>
      <c r="P3459">
        <f>E3459/L3459</f>
        <v>50.981818181818184</v>
      </c>
      <c r="Q3459" t="s">
        <v>8317</v>
      </c>
      <c r="R3459" t="s">
        <v>8318</v>
      </c>
      <c r="S3459" s="12" t="str">
        <f>TEXT((J3459/86400)+25569+(-5/24),"mm/dd/yy")</f>
        <v>01/12/15</v>
      </c>
      <c r="T3459" s="12" t="str">
        <f>TEXT((I3459/86400)+25569+(-5/24),"mm/dd/yy")</f>
        <v>02/12/15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>E3460/D3460</f>
        <v>1.2433537832310839</v>
      </c>
      <c r="P3460">
        <f>E3460/L3460</f>
        <v>45.037037037037038</v>
      </c>
      <c r="Q3460" t="s">
        <v>8317</v>
      </c>
      <c r="R3460" t="s">
        <v>8318</v>
      </c>
      <c r="S3460" s="12" t="str">
        <f>TEXT((J3460/86400)+25569+(-5/24),"mm/dd/yy")</f>
        <v>01/06/15</v>
      </c>
      <c r="T3460" s="12" t="str">
        <f>TEXT((I3460/86400)+25569+(-5/24),"mm/dd/yy")</f>
        <v>02/02/15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>E3461/D3461</f>
        <v>1.262</v>
      </c>
      <c r="P3461">
        <f>E3461/L3461</f>
        <v>17.527777777777779</v>
      </c>
      <c r="Q3461" t="s">
        <v>8317</v>
      </c>
      <c r="R3461" t="s">
        <v>8318</v>
      </c>
      <c r="S3461" s="12" t="str">
        <f>TEXT((J3461/86400)+25569+(-5/24),"mm/dd/yy")</f>
        <v>04/20/16</v>
      </c>
      <c r="T3461" s="12" t="str">
        <f>TEXT((I3461/86400)+25569+(-5/24),"mm/dd/yy")</f>
        <v>05/20/16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>E3462/D3462</f>
        <v>1.9</v>
      </c>
      <c r="P3462">
        <f>E3462/L3462</f>
        <v>50</v>
      </c>
      <c r="Q3462" t="s">
        <v>8317</v>
      </c>
      <c r="R3462" t="s">
        <v>8318</v>
      </c>
      <c r="S3462" s="12" t="str">
        <f>TEXT((J3462/86400)+25569+(-5/24),"mm/dd/yy")</f>
        <v>08/01/14</v>
      </c>
      <c r="T3462" s="12" t="str">
        <f>TEXT((I3462/86400)+25569+(-5/24),"mm/dd/yy")</f>
        <v>08/15/14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>E3463/D3463</f>
        <v>1.39</v>
      </c>
      <c r="P3463">
        <f>E3463/L3463</f>
        <v>57.916666666666664</v>
      </c>
      <c r="Q3463" t="s">
        <v>8317</v>
      </c>
      <c r="R3463" t="s">
        <v>8318</v>
      </c>
      <c r="S3463" s="12" t="str">
        <f>TEXT((J3463/86400)+25569+(-5/24),"mm/dd/yy")</f>
        <v>09/30/16</v>
      </c>
      <c r="T3463" s="12" t="str">
        <f>TEXT((I3463/86400)+25569+(-5/24),"mm/dd/yy")</f>
        <v>10/28/16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>E3464/D3464</f>
        <v>2.02</v>
      </c>
      <c r="P3464">
        <f>E3464/L3464</f>
        <v>29.705882352941178</v>
      </c>
      <c r="Q3464" t="s">
        <v>8317</v>
      </c>
      <c r="R3464" t="s">
        <v>8318</v>
      </c>
      <c r="S3464" s="12" t="str">
        <f>TEXT((J3464/86400)+25569+(-5/24),"mm/dd/yy")</f>
        <v>06/24/15</v>
      </c>
      <c r="T3464" s="12" t="str">
        <f>TEXT((I3464/86400)+25569+(-5/24),"mm/dd/yy")</f>
        <v>07/10/15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>E3465/D3465</f>
        <v>1.0338000000000001</v>
      </c>
      <c r="P3465">
        <f>E3465/L3465</f>
        <v>90.684210526315795</v>
      </c>
      <c r="Q3465" t="s">
        <v>8317</v>
      </c>
      <c r="R3465" t="s">
        <v>8318</v>
      </c>
      <c r="S3465" s="12" t="str">
        <f>TEXT((J3465/86400)+25569+(-5/24),"mm/dd/yy")</f>
        <v>08/30/16</v>
      </c>
      <c r="T3465" s="12" t="str">
        <f>TEXT((I3465/86400)+25569+(-5/24),"mm/dd/yy")</f>
        <v>10/10/16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>E3466/D3466</f>
        <v>1.023236</v>
      </c>
      <c r="P3466">
        <f>E3466/L3466</f>
        <v>55.012688172043013</v>
      </c>
      <c r="Q3466" t="s">
        <v>8317</v>
      </c>
      <c r="R3466" t="s">
        <v>8318</v>
      </c>
      <c r="S3466" s="12" t="str">
        <f>TEXT((J3466/86400)+25569+(-5/24),"mm/dd/yy")</f>
        <v>07/23/16</v>
      </c>
      <c r="T3466" s="12" t="str">
        <f>TEXT((I3466/86400)+25569+(-5/24),"mm/dd/yy")</f>
        <v>08/22/16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>E3467/D3467</f>
        <v>1.03</v>
      </c>
      <c r="P3467">
        <f>E3467/L3467</f>
        <v>57.222222222222221</v>
      </c>
      <c r="Q3467" t="s">
        <v>8317</v>
      </c>
      <c r="R3467" t="s">
        <v>8318</v>
      </c>
      <c r="S3467" s="12" t="str">
        <f>TEXT((J3467/86400)+25569+(-5/24),"mm/dd/yy")</f>
        <v>07/15/15</v>
      </c>
      <c r="T3467" s="12" t="str">
        <f>TEXT((I3467/86400)+25569+(-5/24),"mm/dd/yy")</f>
        <v>08/09/15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>E3468/D3468</f>
        <v>1.2714285714285714</v>
      </c>
      <c r="P3468">
        <f>E3468/L3468</f>
        <v>72.950819672131146</v>
      </c>
      <c r="Q3468" t="s">
        <v>8317</v>
      </c>
      <c r="R3468" t="s">
        <v>8318</v>
      </c>
      <c r="S3468" s="12" t="str">
        <f>TEXT((J3468/86400)+25569+(-5/24),"mm/dd/yy")</f>
        <v>02/19/16</v>
      </c>
      <c r="T3468" s="12" t="str">
        <f>TEXT((I3468/86400)+25569+(-5/24),"mm/dd/yy")</f>
        <v>04/19/16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>E3469/D3469</f>
        <v>1.01</v>
      </c>
      <c r="P3469">
        <f>E3469/L3469</f>
        <v>64.468085106382972</v>
      </c>
      <c r="Q3469" t="s">
        <v>8317</v>
      </c>
      <c r="R3469" t="s">
        <v>8318</v>
      </c>
      <c r="S3469" s="12" t="str">
        <f>TEXT((J3469/86400)+25569+(-5/24),"mm/dd/yy")</f>
        <v>02/18/15</v>
      </c>
      <c r="T3469" s="12" t="str">
        <f>TEXT((I3469/86400)+25569+(-5/24),"mm/dd/yy")</f>
        <v>03/20/15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>E3470/D3470</f>
        <v>1.2178</v>
      </c>
      <c r="P3470">
        <f>E3470/L3470</f>
        <v>716.35294117647061</v>
      </c>
      <c r="Q3470" t="s">
        <v>8317</v>
      </c>
      <c r="R3470" t="s">
        <v>8318</v>
      </c>
      <c r="S3470" s="12" t="str">
        <f>TEXT((J3470/86400)+25569+(-5/24),"mm/dd/yy")</f>
        <v>08/23/16</v>
      </c>
      <c r="T3470" s="12" t="str">
        <f>TEXT((I3470/86400)+25569+(-5/24),"mm/dd/yy")</f>
        <v>09/20/16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>E3471/D3471</f>
        <v>1.1339285714285714</v>
      </c>
      <c r="P3471">
        <f>E3471/L3471</f>
        <v>50.396825396825399</v>
      </c>
      <c r="Q3471" t="s">
        <v>8317</v>
      </c>
      <c r="R3471" t="s">
        <v>8318</v>
      </c>
      <c r="S3471" s="12" t="str">
        <f>TEXT((J3471/86400)+25569+(-5/24),"mm/dd/yy")</f>
        <v>03/29/16</v>
      </c>
      <c r="T3471" s="12" t="str">
        <f>TEXT((I3471/86400)+25569+(-5/24),"mm/dd/yy")</f>
        <v>04/28/16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>E3472/D3472</f>
        <v>1.5</v>
      </c>
      <c r="P3472">
        <f>E3472/L3472</f>
        <v>41.666666666666664</v>
      </c>
      <c r="Q3472" t="s">
        <v>8317</v>
      </c>
      <c r="R3472" t="s">
        <v>8318</v>
      </c>
      <c r="S3472" s="12" t="str">
        <f>TEXT((J3472/86400)+25569+(-5/24),"mm/dd/yy")</f>
        <v>06/07/16</v>
      </c>
      <c r="T3472" s="12" t="str">
        <f>TEXT((I3472/86400)+25569+(-5/24),"mm/dd/yy")</f>
        <v>07/15/16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>E3473/D3473</f>
        <v>2.1459999999999999</v>
      </c>
      <c r="P3473">
        <f>E3473/L3473</f>
        <v>35.766666666666666</v>
      </c>
      <c r="Q3473" t="s">
        <v>8317</v>
      </c>
      <c r="R3473" t="s">
        <v>8318</v>
      </c>
      <c r="S3473" s="12" t="str">
        <f>TEXT((J3473/86400)+25569+(-5/24),"mm/dd/yy")</f>
        <v>07/21/14</v>
      </c>
      <c r="T3473" s="12" t="str">
        <f>TEXT((I3473/86400)+25569+(-5/24),"mm/dd/yy")</f>
        <v>08/31/14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>E3474/D3474</f>
        <v>1.0205</v>
      </c>
      <c r="P3474">
        <f>E3474/L3474</f>
        <v>88.739130434782609</v>
      </c>
      <c r="Q3474" t="s">
        <v>8317</v>
      </c>
      <c r="R3474" t="s">
        <v>8318</v>
      </c>
      <c r="S3474" s="12" t="str">
        <f>TEXT((J3474/86400)+25569+(-5/24),"mm/dd/yy")</f>
        <v>10/15/14</v>
      </c>
      <c r="T3474" s="12" t="str">
        <f>TEXT((I3474/86400)+25569+(-5/24),"mm/dd/yy")</f>
        <v>11/06/14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>E3475/D3475</f>
        <v>1</v>
      </c>
      <c r="P3475">
        <f>E3475/L3475</f>
        <v>148.4848484848485</v>
      </c>
      <c r="Q3475" t="s">
        <v>8317</v>
      </c>
      <c r="R3475" t="s">
        <v>8318</v>
      </c>
      <c r="S3475" s="12" t="str">
        <f>TEXT((J3475/86400)+25569+(-5/24),"mm/dd/yy")</f>
        <v>02/27/15</v>
      </c>
      <c r="T3475" s="12" t="str">
        <f>TEXT((I3475/86400)+25569+(-5/24),"mm/dd/yy")</f>
        <v>03/20/15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>E3476/D3476</f>
        <v>1.01</v>
      </c>
      <c r="P3476">
        <f>E3476/L3476</f>
        <v>51.794871794871796</v>
      </c>
      <c r="Q3476" t="s">
        <v>8317</v>
      </c>
      <c r="R3476" t="s">
        <v>8318</v>
      </c>
      <c r="S3476" s="12" t="str">
        <f>TEXT((J3476/86400)+25569+(-5/24),"mm/dd/yy")</f>
        <v>06/20/16</v>
      </c>
      <c r="T3476" s="12" t="str">
        <f>TEXT((I3476/86400)+25569+(-5/24),"mm/dd/yy")</f>
        <v>07/20/16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>E3477/D3477</f>
        <v>1.1333333333333333</v>
      </c>
      <c r="P3477">
        <f>E3477/L3477</f>
        <v>20</v>
      </c>
      <c r="Q3477" t="s">
        <v>8317</v>
      </c>
      <c r="R3477" t="s">
        <v>8318</v>
      </c>
      <c r="S3477" s="12" t="str">
        <f>TEXT((J3477/86400)+25569+(-5/24),"mm/dd/yy")</f>
        <v>10/06/14</v>
      </c>
      <c r="T3477" s="12" t="str">
        <f>TEXT((I3477/86400)+25569+(-5/24),"mm/dd/yy")</f>
        <v>11/02/14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>E3478/D3478</f>
        <v>1.04</v>
      </c>
      <c r="P3478">
        <f>E3478/L3478</f>
        <v>52</v>
      </c>
      <c r="Q3478" t="s">
        <v>8317</v>
      </c>
      <c r="R3478" t="s">
        <v>8318</v>
      </c>
      <c r="S3478" s="12" t="str">
        <f>TEXT((J3478/86400)+25569+(-5/24),"mm/dd/yy")</f>
        <v>10/09/14</v>
      </c>
      <c r="T3478" s="12" t="str">
        <f>TEXT((I3478/86400)+25569+(-5/24),"mm/dd/yy")</f>
        <v>10/26/14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>E3479/D3479</f>
        <v>1.1533333333333333</v>
      </c>
      <c r="P3479">
        <f>E3479/L3479</f>
        <v>53.230769230769234</v>
      </c>
      <c r="Q3479" t="s">
        <v>8317</v>
      </c>
      <c r="R3479" t="s">
        <v>8318</v>
      </c>
      <c r="S3479" s="12" t="str">
        <f>TEXT((J3479/86400)+25569+(-5/24),"mm/dd/yy")</f>
        <v>05/04/15</v>
      </c>
      <c r="T3479" s="12" t="str">
        <f>TEXT((I3479/86400)+25569+(-5/24),"mm/dd/yy")</f>
        <v>05/16/15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>E3480/D3480</f>
        <v>1.1285000000000001</v>
      </c>
      <c r="P3480">
        <f>E3480/L3480</f>
        <v>39.596491228070178</v>
      </c>
      <c r="Q3480" t="s">
        <v>8317</v>
      </c>
      <c r="R3480" t="s">
        <v>8318</v>
      </c>
      <c r="S3480" s="12" t="str">
        <f>TEXT((J3480/86400)+25569+(-5/24),"mm/dd/yy")</f>
        <v>02/18/15</v>
      </c>
      <c r="T3480" s="12" t="str">
        <f>TEXT((I3480/86400)+25569+(-5/24),"mm/dd/yy")</f>
        <v>03/16/15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>E3481/D3481</f>
        <v>1.2786666666666666</v>
      </c>
      <c r="P3481">
        <f>E3481/L3481</f>
        <v>34.25</v>
      </c>
      <c r="Q3481" t="s">
        <v>8317</v>
      </c>
      <c r="R3481" t="s">
        <v>8318</v>
      </c>
      <c r="S3481" s="12" t="str">
        <f>TEXT((J3481/86400)+25569+(-5/24),"mm/dd/yy")</f>
        <v>05/22/14</v>
      </c>
      <c r="T3481" s="12" t="str">
        <f>TEXT((I3481/86400)+25569+(-5/24),"mm/dd/yy")</f>
        <v>06/21/14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>E3482/D3482</f>
        <v>1.4266666666666667</v>
      </c>
      <c r="P3482">
        <f>E3482/L3482</f>
        <v>164.61538461538461</v>
      </c>
      <c r="Q3482" t="s">
        <v>8317</v>
      </c>
      <c r="R3482" t="s">
        <v>8318</v>
      </c>
      <c r="S3482" s="12" t="str">
        <f>TEXT((J3482/86400)+25569+(-5/24),"mm/dd/yy")</f>
        <v>06/16/15</v>
      </c>
      <c r="T3482" s="12" t="str">
        <f>TEXT((I3482/86400)+25569+(-5/24),"mm/dd/yy")</f>
        <v>07/10/15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>E3483/D3483</f>
        <v>1.1879999999999999</v>
      </c>
      <c r="P3483">
        <f>E3483/L3483</f>
        <v>125.05263157894737</v>
      </c>
      <c r="Q3483" t="s">
        <v>8317</v>
      </c>
      <c r="R3483" t="s">
        <v>8318</v>
      </c>
      <c r="S3483" s="12" t="str">
        <f>TEXT((J3483/86400)+25569+(-5/24),"mm/dd/yy")</f>
        <v>12/16/14</v>
      </c>
      <c r="T3483" s="12" t="str">
        <f>TEXT((I3483/86400)+25569+(-5/24),"mm/dd/yy")</f>
        <v>01/02/15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>E3484/D3484</f>
        <v>1.3833333333333333</v>
      </c>
      <c r="P3484">
        <f>E3484/L3484</f>
        <v>51.875</v>
      </c>
      <c r="Q3484" t="s">
        <v>8317</v>
      </c>
      <c r="R3484" t="s">
        <v>8318</v>
      </c>
      <c r="S3484" s="12" t="str">
        <f>TEXT((J3484/86400)+25569+(-5/24),"mm/dd/yy")</f>
        <v>06/06/14</v>
      </c>
      <c r="T3484" s="12" t="str">
        <f>TEXT((I3484/86400)+25569+(-5/24),"mm/dd/yy")</f>
        <v>07/06/14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>E3485/D3485</f>
        <v>1.599402985074627</v>
      </c>
      <c r="P3485">
        <f>E3485/L3485</f>
        <v>40.285714285714285</v>
      </c>
      <c r="Q3485" t="s">
        <v>8317</v>
      </c>
      <c r="R3485" t="s">
        <v>8318</v>
      </c>
      <c r="S3485" s="12" t="str">
        <f>TEXT((J3485/86400)+25569+(-5/24),"mm/dd/yy")</f>
        <v>06/03/14</v>
      </c>
      <c r="T3485" s="12" t="str">
        <f>TEXT((I3485/86400)+25569+(-5/24),"mm/dd/yy")</f>
        <v>07/03/14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>E3486/D3486</f>
        <v>1.1424000000000001</v>
      </c>
      <c r="P3486">
        <f>E3486/L3486</f>
        <v>64.909090909090907</v>
      </c>
      <c r="Q3486" t="s">
        <v>8317</v>
      </c>
      <c r="R3486" t="s">
        <v>8318</v>
      </c>
      <c r="S3486" s="12" t="str">
        <f>TEXT((J3486/86400)+25569+(-5/24),"mm/dd/yy")</f>
        <v>05/16/16</v>
      </c>
      <c r="T3486" s="12" t="str">
        <f>TEXT((I3486/86400)+25569+(-5/24),"mm/dd/yy")</f>
        <v>06/15/16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>E3487/D3487</f>
        <v>1.0060606060606061</v>
      </c>
      <c r="P3487">
        <f>E3487/L3487</f>
        <v>55.333333333333336</v>
      </c>
      <c r="Q3487" t="s">
        <v>8317</v>
      </c>
      <c r="R3487" t="s">
        <v>8318</v>
      </c>
      <c r="S3487" s="12" t="str">
        <f>TEXT((J3487/86400)+25569+(-5/24),"mm/dd/yy")</f>
        <v>01/03/16</v>
      </c>
      <c r="T3487" s="12" t="str">
        <f>TEXT((I3487/86400)+25569+(-5/24),"mm/dd/yy")</f>
        <v>02/02/16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>E3488/D3488</f>
        <v>1.552</v>
      </c>
      <c r="P3488">
        <f>E3488/L3488</f>
        <v>83.142857142857139</v>
      </c>
      <c r="Q3488" t="s">
        <v>8317</v>
      </c>
      <c r="R3488" t="s">
        <v>8318</v>
      </c>
      <c r="S3488" s="12" t="str">
        <f>TEXT((J3488/86400)+25569+(-5/24),"mm/dd/yy")</f>
        <v>05/02/15</v>
      </c>
      <c r="T3488" s="12" t="str">
        <f>TEXT((I3488/86400)+25569+(-5/24),"mm/dd/yy")</f>
        <v>06/03/15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>E3489/D3489</f>
        <v>1.2775000000000001</v>
      </c>
      <c r="P3489">
        <f>E3489/L3489</f>
        <v>38.712121212121211</v>
      </c>
      <c r="Q3489" t="s">
        <v>8317</v>
      </c>
      <c r="R3489" t="s">
        <v>8318</v>
      </c>
      <c r="S3489" s="12" t="str">
        <f>TEXT((J3489/86400)+25569+(-5/24),"mm/dd/yy")</f>
        <v>05/25/15</v>
      </c>
      <c r="T3489" s="12" t="str">
        <f>TEXT((I3489/86400)+25569+(-5/24),"mm/dd/yy")</f>
        <v>06/24/15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>E3490/D3490</f>
        <v>1.212</v>
      </c>
      <c r="P3490">
        <f>E3490/L3490</f>
        <v>125.37931034482759</v>
      </c>
      <c r="Q3490" t="s">
        <v>8317</v>
      </c>
      <c r="R3490" t="s">
        <v>8318</v>
      </c>
      <c r="S3490" s="12" t="str">
        <f>TEXT((J3490/86400)+25569+(-5/24),"mm/dd/yy")</f>
        <v>03/24/15</v>
      </c>
      <c r="T3490" s="12" t="str">
        <f>TEXT((I3490/86400)+25569+(-5/24),"mm/dd/yy")</f>
        <v>04/17/15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>E3491/D3491</f>
        <v>1.127</v>
      </c>
      <c r="P3491">
        <f>E3491/L3491</f>
        <v>78.263888888888886</v>
      </c>
      <c r="Q3491" t="s">
        <v>8317</v>
      </c>
      <c r="R3491" t="s">
        <v>8318</v>
      </c>
      <c r="S3491" s="12" t="str">
        <f>TEXT((J3491/86400)+25569+(-5/24),"mm/dd/yy")</f>
        <v>04/24/14</v>
      </c>
      <c r="T3491" s="12" t="str">
        <f>TEXT((I3491/86400)+25569+(-5/24),"mm/dd/yy")</f>
        <v>05/24/14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>E3492/D3492</f>
        <v>1.2749999999999999</v>
      </c>
      <c r="P3492">
        <f>E3492/L3492</f>
        <v>47.222222222222221</v>
      </c>
      <c r="Q3492" t="s">
        <v>8317</v>
      </c>
      <c r="R3492" t="s">
        <v>8318</v>
      </c>
      <c r="S3492" s="12" t="str">
        <f>TEXT((J3492/86400)+25569+(-5/24),"mm/dd/yy")</f>
        <v>03/14/16</v>
      </c>
      <c r="T3492" s="12" t="str">
        <f>TEXT((I3492/86400)+25569+(-5/24),"mm/dd/yy")</f>
        <v>04/13/16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>E3493/D3493</f>
        <v>1.5820000000000001</v>
      </c>
      <c r="P3493">
        <f>E3493/L3493</f>
        <v>79.099999999999994</v>
      </c>
      <c r="Q3493" t="s">
        <v>8317</v>
      </c>
      <c r="R3493" t="s">
        <v>8318</v>
      </c>
      <c r="S3493" s="12" t="str">
        <f>TEXT((J3493/86400)+25569+(-5/24),"mm/dd/yy")</f>
        <v>04/27/15</v>
      </c>
      <c r="T3493" s="12" t="str">
        <f>TEXT((I3493/86400)+25569+(-5/24),"mm/dd/yy")</f>
        <v>05/18/15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>E3494/D3494</f>
        <v>1.0526894736842105</v>
      </c>
      <c r="P3494">
        <f>E3494/L3494</f>
        <v>114.29199999999999</v>
      </c>
      <c r="Q3494" t="s">
        <v>8317</v>
      </c>
      <c r="R3494" t="s">
        <v>8318</v>
      </c>
      <c r="S3494" s="12" t="str">
        <f>TEXT((J3494/86400)+25569+(-5/24),"mm/dd/yy")</f>
        <v>09/20/15</v>
      </c>
      <c r="T3494" s="12" t="str">
        <f>TEXT((I3494/86400)+25569+(-5/24),"mm/dd/yy")</f>
        <v>10/25/15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>E3495/D3495</f>
        <v>1</v>
      </c>
      <c r="P3495">
        <f>E3495/L3495</f>
        <v>51.724137931034484</v>
      </c>
      <c r="Q3495" t="s">
        <v>8317</v>
      </c>
      <c r="R3495" t="s">
        <v>8318</v>
      </c>
      <c r="S3495" s="12" t="str">
        <f>TEXT((J3495/86400)+25569+(-5/24),"mm/dd/yy")</f>
        <v>07/28/14</v>
      </c>
      <c r="T3495" s="12" t="str">
        <f>TEXT((I3495/86400)+25569+(-5/24),"mm/dd/yy")</f>
        <v>08/17/14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>E3496/D3496</f>
        <v>1</v>
      </c>
      <c r="P3496">
        <f>E3496/L3496</f>
        <v>30.76923076923077</v>
      </c>
      <c r="Q3496" t="s">
        <v>8317</v>
      </c>
      <c r="R3496" t="s">
        <v>8318</v>
      </c>
      <c r="S3496" s="12" t="str">
        <f>TEXT((J3496/86400)+25569+(-5/24),"mm/dd/yy")</f>
        <v>11/15/16</v>
      </c>
      <c r="T3496" s="12" t="str">
        <f>TEXT((I3496/86400)+25569+(-5/24),"mm/dd/yy")</f>
        <v>11/26/16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>E3497/D3497</f>
        <v>1.0686</v>
      </c>
      <c r="P3497">
        <f>E3497/L3497</f>
        <v>74.208333333333329</v>
      </c>
      <c r="Q3497" t="s">
        <v>8317</v>
      </c>
      <c r="R3497" t="s">
        <v>8318</v>
      </c>
      <c r="S3497" s="12" t="str">
        <f>TEXT((J3497/86400)+25569+(-5/24),"mm/dd/yy")</f>
        <v>10/03/14</v>
      </c>
      <c r="T3497" s="12" t="str">
        <f>TEXT((I3497/86400)+25569+(-5/24),"mm/dd/yy")</f>
        <v>11/01/14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>E3498/D3498</f>
        <v>1.244</v>
      </c>
      <c r="P3498">
        <f>E3498/L3498</f>
        <v>47.846153846153847</v>
      </c>
      <c r="Q3498" t="s">
        <v>8317</v>
      </c>
      <c r="R3498" t="s">
        <v>8318</v>
      </c>
      <c r="S3498" s="12" t="str">
        <f>TEXT((J3498/86400)+25569+(-5/24),"mm/dd/yy")</f>
        <v>08/02/16</v>
      </c>
      <c r="T3498" s="12" t="str">
        <f>TEXT((I3498/86400)+25569+(-5/24),"mm/dd/yy")</f>
        <v>09/11/16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>E3499/D3499</f>
        <v>1.0870406189555126</v>
      </c>
      <c r="P3499">
        <f>E3499/L3499</f>
        <v>34.408163265306122</v>
      </c>
      <c r="Q3499" t="s">
        <v>8317</v>
      </c>
      <c r="R3499" t="s">
        <v>8318</v>
      </c>
      <c r="S3499" s="12" t="str">
        <f>TEXT((J3499/86400)+25569+(-5/24),"mm/dd/yy")</f>
        <v>05/21/16</v>
      </c>
      <c r="T3499" s="12" t="str">
        <f>TEXT((I3499/86400)+25569+(-5/24),"mm/dd/yy")</f>
        <v>06/02/16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>E3500/D3500</f>
        <v>1.0242424242424242</v>
      </c>
      <c r="P3500">
        <f>E3500/L3500</f>
        <v>40.238095238095241</v>
      </c>
      <c r="Q3500" t="s">
        <v>8317</v>
      </c>
      <c r="R3500" t="s">
        <v>8318</v>
      </c>
      <c r="S3500" s="12" t="str">
        <f>TEXT((J3500/86400)+25569+(-5/24),"mm/dd/yy")</f>
        <v>03/29/16</v>
      </c>
      <c r="T3500" s="12" t="str">
        <f>TEXT((I3500/86400)+25569+(-5/24),"mm/dd/yy")</f>
        <v>05/28/16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>E3501/D3501</f>
        <v>1.0549999999999999</v>
      </c>
      <c r="P3501">
        <f>E3501/L3501</f>
        <v>60.285714285714285</v>
      </c>
      <c r="Q3501" t="s">
        <v>8317</v>
      </c>
      <c r="R3501" t="s">
        <v>8318</v>
      </c>
      <c r="S3501" s="12" t="str">
        <f>TEXT((J3501/86400)+25569+(-5/24),"mm/dd/yy")</f>
        <v>05/07/15</v>
      </c>
      <c r="T3501" s="12" t="str">
        <f>TEXT((I3501/86400)+25569+(-5/24),"mm/dd/yy")</f>
        <v>07/01/15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>E3502/D3502</f>
        <v>1.0629999999999999</v>
      </c>
      <c r="P3502">
        <f>E3502/L3502</f>
        <v>25.30952380952381</v>
      </c>
      <c r="Q3502" t="s">
        <v>8317</v>
      </c>
      <c r="R3502" t="s">
        <v>8318</v>
      </c>
      <c r="S3502" s="12" t="str">
        <f>TEXT((J3502/86400)+25569+(-5/24),"mm/dd/yy")</f>
        <v>02/19/16</v>
      </c>
      <c r="T3502" s="12" t="str">
        <f>TEXT((I3502/86400)+25569+(-5/24),"mm/dd/yy")</f>
        <v>03/06/16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>E3503/D3503</f>
        <v>1.0066666666666666</v>
      </c>
      <c r="P3503">
        <f>E3503/L3503</f>
        <v>35.952380952380949</v>
      </c>
      <c r="Q3503" t="s">
        <v>8317</v>
      </c>
      <c r="R3503" t="s">
        <v>8318</v>
      </c>
      <c r="S3503" s="12" t="str">
        <f>TEXT((J3503/86400)+25569+(-5/24),"mm/dd/yy")</f>
        <v>08/17/15</v>
      </c>
      <c r="T3503" s="12" t="str">
        <f>TEXT((I3503/86400)+25569+(-5/24),"mm/dd/yy")</f>
        <v>09/11/15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>E3504/D3504</f>
        <v>1.054</v>
      </c>
      <c r="P3504">
        <f>E3504/L3504</f>
        <v>136</v>
      </c>
      <c r="Q3504" t="s">
        <v>8317</v>
      </c>
      <c r="R3504" t="s">
        <v>8318</v>
      </c>
      <c r="S3504" s="12" t="str">
        <f>TEXT((J3504/86400)+25569+(-5/24),"mm/dd/yy")</f>
        <v>03/01/16</v>
      </c>
      <c r="T3504" s="12" t="str">
        <f>TEXT((I3504/86400)+25569+(-5/24),"mm/dd/yy")</f>
        <v>03/15/16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>E3505/D3505</f>
        <v>1.0755999999999999</v>
      </c>
      <c r="P3505">
        <f>E3505/L3505</f>
        <v>70.763157894736835</v>
      </c>
      <c r="Q3505" t="s">
        <v>8317</v>
      </c>
      <c r="R3505" t="s">
        <v>8318</v>
      </c>
      <c r="S3505" s="12" t="str">
        <f>TEXT((J3505/86400)+25569+(-5/24),"mm/dd/yy")</f>
        <v>06/24/16</v>
      </c>
      <c r="T3505" s="12" t="str">
        <f>TEXT((I3505/86400)+25569+(-5/24),"mm/dd/yy")</f>
        <v>07/24/16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>E3506/D3506</f>
        <v>1</v>
      </c>
      <c r="P3506">
        <f>E3506/L3506</f>
        <v>125</v>
      </c>
      <c r="Q3506" t="s">
        <v>8317</v>
      </c>
      <c r="R3506" t="s">
        <v>8318</v>
      </c>
      <c r="S3506" s="12" t="str">
        <f>TEXT((J3506/86400)+25569+(-5/24),"mm/dd/yy")</f>
        <v>10/20/15</v>
      </c>
      <c r="T3506" s="12" t="str">
        <f>TEXT((I3506/86400)+25569+(-5/24),"mm/dd/yy")</f>
        <v>11/19/15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>E3507/D3507</f>
        <v>1.0376000000000001</v>
      </c>
      <c r="P3507">
        <f>E3507/L3507</f>
        <v>66.512820512820511</v>
      </c>
      <c r="Q3507" t="s">
        <v>8317</v>
      </c>
      <c r="R3507" t="s">
        <v>8318</v>
      </c>
      <c r="S3507" s="12" t="str">
        <f>TEXT((J3507/86400)+25569+(-5/24),"mm/dd/yy")</f>
        <v>05/01/14</v>
      </c>
      <c r="T3507" s="12" t="str">
        <f>TEXT((I3507/86400)+25569+(-5/24),"mm/dd/yy")</f>
        <v>05/12/14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>E3508/D3508</f>
        <v>1.0149999999999999</v>
      </c>
      <c r="P3508">
        <f>E3508/L3508</f>
        <v>105</v>
      </c>
      <c r="Q3508" t="s">
        <v>8317</v>
      </c>
      <c r="R3508" t="s">
        <v>8318</v>
      </c>
      <c r="S3508" s="12" t="str">
        <f>TEXT((J3508/86400)+25569+(-5/24),"mm/dd/yy")</f>
        <v>07/09/14</v>
      </c>
      <c r="T3508" s="12" t="str">
        <f>TEXT((I3508/86400)+25569+(-5/24),"mm/dd/yy")</f>
        <v>08/23/14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>E3509/D3509</f>
        <v>1.044</v>
      </c>
      <c r="P3509">
        <f>E3509/L3509</f>
        <v>145</v>
      </c>
      <c r="Q3509" t="s">
        <v>8317</v>
      </c>
      <c r="R3509" t="s">
        <v>8318</v>
      </c>
      <c r="S3509" s="12" t="str">
        <f>TEXT((J3509/86400)+25569+(-5/24),"mm/dd/yy")</f>
        <v>05/01/16</v>
      </c>
      <c r="T3509" s="12" t="str">
        <f>TEXT((I3509/86400)+25569+(-5/24),"mm/dd/yy")</f>
        <v>05/31/16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>E3510/D3510</f>
        <v>1.8</v>
      </c>
      <c r="P3510">
        <f>E3510/L3510</f>
        <v>12</v>
      </c>
      <c r="Q3510" t="s">
        <v>8317</v>
      </c>
      <c r="R3510" t="s">
        <v>8318</v>
      </c>
      <c r="S3510" s="12" t="str">
        <f>TEXT((J3510/86400)+25569+(-5/24),"mm/dd/yy")</f>
        <v>04/17/16</v>
      </c>
      <c r="T3510" s="12" t="str">
        <f>TEXT((I3510/86400)+25569+(-5/24),"mm/dd/yy")</f>
        <v>05/10/16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>E3511/D3511</f>
        <v>1.0633333333333332</v>
      </c>
      <c r="P3511">
        <f>E3511/L3511</f>
        <v>96.666666666666671</v>
      </c>
      <c r="Q3511" t="s">
        <v>8317</v>
      </c>
      <c r="R3511" t="s">
        <v>8318</v>
      </c>
      <c r="S3511" s="12" t="str">
        <f>TEXT((J3511/86400)+25569+(-5/24),"mm/dd/yy")</f>
        <v>11/07/14</v>
      </c>
      <c r="T3511" s="12" t="str">
        <f>TEXT((I3511/86400)+25569+(-5/24),"mm/dd/yy")</f>
        <v>11/20/14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>E3512/D3512</f>
        <v>1.0055555555555555</v>
      </c>
      <c r="P3512">
        <f>E3512/L3512</f>
        <v>60.333333333333336</v>
      </c>
      <c r="Q3512" t="s">
        <v>8317</v>
      </c>
      <c r="R3512" t="s">
        <v>8318</v>
      </c>
      <c r="S3512" s="12" t="str">
        <f>TEXT((J3512/86400)+25569+(-5/24),"mm/dd/yy")</f>
        <v>06/12/14</v>
      </c>
      <c r="T3512" s="12" t="str">
        <f>TEXT((I3512/86400)+25569+(-5/24),"mm/dd/yy")</f>
        <v>07/02/14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>E3513/D3513</f>
        <v>1.012</v>
      </c>
      <c r="P3513">
        <f>E3513/L3513</f>
        <v>79.89473684210526</v>
      </c>
      <c r="Q3513" t="s">
        <v>8317</v>
      </c>
      <c r="R3513" t="s">
        <v>8318</v>
      </c>
      <c r="S3513" s="12" t="str">
        <f>TEXT((J3513/86400)+25569+(-5/24),"mm/dd/yy")</f>
        <v>10/15/14</v>
      </c>
      <c r="T3513" s="12" t="str">
        <f>TEXT((I3513/86400)+25569+(-5/24),"mm/dd/yy")</f>
        <v>11/07/14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>E3514/D3514</f>
        <v>1</v>
      </c>
      <c r="P3514">
        <f>E3514/L3514</f>
        <v>58.823529411764703</v>
      </c>
      <c r="Q3514" t="s">
        <v>8317</v>
      </c>
      <c r="R3514" t="s">
        <v>8318</v>
      </c>
      <c r="S3514" s="12" t="str">
        <f>TEXT((J3514/86400)+25569+(-5/24),"mm/dd/yy")</f>
        <v>02/22/15</v>
      </c>
      <c r="T3514" s="12" t="str">
        <f>TEXT((I3514/86400)+25569+(-5/24),"mm/dd/yy")</f>
        <v>04/23/15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>E3515/D3515</f>
        <v>1.1839285714285714</v>
      </c>
      <c r="P3515">
        <f>E3515/L3515</f>
        <v>75.340909090909093</v>
      </c>
      <c r="Q3515" t="s">
        <v>8317</v>
      </c>
      <c r="R3515" t="s">
        <v>8318</v>
      </c>
      <c r="S3515" s="12" t="str">
        <f>TEXT((J3515/86400)+25569+(-5/24),"mm/dd/yy")</f>
        <v>05/21/14</v>
      </c>
      <c r="T3515" s="12" t="str">
        <f>TEXT((I3515/86400)+25569+(-5/24),"mm/dd/yy")</f>
        <v>06/03/14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>E3516/D3516</f>
        <v>1.1000000000000001</v>
      </c>
      <c r="P3516">
        <f>E3516/L3516</f>
        <v>55</v>
      </c>
      <c r="Q3516" t="s">
        <v>8317</v>
      </c>
      <c r="R3516" t="s">
        <v>8318</v>
      </c>
      <c r="S3516" s="12" t="str">
        <f>TEXT((J3516/86400)+25569+(-5/24),"mm/dd/yy")</f>
        <v>01/16/15</v>
      </c>
      <c r="T3516" s="12" t="str">
        <f>TEXT((I3516/86400)+25569+(-5/24),"mm/dd/yy")</f>
        <v>02/01/15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>E3517/D3517</f>
        <v>1.0266666666666666</v>
      </c>
      <c r="P3517">
        <f>E3517/L3517</f>
        <v>66.956521739130437</v>
      </c>
      <c r="Q3517" t="s">
        <v>8317</v>
      </c>
      <c r="R3517" t="s">
        <v>8318</v>
      </c>
      <c r="S3517" s="12" t="str">
        <f>TEXT((J3517/86400)+25569+(-5/24),"mm/dd/yy")</f>
        <v>05/01/15</v>
      </c>
      <c r="T3517" s="12" t="str">
        <f>TEXT((I3517/86400)+25569+(-5/24),"mm/dd/yy")</f>
        <v>05/31/15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>E3518/D3518</f>
        <v>1</v>
      </c>
      <c r="P3518">
        <f>E3518/L3518</f>
        <v>227.27272727272728</v>
      </c>
      <c r="Q3518" t="s">
        <v>8317</v>
      </c>
      <c r="R3518" t="s">
        <v>8318</v>
      </c>
      <c r="S3518" s="12" t="str">
        <f>TEXT((J3518/86400)+25569+(-5/24),"mm/dd/yy")</f>
        <v>08/04/14</v>
      </c>
      <c r="T3518" s="12" t="str">
        <f>TEXT((I3518/86400)+25569+(-5/24),"mm/dd/yy")</f>
        <v>09/07/14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>E3519/D3519</f>
        <v>1</v>
      </c>
      <c r="P3519">
        <f>E3519/L3519</f>
        <v>307.69230769230768</v>
      </c>
      <c r="Q3519" t="s">
        <v>8317</v>
      </c>
      <c r="R3519" t="s">
        <v>8318</v>
      </c>
      <c r="S3519" s="12" t="str">
        <f>TEXT((J3519/86400)+25569+(-5/24),"mm/dd/yy")</f>
        <v>06/04/14</v>
      </c>
      <c r="T3519" s="12" t="str">
        <f>TEXT((I3519/86400)+25569+(-5/24),"mm/dd/yy")</f>
        <v>07/04/14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>E3520/D3520</f>
        <v>1.10046</v>
      </c>
      <c r="P3520">
        <f>E3520/L3520</f>
        <v>50.020909090909093</v>
      </c>
      <c r="Q3520" t="s">
        <v>8317</v>
      </c>
      <c r="R3520" t="s">
        <v>8318</v>
      </c>
      <c r="S3520" s="12" t="str">
        <f>TEXT((J3520/86400)+25569+(-5/24),"mm/dd/yy")</f>
        <v>09/11/14</v>
      </c>
      <c r="T3520" s="12" t="str">
        <f>TEXT((I3520/86400)+25569+(-5/24),"mm/dd/yy")</f>
        <v>10/02/14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>E3521/D3521</f>
        <v>1.0135000000000001</v>
      </c>
      <c r="P3521">
        <f>E3521/L3521</f>
        <v>72.392857142857139</v>
      </c>
      <c r="Q3521" t="s">
        <v>8317</v>
      </c>
      <c r="R3521" t="s">
        <v>8318</v>
      </c>
      <c r="S3521" s="12" t="str">
        <f>TEXT((J3521/86400)+25569+(-5/24),"mm/dd/yy")</f>
        <v>02/02/15</v>
      </c>
      <c r="T3521" s="12" t="str">
        <f>TEXT((I3521/86400)+25569+(-5/24),"mm/dd/yy")</f>
        <v>03/04/15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>E3522/D3522</f>
        <v>1.0075000000000001</v>
      </c>
      <c r="P3522">
        <f>E3522/L3522</f>
        <v>95.952380952380949</v>
      </c>
      <c r="Q3522" t="s">
        <v>8317</v>
      </c>
      <c r="R3522" t="s">
        <v>8318</v>
      </c>
      <c r="S3522" s="12" t="str">
        <f>TEXT((J3522/86400)+25569+(-5/24),"mm/dd/yy")</f>
        <v>08/11/15</v>
      </c>
      <c r="T3522" s="12" t="str">
        <f>TEXT((I3522/86400)+25569+(-5/24),"mm/dd/yy")</f>
        <v>09/06/15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>E3523/D3523</f>
        <v>1.6942857142857144</v>
      </c>
      <c r="P3523">
        <f>E3523/L3523</f>
        <v>45.615384615384613</v>
      </c>
      <c r="Q3523" t="s">
        <v>8317</v>
      </c>
      <c r="R3523" t="s">
        <v>8318</v>
      </c>
      <c r="S3523" s="12" t="str">
        <f>TEXT((J3523/86400)+25569+(-5/24),"mm/dd/yy")</f>
        <v>08/30/14</v>
      </c>
      <c r="T3523" s="12" t="str">
        <f>TEXT((I3523/86400)+25569+(-5/24),"mm/dd/yy")</f>
        <v>09/29/14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>E3524/D3524</f>
        <v>1</v>
      </c>
      <c r="P3524">
        <f>E3524/L3524</f>
        <v>41.029411764705884</v>
      </c>
      <c r="Q3524" t="s">
        <v>8317</v>
      </c>
      <c r="R3524" t="s">
        <v>8318</v>
      </c>
      <c r="S3524" s="12" t="str">
        <f>TEXT((J3524/86400)+25569+(-5/24),"mm/dd/yy")</f>
        <v>08/18/15</v>
      </c>
      <c r="T3524" s="12" t="str">
        <f>TEXT((I3524/86400)+25569+(-5/24),"mm/dd/yy")</f>
        <v>09/15/15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>E3525/D3525</f>
        <v>1.1365000000000001</v>
      </c>
      <c r="P3525">
        <f>E3525/L3525</f>
        <v>56.825000000000003</v>
      </c>
      <c r="Q3525" t="s">
        <v>8317</v>
      </c>
      <c r="R3525" t="s">
        <v>8318</v>
      </c>
      <c r="S3525" s="12" t="str">
        <f>TEXT((J3525/86400)+25569+(-5/24),"mm/dd/yy")</f>
        <v>07/30/16</v>
      </c>
      <c r="T3525" s="12" t="str">
        <f>TEXT((I3525/86400)+25569+(-5/24),"mm/dd/yy")</f>
        <v>09/25/16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>E3526/D3526</f>
        <v>1.0156000000000001</v>
      </c>
      <c r="P3526">
        <f>E3526/L3526</f>
        <v>137.24324324324326</v>
      </c>
      <c r="Q3526" t="s">
        <v>8317</v>
      </c>
      <c r="R3526" t="s">
        <v>8318</v>
      </c>
      <c r="S3526" s="12" t="str">
        <f>TEXT((J3526/86400)+25569+(-5/24),"mm/dd/yy")</f>
        <v>08/29/14</v>
      </c>
      <c r="T3526" s="12" t="str">
        <f>TEXT((I3526/86400)+25569+(-5/24),"mm/dd/yy")</f>
        <v>09/12/14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>E3527/D3527</f>
        <v>1.06</v>
      </c>
      <c r="P3527">
        <f>E3527/L3527</f>
        <v>75.714285714285708</v>
      </c>
      <c r="Q3527" t="s">
        <v>8317</v>
      </c>
      <c r="R3527" t="s">
        <v>8318</v>
      </c>
      <c r="S3527" s="12" t="str">
        <f>TEXT((J3527/86400)+25569+(-5/24),"mm/dd/yy")</f>
        <v>07/29/15</v>
      </c>
      <c r="T3527" s="12" t="str">
        <f>TEXT((I3527/86400)+25569+(-5/24),"mm/dd/yy")</f>
        <v>08/09/15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>E3528/D3528</f>
        <v>1.02</v>
      </c>
      <c r="P3528">
        <f>E3528/L3528</f>
        <v>99</v>
      </c>
      <c r="Q3528" t="s">
        <v>8317</v>
      </c>
      <c r="R3528" t="s">
        <v>8318</v>
      </c>
      <c r="S3528" s="12" t="str">
        <f>TEXT((J3528/86400)+25569+(-5/24),"mm/dd/yy")</f>
        <v>03/31/16</v>
      </c>
      <c r="T3528" s="12" t="str">
        <f>TEXT((I3528/86400)+25569+(-5/24),"mm/dd/yy")</f>
        <v>04/28/16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>E3529/D3529</f>
        <v>1.1691666666666667</v>
      </c>
      <c r="P3529">
        <f>E3529/L3529</f>
        <v>81.569767441860463</v>
      </c>
      <c r="Q3529" t="s">
        <v>8317</v>
      </c>
      <c r="R3529" t="s">
        <v>8318</v>
      </c>
      <c r="S3529" s="12" t="str">
        <f>TEXT((J3529/86400)+25569+(-5/24),"mm/dd/yy")</f>
        <v>06/11/15</v>
      </c>
      <c r="T3529" s="12" t="str">
        <f>TEXT((I3529/86400)+25569+(-5/24),"mm/dd/yy")</f>
        <v>07/10/15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>E3530/D3530</f>
        <v>1.0115151515151515</v>
      </c>
      <c r="P3530">
        <f>E3530/L3530</f>
        <v>45.108108108108105</v>
      </c>
      <c r="Q3530" t="s">
        <v>8317</v>
      </c>
      <c r="R3530" t="s">
        <v>8318</v>
      </c>
      <c r="S3530" s="12" t="str">
        <f>TEXT((J3530/86400)+25569+(-5/24),"mm/dd/yy")</f>
        <v>12/29/16</v>
      </c>
      <c r="T3530" s="12" t="str">
        <f>TEXT((I3530/86400)+25569+(-5/24),"mm/dd/yy")</f>
        <v>01/18/17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>E3531/D3531</f>
        <v>1.32</v>
      </c>
      <c r="P3531">
        <f>E3531/L3531</f>
        <v>36.666666666666664</v>
      </c>
      <c r="Q3531" t="s">
        <v>8317</v>
      </c>
      <c r="R3531" t="s">
        <v>8318</v>
      </c>
      <c r="S3531" s="12" t="str">
        <f>TEXT((J3531/86400)+25569+(-5/24),"mm/dd/yy")</f>
        <v>06/22/15</v>
      </c>
      <c r="T3531" s="12" t="str">
        <f>TEXT((I3531/86400)+25569+(-5/24),"mm/dd/yy")</f>
        <v>07/12/15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>E3532/D3532</f>
        <v>1</v>
      </c>
      <c r="P3532">
        <f>E3532/L3532</f>
        <v>125</v>
      </c>
      <c r="Q3532" t="s">
        <v>8317</v>
      </c>
      <c r="R3532" t="s">
        <v>8318</v>
      </c>
      <c r="S3532" s="12" t="str">
        <f>TEXT((J3532/86400)+25569+(-5/24),"mm/dd/yy")</f>
        <v>03/13/16</v>
      </c>
      <c r="T3532" s="12" t="str">
        <f>TEXT((I3532/86400)+25569+(-5/24),"mm/dd/yy")</f>
        <v>04/10/16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>E3533/D3533</f>
        <v>1.28</v>
      </c>
      <c r="P3533">
        <f>E3533/L3533</f>
        <v>49.230769230769234</v>
      </c>
      <c r="Q3533" t="s">
        <v>8317</v>
      </c>
      <c r="R3533" t="s">
        <v>8318</v>
      </c>
      <c r="S3533" s="12" t="str">
        <f>TEXT((J3533/86400)+25569+(-5/24),"mm/dd/yy")</f>
        <v>05/31/16</v>
      </c>
      <c r="T3533" s="12" t="str">
        <f>TEXT((I3533/86400)+25569+(-5/24),"mm/dd/yy")</f>
        <v>06/30/16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>E3534/D3534</f>
        <v>1.1895833333333334</v>
      </c>
      <c r="P3534">
        <f>E3534/L3534</f>
        <v>42.296296296296298</v>
      </c>
      <c r="Q3534" t="s">
        <v>8317</v>
      </c>
      <c r="R3534" t="s">
        <v>8318</v>
      </c>
      <c r="S3534" s="12" t="str">
        <f>TEXT((J3534/86400)+25569+(-5/24),"mm/dd/yy")</f>
        <v>09/02/14</v>
      </c>
      <c r="T3534" s="12" t="str">
        <f>TEXT((I3534/86400)+25569+(-5/24),"mm/dd/yy")</f>
        <v>09/17/14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>E3535/D3535</f>
        <v>1.262</v>
      </c>
      <c r="P3535">
        <f>E3535/L3535</f>
        <v>78.875</v>
      </c>
      <c r="Q3535" t="s">
        <v>8317</v>
      </c>
      <c r="R3535" t="s">
        <v>8318</v>
      </c>
      <c r="S3535" s="12" t="str">
        <f>TEXT((J3535/86400)+25569+(-5/24),"mm/dd/yy")</f>
        <v>10/12/15</v>
      </c>
      <c r="T3535" s="12" t="str">
        <f>TEXT((I3535/86400)+25569+(-5/24),"mm/dd/yy")</f>
        <v>11/11/15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>E3536/D3536</f>
        <v>1.5620000000000001</v>
      </c>
      <c r="P3536">
        <f>E3536/L3536</f>
        <v>38.284313725490193</v>
      </c>
      <c r="Q3536" t="s">
        <v>8317</v>
      </c>
      <c r="R3536" t="s">
        <v>8318</v>
      </c>
      <c r="S3536" s="12" t="str">
        <f>TEXT((J3536/86400)+25569+(-5/24),"mm/dd/yy")</f>
        <v>08/27/15</v>
      </c>
      <c r="T3536" s="12" t="str">
        <f>TEXT((I3536/86400)+25569+(-5/24),"mm/dd/yy")</f>
        <v>10/01/15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>E3537/D3537</f>
        <v>1.0315000000000001</v>
      </c>
      <c r="P3537">
        <f>E3537/L3537</f>
        <v>44.847826086956523</v>
      </c>
      <c r="Q3537" t="s">
        <v>8317</v>
      </c>
      <c r="R3537" t="s">
        <v>8318</v>
      </c>
      <c r="S3537" s="12" t="str">
        <f>TEXT((J3537/86400)+25569+(-5/24),"mm/dd/yy")</f>
        <v>09/01/15</v>
      </c>
      <c r="T3537" s="12" t="str">
        <f>TEXT((I3537/86400)+25569+(-5/24),"mm/dd/yy")</f>
        <v>10/02/15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>E3538/D3538</f>
        <v>1.5333333333333334</v>
      </c>
      <c r="P3538">
        <f>E3538/L3538</f>
        <v>13.529411764705882</v>
      </c>
      <c r="Q3538" t="s">
        <v>8317</v>
      </c>
      <c r="R3538" t="s">
        <v>8318</v>
      </c>
      <c r="S3538" s="12" t="str">
        <f>TEXT((J3538/86400)+25569+(-5/24),"mm/dd/yy")</f>
        <v>11/20/15</v>
      </c>
      <c r="T3538" s="12" t="str">
        <f>TEXT((I3538/86400)+25569+(-5/24),"mm/dd/yy")</f>
        <v>12/20/15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>E3539/D3539</f>
        <v>1.8044444444444445</v>
      </c>
      <c r="P3539">
        <f>E3539/L3539</f>
        <v>43.5</v>
      </c>
      <c r="Q3539" t="s">
        <v>8317</v>
      </c>
      <c r="R3539" t="s">
        <v>8318</v>
      </c>
      <c r="S3539" s="12" t="str">
        <f>TEXT((J3539/86400)+25569+(-5/24),"mm/dd/yy")</f>
        <v>10/11/14</v>
      </c>
      <c r="T3539" s="12" t="str">
        <f>TEXT((I3539/86400)+25569+(-5/24),"mm/dd/yy")</f>
        <v>11/17/14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>E3540/D3540</f>
        <v>1.2845</v>
      </c>
      <c r="P3540">
        <f>E3540/L3540</f>
        <v>30.951807228915662</v>
      </c>
      <c r="Q3540" t="s">
        <v>8317</v>
      </c>
      <c r="R3540" t="s">
        <v>8318</v>
      </c>
      <c r="S3540" s="12" t="str">
        <f>TEXT((J3540/86400)+25569+(-5/24),"mm/dd/yy")</f>
        <v>07/20/16</v>
      </c>
      <c r="T3540" s="12" t="str">
        <f>TEXT((I3540/86400)+25569+(-5/24),"mm/dd/yy")</f>
        <v>08/17/16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>E3541/D3541</f>
        <v>1.1966666666666668</v>
      </c>
      <c r="P3541">
        <f>E3541/L3541</f>
        <v>55.230769230769234</v>
      </c>
      <c r="Q3541" t="s">
        <v>8317</v>
      </c>
      <c r="R3541" t="s">
        <v>8318</v>
      </c>
      <c r="S3541" s="12" t="str">
        <f>TEXT((J3541/86400)+25569+(-5/24),"mm/dd/yy")</f>
        <v>08/18/16</v>
      </c>
      <c r="T3541" s="12" t="str">
        <f>TEXT((I3541/86400)+25569+(-5/24),"mm/dd/yy")</f>
        <v>09/08/16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>E3542/D3542</f>
        <v>1.23</v>
      </c>
      <c r="P3542">
        <f>E3542/L3542</f>
        <v>46.125</v>
      </c>
      <c r="Q3542" t="s">
        <v>8317</v>
      </c>
      <c r="R3542" t="s">
        <v>8318</v>
      </c>
      <c r="S3542" s="12" t="str">
        <f>TEXT((J3542/86400)+25569+(-5/24),"mm/dd/yy")</f>
        <v>05/26/16</v>
      </c>
      <c r="T3542" s="12" t="str">
        <f>TEXT((I3542/86400)+25569+(-5/24),"mm/dd/yy")</f>
        <v>06/25/16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>E3543/D3543</f>
        <v>1.05</v>
      </c>
      <c r="P3543">
        <f>E3543/L3543</f>
        <v>39.375</v>
      </c>
      <c r="Q3543" t="s">
        <v>8317</v>
      </c>
      <c r="R3543" t="s">
        <v>8318</v>
      </c>
      <c r="S3543" s="12" t="str">
        <f>TEXT((J3543/86400)+25569+(-5/24),"mm/dd/yy")</f>
        <v>08/06/15</v>
      </c>
      <c r="T3543" s="12" t="str">
        <f>TEXT((I3543/86400)+25569+(-5/24),"mm/dd/yy")</f>
        <v>08/31/15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>E3544/D3544</f>
        <v>1.0223636363636364</v>
      </c>
      <c r="P3544">
        <f>E3544/L3544</f>
        <v>66.152941176470591</v>
      </c>
      <c r="Q3544" t="s">
        <v>8317</v>
      </c>
      <c r="R3544" t="s">
        <v>8318</v>
      </c>
      <c r="S3544" s="12" t="str">
        <f>TEXT((J3544/86400)+25569+(-5/24),"mm/dd/yy")</f>
        <v>07/09/14</v>
      </c>
      <c r="T3544" s="12" t="str">
        <f>TEXT((I3544/86400)+25569+(-5/24),"mm/dd/yy")</f>
        <v>09/07/14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>E3545/D3545</f>
        <v>1.0466666666666666</v>
      </c>
      <c r="P3545">
        <f>E3545/L3545</f>
        <v>54.137931034482762</v>
      </c>
      <c r="Q3545" t="s">
        <v>8317</v>
      </c>
      <c r="R3545" t="s">
        <v>8318</v>
      </c>
      <c r="S3545" s="12" t="str">
        <f>TEXT((J3545/86400)+25569+(-5/24),"mm/dd/yy")</f>
        <v>05/26/15</v>
      </c>
      <c r="T3545" s="12" t="str">
        <f>TEXT((I3545/86400)+25569+(-5/24),"mm/dd/yy")</f>
        <v>06/25/15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>E3546/D3546</f>
        <v>1</v>
      </c>
      <c r="P3546">
        <f>E3546/L3546</f>
        <v>104.16666666666667</v>
      </c>
      <c r="Q3546" t="s">
        <v>8317</v>
      </c>
      <c r="R3546" t="s">
        <v>8318</v>
      </c>
      <c r="S3546" s="12" t="str">
        <f>TEXT((J3546/86400)+25569+(-5/24),"mm/dd/yy")</f>
        <v>02/05/15</v>
      </c>
      <c r="T3546" s="12" t="str">
        <f>TEXT((I3546/86400)+25569+(-5/24),"mm/dd/yy")</f>
        <v>03/07/15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>E3547/D3547</f>
        <v>1.004</v>
      </c>
      <c r="P3547">
        <f>E3547/L3547</f>
        <v>31.375</v>
      </c>
      <c r="Q3547" t="s">
        <v>8317</v>
      </c>
      <c r="R3547" t="s">
        <v>8318</v>
      </c>
      <c r="S3547" s="12" t="str">
        <f>TEXT((J3547/86400)+25569+(-5/24),"mm/dd/yy")</f>
        <v>03/12/15</v>
      </c>
      <c r="T3547" s="12" t="str">
        <f>TEXT((I3547/86400)+25569+(-5/24),"mm/dd/yy")</f>
        <v>04/11/15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>E3548/D3548</f>
        <v>1.0227272727272727</v>
      </c>
      <c r="P3548">
        <f>E3548/L3548</f>
        <v>59.210526315789473</v>
      </c>
      <c r="Q3548" t="s">
        <v>8317</v>
      </c>
      <c r="R3548" t="s">
        <v>8318</v>
      </c>
      <c r="S3548" s="12" t="str">
        <f>TEXT((J3548/86400)+25569+(-5/24),"mm/dd/yy")</f>
        <v>03/10/15</v>
      </c>
      <c r="T3548" s="12" t="str">
        <f>TEXT((I3548/86400)+25569+(-5/24),"mm/dd/yy")</f>
        <v>03/31/15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>E3549/D3549</f>
        <v>1.1440928571428572</v>
      </c>
      <c r="P3549">
        <f>E3549/L3549</f>
        <v>119.17633928571429</v>
      </c>
      <c r="Q3549" t="s">
        <v>8317</v>
      </c>
      <c r="R3549" t="s">
        <v>8318</v>
      </c>
      <c r="S3549" s="12" t="str">
        <f>TEXT((J3549/86400)+25569+(-5/24),"mm/dd/yy")</f>
        <v>04/19/16</v>
      </c>
      <c r="T3549" s="12" t="str">
        <f>TEXT((I3549/86400)+25569+(-5/24),"mm/dd/yy")</f>
        <v>05/13/16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>E3550/D3550</f>
        <v>1.019047619047619</v>
      </c>
      <c r="P3550">
        <f>E3550/L3550</f>
        <v>164.61538461538461</v>
      </c>
      <c r="Q3550" t="s">
        <v>8317</v>
      </c>
      <c r="R3550" t="s">
        <v>8318</v>
      </c>
      <c r="S3550" s="12" t="str">
        <f>TEXT((J3550/86400)+25569+(-5/24),"mm/dd/yy")</f>
        <v>02/11/16</v>
      </c>
      <c r="T3550" s="12" t="str">
        <f>TEXT((I3550/86400)+25569+(-5/24),"mm/dd/yy")</f>
        <v>03/04/16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>E3551/D3551</f>
        <v>1.02</v>
      </c>
      <c r="P3551">
        <f>E3551/L3551</f>
        <v>24.285714285714285</v>
      </c>
      <c r="Q3551" t="s">
        <v>8317</v>
      </c>
      <c r="R3551" t="s">
        <v>8318</v>
      </c>
      <c r="S3551" s="12" t="str">
        <f>TEXT((J3551/86400)+25569+(-5/24),"mm/dd/yy")</f>
        <v>08/07/15</v>
      </c>
      <c r="T3551" s="12" t="str">
        <f>TEXT((I3551/86400)+25569+(-5/24),"mm/dd/yy")</f>
        <v>09/04/15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>E3552/D3552</f>
        <v>1.048</v>
      </c>
      <c r="P3552">
        <f>E3552/L3552</f>
        <v>40.9375</v>
      </c>
      <c r="Q3552" t="s">
        <v>8317</v>
      </c>
      <c r="R3552" t="s">
        <v>8318</v>
      </c>
      <c r="S3552" s="12" t="str">
        <f>TEXT((J3552/86400)+25569+(-5/24),"mm/dd/yy")</f>
        <v>04/02/16</v>
      </c>
      <c r="T3552" s="12" t="str">
        <f>TEXT((I3552/86400)+25569+(-5/24),"mm/dd/yy")</f>
        <v>05/02/16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>E3553/D3553</f>
        <v>1.0183333333333333</v>
      </c>
      <c r="P3553">
        <f>E3553/L3553</f>
        <v>61.1</v>
      </c>
      <c r="Q3553" t="s">
        <v>8317</v>
      </c>
      <c r="R3553" t="s">
        <v>8318</v>
      </c>
      <c r="S3553" s="12" t="str">
        <f>TEXT((J3553/86400)+25569+(-5/24),"mm/dd/yy")</f>
        <v>04/24/14</v>
      </c>
      <c r="T3553" s="12" t="str">
        <f>TEXT((I3553/86400)+25569+(-5/24),"mm/dd/yy")</f>
        <v>05/22/14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>E3554/D3554</f>
        <v>1</v>
      </c>
      <c r="P3554">
        <f>E3554/L3554</f>
        <v>38.65</v>
      </c>
      <c r="Q3554" t="s">
        <v>8317</v>
      </c>
      <c r="R3554" t="s">
        <v>8318</v>
      </c>
      <c r="S3554" s="12" t="str">
        <f>TEXT((J3554/86400)+25569+(-5/24),"mm/dd/yy")</f>
        <v>05/29/14</v>
      </c>
      <c r="T3554" s="12" t="str">
        <f>TEXT((I3554/86400)+25569+(-5/24),"mm/dd/yy")</f>
        <v>06/28/14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>E3555/D3555</f>
        <v>1.0627272727272727</v>
      </c>
      <c r="P3555">
        <f>E3555/L3555</f>
        <v>56.20192307692308</v>
      </c>
      <c r="Q3555" t="s">
        <v>8317</v>
      </c>
      <c r="R3555" t="s">
        <v>8318</v>
      </c>
      <c r="S3555" s="12" t="str">
        <f>TEXT((J3555/86400)+25569+(-5/24),"mm/dd/yy")</f>
        <v>07/10/15</v>
      </c>
      <c r="T3555" s="12" t="str">
        <f>TEXT((I3555/86400)+25569+(-5/24),"mm/dd/yy")</f>
        <v>08/11/15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>E3556/D3556</f>
        <v>1.1342219999999998</v>
      </c>
      <c r="P3556">
        <f>E3556/L3556</f>
        <v>107.00207547169811</v>
      </c>
      <c r="Q3556" t="s">
        <v>8317</v>
      </c>
      <c r="R3556" t="s">
        <v>8318</v>
      </c>
      <c r="S3556" s="12" t="str">
        <f>TEXT((J3556/86400)+25569+(-5/24),"mm/dd/yy")</f>
        <v>01/11/15</v>
      </c>
      <c r="T3556" s="12" t="str">
        <f>TEXT((I3556/86400)+25569+(-5/24),"mm/dd/yy")</f>
        <v>02/11/15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>E3557/D3557</f>
        <v>1</v>
      </c>
      <c r="P3557">
        <f>E3557/L3557</f>
        <v>171.42857142857142</v>
      </c>
      <c r="Q3557" t="s">
        <v>8317</v>
      </c>
      <c r="R3557" t="s">
        <v>8318</v>
      </c>
      <c r="S3557" s="12" t="str">
        <f>TEXT((J3557/86400)+25569+(-5/24),"mm/dd/yy")</f>
        <v>10/18/16</v>
      </c>
      <c r="T3557" s="12" t="str">
        <f>TEXT((I3557/86400)+25569+(-5/24),"mm/dd/yy")</f>
        <v>11/17/16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>E3558/D3558</f>
        <v>1.0045454545454546</v>
      </c>
      <c r="P3558">
        <f>E3558/L3558</f>
        <v>110.5</v>
      </c>
      <c r="Q3558" t="s">
        <v>8317</v>
      </c>
      <c r="R3558" t="s">
        <v>8318</v>
      </c>
      <c r="S3558" s="12" t="str">
        <f>TEXT((J3558/86400)+25569+(-5/24),"mm/dd/yy")</f>
        <v>06/18/14</v>
      </c>
      <c r="T3558" s="12" t="str">
        <f>TEXT((I3558/86400)+25569+(-5/24),"mm/dd/yy")</f>
        <v>08/17/14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>E3559/D3559</f>
        <v>1.0003599999999999</v>
      </c>
      <c r="P3559">
        <f>E3559/L3559</f>
        <v>179.27598566308242</v>
      </c>
      <c r="Q3559" t="s">
        <v>8317</v>
      </c>
      <c r="R3559" t="s">
        <v>8318</v>
      </c>
      <c r="S3559" s="12" t="str">
        <f>TEXT((J3559/86400)+25569+(-5/24),"mm/dd/yy")</f>
        <v>04/01/14</v>
      </c>
      <c r="T3559" s="12" t="str">
        <f>TEXT((I3559/86400)+25569+(-5/24),"mm/dd/yy")</f>
        <v>05/05/14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>E3560/D3560</f>
        <v>1.44</v>
      </c>
      <c r="P3560">
        <f>E3560/L3560</f>
        <v>22.90909090909091</v>
      </c>
      <c r="Q3560" t="s">
        <v>8317</v>
      </c>
      <c r="R3560" t="s">
        <v>8318</v>
      </c>
      <c r="S3560" s="12" t="str">
        <f>TEXT((J3560/86400)+25569+(-5/24),"mm/dd/yy")</f>
        <v>05/15/15</v>
      </c>
      <c r="T3560" s="12" t="str">
        <f>TEXT((I3560/86400)+25569+(-5/24),"mm/dd/yy")</f>
        <v>06/26/15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>E3561/D3561</f>
        <v>1.0349999999999999</v>
      </c>
      <c r="P3561">
        <f>E3561/L3561</f>
        <v>43.125</v>
      </c>
      <c r="Q3561" t="s">
        <v>8317</v>
      </c>
      <c r="R3561" t="s">
        <v>8318</v>
      </c>
      <c r="S3561" s="12" t="str">
        <f>TEXT((J3561/86400)+25569+(-5/24),"mm/dd/yy")</f>
        <v>07/08/15</v>
      </c>
      <c r="T3561" s="12" t="str">
        <f>TEXT((I3561/86400)+25569+(-5/24),"mm/dd/yy")</f>
        <v>07/31/15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>E3562/D3562</f>
        <v>1.0843750000000001</v>
      </c>
      <c r="P3562">
        <f>E3562/L3562</f>
        <v>46.891891891891895</v>
      </c>
      <c r="Q3562" t="s">
        <v>8317</v>
      </c>
      <c r="R3562" t="s">
        <v>8318</v>
      </c>
      <c r="S3562" s="12" t="str">
        <f>TEXT((J3562/86400)+25569+(-5/24),"mm/dd/yy")</f>
        <v>04/21/15</v>
      </c>
      <c r="T3562" s="12" t="str">
        <f>TEXT((I3562/86400)+25569+(-5/24),"mm/dd/yy")</f>
        <v>05/26/15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>E3563/D3563</f>
        <v>1.024</v>
      </c>
      <c r="P3563">
        <f>E3563/L3563</f>
        <v>47.407407407407405</v>
      </c>
      <c r="Q3563" t="s">
        <v>8317</v>
      </c>
      <c r="R3563" t="s">
        <v>8318</v>
      </c>
      <c r="S3563" s="12" t="str">
        <f>TEXT((J3563/86400)+25569+(-5/24),"mm/dd/yy")</f>
        <v>07/18/15</v>
      </c>
      <c r="T3563" s="12" t="str">
        <f>TEXT((I3563/86400)+25569+(-5/24),"mm/dd/yy")</f>
        <v>08/05/15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>E3564/D3564</f>
        <v>1.4888888888888889</v>
      </c>
      <c r="P3564">
        <f>E3564/L3564</f>
        <v>15.129032258064516</v>
      </c>
      <c r="Q3564" t="s">
        <v>8317</v>
      </c>
      <c r="R3564" t="s">
        <v>8318</v>
      </c>
      <c r="S3564" s="12" t="str">
        <f>TEXT((J3564/86400)+25569+(-5/24),"mm/dd/yy")</f>
        <v>03/04/16</v>
      </c>
      <c r="T3564" s="12" t="str">
        <f>TEXT((I3564/86400)+25569+(-5/24),"mm/dd/yy")</f>
        <v>03/13/16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>E3565/D3565</f>
        <v>1.0549000000000002</v>
      </c>
      <c r="P3565">
        <f>E3565/L3565</f>
        <v>21.098000000000003</v>
      </c>
      <c r="Q3565" t="s">
        <v>8317</v>
      </c>
      <c r="R3565" t="s">
        <v>8318</v>
      </c>
      <c r="S3565" s="12" t="str">
        <f>TEXT((J3565/86400)+25569+(-5/24),"mm/dd/yy")</f>
        <v>07/04/16</v>
      </c>
      <c r="T3565" s="12" t="str">
        <f>TEXT((I3565/86400)+25569+(-5/24),"mm/dd/yy")</f>
        <v>08/01/16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>E3566/D3566</f>
        <v>1.0049999999999999</v>
      </c>
      <c r="P3566">
        <f>E3566/L3566</f>
        <v>59.117647058823529</v>
      </c>
      <c r="Q3566" t="s">
        <v>8317</v>
      </c>
      <c r="R3566" t="s">
        <v>8318</v>
      </c>
      <c r="S3566" s="12" t="str">
        <f>TEXT((J3566/86400)+25569+(-5/24),"mm/dd/yy")</f>
        <v>08/20/15</v>
      </c>
      <c r="T3566" s="12" t="str">
        <f>TEXT((I3566/86400)+25569+(-5/24),"mm/dd/yy")</f>
        <v>10/05/15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>E3567/D3567</f>
        <v>1.3055555555555556</v>
      </c>
      <c r="P3567">
        <f>E3567/L3567</f>
        <v>97.916666666666671</v>
      </c>
      <c r="Q3567" t="s">
        <v>8317</v>
      </c>
      <c r="R3567" t="s">
        <v>8318</v>
      </c>
      <c r="S3567" s="12" t="str">
        <f>TEXT((J3567/86400)+25569+(-5/24),"mm/dd/yy")</f>
        <v>12/01/14</v>
      </c>
      <c r="T3567" s="12" t="str">
        <f>TEXT((I3567/86400)+25569+(-5/24),"mm/dd/yy")</f>
        <v>12/31/14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>E3568/D3568</f>
        <v>1.0475000000000001</v>
      </c>
      <c r="P3568">
        <f>E3568/L3568</f>
        <v>55.131578947368418</v>
      </c>
      <c r="Q3568" t="s">
        <v>8317</v>
      </c>
      <c r="R3568" t="s">
        <v>8318</v>
      </c>
      <c r="S3568" s="12" t="str">
        <f>TEXT((J3568/86400)+25569+(-5/24),"mm/dd/yy")</f>
        <v>12/24/14</v>
      </c>
      <c r="T3568" s="12" t="str">
        <f>TEXT((I3568/86400)+25569+(-5/24),"mm/dd/yy")</f>
        <v>01/23/15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>E3569/D3569</f>
        <v>1.0880000000000001</v>
      </c>
      <c r="P3569">
        <f>E3569/L3569</f>
        <v>26.536585365853657</v>
      </c>
      <c r="Q3569" t="s">
        <v>8317</v>
      </c>
      <c r="R3569" t="s">
        <v>8318</v>
      </c>
      <c r="S3569" s="12" t="str">
        <f>TEXT((J3569/86400)+25569+(-5/24),"mm/dd/yy")</f>
        <v>05/11/15</v>
      </c>
      <c r="T3569" s="12" t="str">
        <f>TEXT((I3569/86400)+25569+(-5/24),"mm/dd/yy")</f>
        <v>06/10/15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>E3570/D3570</f>
        <v>1.1100000000000001</v>
      </c>
      <c r="P3570">
        <f>E3570/L3570</f>
        <v>58.421052631578945</v>
      </c>
      <c r="Q3570" t="s">
        <v>8317</v>
      </c>
      <c r="R3570" t="s">
        <v>8318</v>
      </c>
      <c r="S3570" s="12" t="str">
        <f>TEXT((J3570/86400)+25569+(-5/24),"mm/dd/yy")</f>
        <v>08/18/14</v>
      </c>
      <c r="T3570" s="12" t="str">
        <f>TEXT((I3570/86400)+25569+(-5/24),"mm/dd/yy")</f>
        <v>09/17/14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>E3571/D3571</f>
        <v>1.0047999999999999</v>
      </c>
      <c r="P3571">
        <f>E3571/L3571</f>
        <v>122.53658536585365</v>
      </c>
      <c r="Q3571" t="s">
        <v>8317</v>
      </c>
      <c r="R3571" t="s">
        <v>8318</v>
      </c>
      <c r="S3571" s="12" t="str">
        <f>TEXT((J3571/86400)+25569+(-5/24),"mm/dd/yy")</f>
        <v>12/09/14</v>
      </c>
      <c r="T3571" s="12" t="str">
        <f>TEXT((I3571/86400)+25569+(-5/24),"mm/dd/yy")</f>
        <v>01/08/15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>E3572/D3572</f>
        <v>1.1435</v>
      </c>
      <c r="P3572">
        <f>E3572/L3572</f>
        <v>87.961538461538467</v>
      </c>
      <c r="Q3572" t="s">
        <v>8317</v>
      </c>
      <c r="R3572" t="s">
        <v>8318</v>
      </c>
      <c r="S3572" s="12" t="str">
        <f>TEXT((J3572/86400)+25569+(-5/24),"mm/dd/yy")</f>
        <v>12/03/14</v>
      </c>
      <c r="T3572" s="12" t="str">
        <f>TEXT((I3572/86400)+25569+(-5/24),"mm/dd/yy")</f>
        <v>12/31/14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>E3573/D3573</f>
        <v>1.2206666666666666</v>
      </c>
      <c r="P3573">
        <f>E3573/L3573</f>
        <v>73.239999999999995</v>
      </c>
      <c r="Q3573" t="s">
        <v>8317</v>
      </c>
      <c r="R3573" t="s">
        <v>8318</v>
      </c>
      <c r="S3573" s="12" t="str">
        <f>TEXT((J3573/86400)+25569+(-5/24),"mm/dd/yy")</f>
        <v>09/30/14</v>
      </c>
      <c r="T3573" s="12" t="str">
        <f>TEXT((I3573/86400)+25569+(-5/24),"mm/dd/yy")</f>
        <v>10/30/14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>E3574/D3574</f>
        <v>1</v>
      </c>
      <c r="P3574">
        <f>E3574/L3574</f>
        <v>55.555555555555557</v>
      </c>
      <c r="Q3574" t="s">
        <v>8317</v>
      </c>
      <c r="R3574" t="s">
        <v>8318</v>
      </c>
      <c r="S3574" s="12" t="str">
        <f>TEXT((J3574/86400)+25569+(-5/24),"mm/dd/yy")</f>
        <v>05/22/15</v>
      </c>
      <c r="T3574" s="12" t="str">
        <f>TEXT((I3574/86400)+25569+(-5/24),"mm/dd/yy")</f>
        <v>06/21/15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>E3575/D3575</f>
        <v>1.028</v>
      </c>
      <c r="P3575">
        <f>E3575/L3575</f>
        <v>39.53846153846154</v>
      </c>
      <c r="Q3575" t="s">
        <v>8317</v>
      </c>
      <c r="R3575" t="s">
        <v>8318</v>
      </c>
      <c r="S3575" s="12" t="str">
        <f>TEXT((J3575/86400)+25569+(-5/24),"mm/dd/yy")</f>
        <v>10/09/14</v>
      </c>
      <c r="T3575" s="12" t="str">
        <f>TEXT((I3575/86400)+25569+(-5/24),"mm/dd/yy")</f>
        <v>11/08/14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>E3576/D3576</f>
        <v>1.0612068965517241</v>
      </c>
      <c r="P3576">
        <f>E3576/L3576</f>
        <v>136.77777777777777</v>
      </c>
      <c r="Q3576" t="s">
        <v>8317</v>
      </c>
      <c r="R3576" t="s">
        <v>8318</v>
      </c>
      <c r="S3576" s="12" t="str">
        <f>TEXT((J3576/86400)+25569+(-5/24),"mm/dd/yy")</f>
        <v>10/14/14</v>
      </c>
      <c r="T3576" s="12" t="str">
        <f>TEXT((I3576/86400)+25569+(-5/24),"mm/dd/yy")</f>
        <v>11/13/14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>E3577/D3577</f>
        <v>1.0133000000000001</v>
      </c>
      <c r="P3577">
        <f>E3577/L3577</f>
        <v>99.343137254901961</v>
      </c>
      <c r="Q3577" t="s">
        <v>8317</v>
      </c>
      <c r="R3577" t="s">
        <v>8318</v>
      </c>
      <c r="S3577" s="12" t="str">
        <f>TEXT((J3577/86400)+25569+(-5/24),"mm/dd/yy")</f>
        <v>07/10/16</v>
      </c>
      <c r="T3577" s="12" t="str">
        <f>TEXT((I3577/86400)+25569+(-5/24),"mm/dd/yy")</f>
        <v>08/10/16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>E3578/D3578</f>
        <v>1</v>
      </c>
      <c r="P3578">
        <f>E3578/L3578</f>
        <v>20</v>
      </c>
      <c r="Q3578" t="s">
        <v>8317</v>
      </c>
      <c r="R3578" t="s">
        <v>8318</v>
      </c>
      <c r="S3578" s="12" t="str">
        <f>TEXT((J3578/86400)+25569+(-5/24),"mm/dd/yy")</f>
        <v>10/06/16</v>
      </c>
      <c r="T3578" s="12" t="str">
        <f>TEXT((I3578/86400)+25569+(-5/24),"mm/dd/yy")</f>
        <v>12/05/16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>E3579/D3579</f>
        <v>1.3</v>
      </c>
      <c r="P3579">
        <f>E3579/L3579</f>
        <v>28.888888888888889</v>
      </c>
      <c r="Q3579" t="s">
        <v>8317</v>
      </c>
      <c r="R3579" t="s">
        <v>8318</v>
      </c>
      <c r="S3579" s="12" t="str">
        <f>TEXT((J3579/86400)+25569+(-5/24),"mm/dd/yy")</f>
        <v>03/30/15</v>
      </c>
      <c r="T3579" s="12" t="str">
        <f>TEXT((I3579/86400)+25569+(-5/24),"mm/dd/yy")</f>
        <v>04/26/15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>E3580/D3580</f>
        <v>1.0001333333333333</v>
      </c>
      <c r="P3580">
        <f>E3580/L3580</f>
        <v>40.545945945945945</v>
      </c>
      <c r="Q3580" t="s">
        <v>8317</v>
      </c>
      <c r="R3580" t="s">
        <v>8318</v>
      </c>
      <c r="S3580" s="12" t="str">
        <f>TEXT((J3580/86400)+25569+(-5/24),"mm/dd/yy")</f>
        <v>03/31/16</v>
      </c>
      <c r="T3580" s="12" t="str">
        <f>TEXT((I3580/86400)+25569+(-5/24),"mm/dd/yy")</f>
        <v>04/30/16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>E3581/D3581</f>
        <v>1</v>
      </c>
      <c r="P3581">
        <f>E3581/L3581</f>
        <v>35.714285714285715</v>
      </c>
      <c r="Q3581" t="s">
        <v>8317</v>
      </c>
      <c r="R3581" t="s">
        <v>8318</v>
      </c>
      <c r="S3581" s="12" t="str">
        <f>TEXT((J3581/86400)+25569+(-5/24),"mm/dd/yy")</f>
        <v>03/01/16</v>
      </c>
      <c r="T3581" s="12" t="str">
        <f>TEXT((I3581/86400)+25569+(-5/24),"mm/dd/yy")</f>
        <v>03/31/16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>E3582/D3582</f>
        <v>1.1388888888888888</v>
      </c>
      <c r="P3582">
        <f>E3582/L3582</f>
        <v>37.962962962962962</v>
      </c>
      <c r="Q3582" t="s">
        <v>8317</v>
      </c>
      <c r="R3582" t="s">
        <v>8318</v>
      </c>
      <c r="S3582" s="12" t="str">
        <f>TEXT((J3582/86400)+25569+(-5/24),"mm/dd/yy")</f>
        <v>01/21/15</v>
      </c>
      <c r="T3582" s="12" t="str">
        <f>TEXT((I3582/86400)+25569+(-5/24),"mm/dd/yy")</f>
        <v>02/28/15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>E3583/D3583</f>
        <v>1</v>
      </c>
      <c r="P3583">
        <f>E3583/L3583</f>
        <v>33.333333333333336</v>
      </c>
      <c r="Q3583" t="s">
        <v>8317</v>
      </c>
      <c r="R3583" t="s">
        <v>8318</v>
      </c>
      <c r="S3583" s="12" t="str">
        <f>TEXT((J3583/86400)+25569+(-5/24),"mm/dd/yy")</f>
        <v>07/16/14</v>
      </c>
      <c r="T3583" s="12" t="str">
        <f>TEXT((I3583/86400)+25569+(-5/24),"mm/dd/yy")</f>
        <v>07/30/14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>E3584/D3584</f>
        <v>2.87</v>
      </c>
      <c r="P3584">
        <f>E3584/L3584</f>
        <v>58.571428571428569</v>
      </c>
      <c r="Q3584" t="s">
        <v>8317</v>
      </c>
      <c r="R3584" t="s">
        <v>8318</v>
      </c>
      <c r="S3584" s="12" t="str">
        <f>TEXT((J3584/86400)+25569+(-5/24),"mm/dd/yy")</f>
        <v>03/21/16</v>
      </c>
      <c r="T3584" s="12" t="str">
        <f>TEXT((I3584/86400)+25569+(-5/24),"mm/dd/yy")</f>
        <v>04/04/16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>E3585/D3585</f>
        <v>1.085</v>
      </c>
      <c r="P3585">
        <f>E3585/L3585</f>
        <v>135.625</v>
      </c>
      <c r="Q3585" t="s">
        <v>8317</v>
      </c>
      <c r="R3585" t="s">
        <v>8318</v>
      </c>
      <c r="S3585" s="12" t="str">
        <f>TEXT((J3585/86400)+25569+(-5/24),"mm/dd/yy")</f>
        <v>02/18/16</v>
      </c>
      <c r="T3585" s="12" t="str">
        <f>TEXT((I3585/86400)+25569+(-5/24),"mm/dd/yy")</f>
        <v>04/18/16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>E3586/D3586</f>
        <v>1.155</v>
      </c>
      <c r="P3586">
        <f>E3586/L3586</f>
        <v>30.9375</v>
      </c>
      <c r="Q3586" t="s">
        <v>8317</v>
      </c>
      <c r="R3586" t="s">
        <v>8318</v>
      </c>
      <c r="S3586" s="12" t="str">
        <f>TEXT((J3586/86400)+25569+(-5/24),"mm/dd/yy")</f>
        <v>06/13/15</v>
      </c>
      <c r="T3586" s="12" t="str">
        <f>TEXT((I3586/86400)+25569+(-5/24),"mm/dd/yy")</f>
        <v>07/13/15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>E3587/D3587</f>
        <v>1.1911764705882353</v>
      </c>
      <c r="P3587">
        <f>E3587/L3587</f>
        <v>176.08695652173913</v>
      </c>
      <c r="Q3587" t="s">
        <v>8317</v>
      </c>
      <c r="R3587" t="s">
        <v>8318</v>
      </c>
      <c r="S3587" s="12" t="str">
        <f>TEXT((J3587/86400)+25569+(-5/24),"mm/dd/yy")</f>
        <v>11/21/14</v>
      </c>
      <c r="T3587" s="12" t="str">
        <f>TEXT((I3587/86400)+25569+(-5/24),"mm/dd/yy")</f>
        <v>12/21/14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>E3588/D3588</f>
        <v>1.0942666666666667</v>
      </c>
      <c r="P3588">
        <f>E3588/L3588</f>
        <v>151.9814814814815</v>
      </c>
      <c r="Q3588" t="s">
        <v>8317</v>
      </c>
      <c r="R3588" t="s">
        <v>8318</v>
      </c>
      <c r="S3588" s="12" t="str">
        <f>TEXT((J3588/86400)+25569+(-5/24),"mm/dd/yy")</f>
        <v>07/25/16</v>
      </c>
      <c r="T3588" s="12" t="str">
        <f>TEXT((I3588/86400)+25569+(-5/24),"mm/dd/yy")</f>
        <v>09/23/16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>E3589/D3589</f>
        <v>1.266</v>
      </c>
      <c r="P3589">
        <f>E3589/L3589</f>
        <v>22.607142857142858</v>
      </c>
      <c r="Q3589" t="s">
        <v>8317</v>
      </c>
      <c r="R3589" t="s">
        <v>8318</v>
      </c>
      <c r="S3589" s="12" t="str">
        <f>TEXT((J3589/86400)+25569+(-5/24),"mm/dd/yy")</f>
        <v>05/13/16</v>
      </c>
      <c r="T3589" s="12" t="str">
        <f>TEXT((I3589/86400)+25569+(-5/24),"mm/dd/yy")</f>
        <v>06/27/16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>E3590/D3590</f>
        <v>1.0049999999999999</v>
      </c>
      <c r="P3590">
        <f>E3590/L3590</f>
        <v>18.272727272727273</v>
      </c>
      <c r="Q3590" t="s">
        <v>8317</v>
      </c>
      <c r="R3590" t="s">
        <v>8318</v>
      </c>
      <c r="S3590" s="12" t="str">
        <f>TEXT((J3590/86400)+25569+(-5/24),"mm/dd/yy")</f>
        <v>04/07/15</v>
      </c>
      <c r="T3590" s="12" t="str">
        <f>TEXT((I3590/86400)+25569+(-5/24),"mm/dd/yy")</f>
        <v>04/29/15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>E3591/D3591</f>
        <v>1.2749999999999999</v>
      </c>
      <c r="P3591">
        <f>E3591/L3591</f>
        <v>82.258064516129039</v>
      </c>
      <c r="Q3591" t="s">
        <v>8317</v>
      </c>
      <c r="R3591" t="s">
        <v>8318</v>
      </c>
      <c r="S3591" s="12" t="str">
        <f>TEXT((J3591/86400)+25569+(-5/24),"mm/dd/yy")</f>
        <v>05/01/15</v>
      </c>
      <c r="T3591" s="12" t="str">
        <f>TEXT((I3591/86400)+25569+(-5/24),"mm/dd/yy")</f>
        <v>05/26/15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>E3592/D3592</f>
        <v>1.0005999999999999</v>
      </c>
      <c r="P3592">
        <f>E3592/L3592</f>
        <v>68.534246575342465</v>
      </c>
      <c r="Q3592" t="s">
        <v>8317</v>
      </c>
      <c r="R3592" t="s">
        <v>8318</v>
      </c>
      <c r="S3592" s="12" t="str">
        <f>TEXT((J3592/86400)+25569+(-5/24),"mm/dd/yy")</f>
        <v>09/20/14</v>
      </c>
      <c r="T3592" s="12" t="str">
        <f>TEXT((I3592/86400)+25569+(-5/24),"mm/dd/yy")</f>
        <v>10/20/14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>E3593/D3593</f>
        <v>1.75</v>
      </c>
      <c r="P3593">
        <f>E3593/L3593</f>
        <v>68.055555555555557</v>
      </c>
      <c r="Q3593" t="s">
        <v>8317</v>
      </c>
      <c r="R3593" t="s">
        <v>8318</v>
      </c>
      <c r="S3593" s="12" t="str">
        <f>TEXT((J3593/86400)+25569+(-5/24),"mm/dd/yy")</f>
        <v>12/30/14</v>
      </c>
      <c r="T3593" s="12" t="str">
        <f>TEXT((I3593/86400)+25569+(-5/24),"mm/dd/yy")</f>
        <v>01/23/15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>E3594/D3594</f>
        <v>1.2725</v>
      </c>
      <c r="P3594">
        <f>E3594/L3594</f>
        <v>72.714285714285708</v>
      </c>
      <c r="Q3594" t="s">
        <v>8317</v>
      </c>
      <c r="R3594" t="s">
        <v>8318</v>
      </c>
      <c r="S3594" s="12" t="str">
        <f>TEXT((J3594/86400)+25569+(-5/24),"mm/dd/yy")</f>
        <v>12/15/14</v>
      </c>
      <c r="T3594" s="12" t="str">
        <f>TEXT((I3594/86400)+25569+(-5/24),"mm/dd/yy")</f>
        <v>02/10/15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>E3595/D3595</f>
        <v>1.1063333333333334</v>
      </c>
      <c r="P3595">
        <f>E3595/L3595</f>
        <v>77.186046511627907</v>
      </c>
      <c r="Q3595" t="s">
        <v>8317</v>
      </c>
      <c r="R3595" t="s">
        <v>8318</v>
      </c>
      <c r="S3595" s="12" t="str">
        <f>TEXT((J3595/86400)+25569+(-5/24),"mm/dd/yy")</f>
        <v>12/01/14</v>
      </c>
      <c r="T3595" s="12" t="str">
        <f>TEXT((I3595/86400)+25569+(-5/24),"mm/dd/yy")</f>
        <v>01/05/15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>E3596/D3596</f>
        <v>1.2593749999999999</v>
      </c>
      <c r="P3596">
        <f>E3596/L3596</f>
        <v>55.972222222222221</v>
      </c>
      <c r="Q3596" t="s">
        <v>8317</v>
      </c>
      <c r="R3596" t="s">
        <v>8318</v>
      </c>
      <c r="S3596" s="12" t="str">
        <f>TEXT((J3596/86400)+25569+(-5/24),"mm/dd/yy")</f>
        <v>08/09/16</v>
      </c>
      <c r="T3596" s="12" t="str">
        <f>TEXT((I3596/86400)+25569+(-5/24),"mm/dd/yy")</f>
        <v>09/03/16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>E3597/D3597</f>
        <v>1.1850000000000001</v>
      </c>
      <c r="P3597">
        <f>E3597/L3597</f>
        <v>49.693548387096776</v>
      </c>
      <c r="Q3597" t="s">
        <v>8317</v>
      </c>
      <c r="R3597" t="s">
        <v>8318</v>
      </c>
      <c r="S3597" s="12" t="str">
        <f>TEXT((J3597/86400)+25569+(-5/24),"mm/dd/yy")</f>
        <v>02/14/15</v>
      </c>
      <c r="T3597" s="12" t="str">
        <f>TEXT((I3597/86400)+25569+(-5/24),"mm/dd/yy")</f>
        <v>03/13/15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>E3598/D3598</f>
        <v>1.0772727272727274</v>
      </c>
      <c r="P3598">
        <f>E3598/L3598</f>
        <v>79</v>
      </c>
      <c r="Q3598" t="s">
        <v>8317</v>
      </c>
      <c r="R3598" t="s">
        <v>8318</v>
      </c>
      <c r="S3598" s="12" t="str">
        <f>TEXT((J3598/86400)+25569+(-5/24),"mm/dd/yy")</f>
        <v>08/05/14</v>
      </c>
      <c r="T3598" s="12" t="str">
        <f>TEXT((I3598/86400)+25569+(-5/24),"mm/dd/yy")</f>
        <v>08/26/14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>E3599/D3599</f>
        <v>1.026</v>
      </c>
      <c r="P3599">
        <f>E3599/L3599</f>
        <v>77.727272727272734</v>
      </c>
      <c r="Q3599" t="s">
        <v>8317</v>
      </c>
      <c r="R3599" t="s">
        <v>8318</v>
      </c>
      <c r="S3599" s="12" t="str">
        <f>TEXT((J3599/86400)+25569+(-5/24),"mm/dd/yy")</f>
        <v>02/17/16</v>
      </c>
      <c r="T3599" s="12" t="str">
        <f>TEXT((I3599/86400)+25569+(-5/24),"mm/dd/yy")</f>
        <v>03/03/16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>E3600/D3600</f>
        <v>1.101</v>
      </c>
      <c r="P3600">
        <f>E3600/L3600</f>
        <v>40.777777777777779</v>
      </c>
      <c r="Q3600" t="s">
        <v>8317</v>
      </c>
      <c r="R3600" t="s">
        <v>8318</v>
      </c>
      <c r="S3600" s="12" t="str">
        <f>TEXT((J3600/86400)+25569+(-5/24),"mm/dd/yy")</f>
        <v>08/15/14</v>
      </c>
      <c r="T3600" s="12" t="str">
        <f>TEXT((I3600/86400)+25569+(-5/24),"mm/dd/yy")</f>
        <v>09/02/14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>E3601/D3601</f>
        <v>2.02</v>
      </c>
      <c r="P3601">
        <f>E3601/L3601</f>
        <v>59.411764705882355</v>
      </c>
      <c r="Q3601" t="s">
        <v>8317</v>
      </c>
      <c r="R3601" t="s">
        <v>8318</v>
      </c>
      <c r="S3601" s="12" t="str">
        <f>TEXT((J3601/86400)+25569+(-5/24),"mm/dd/yy")</f>
        <v>08/04/15</v>
      </c>
      <c r="T3601" s="12" t="str">
        <f>TEXT((I3601/86400)+25569+(-5/24),"mm/dd/yy")</f>
        <v>08/29/15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>E3602/D3602</f>
        <v>1.3</v>
      </c>
      <c r="P3602">
        <f>E3602/L3602</f>
        <v>3.25</v>
      </c>
      <c r="Q3602" t="s">
        <v>8317</v>
      </c>
      <c r="R3602" t="s">
        <v>8318</v>
      </c>
      <c r="S3602" s="12" t="str">
        <f>TEXT((J3602/86400)+25569+(-5/24),"mm/dd/yy")</f>
        <v>09/15/16</v>
      </c>
      <c r="T3602" s="12" t="str">
        <f>TEXT((I3602/86400)+25569+(-5/24),"mm/dd/yy")</f>
        <v>10/13/16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>E3603/D3603</f>
        <v>1.0435000000000001</v>
      </c>
      <c r="P3603">
        <f>E3603/L3603</f>
        <v>39.377358490566039</v>
      </c>
      <c r="Q3603" t="s">
        <v>8317</v>
      </c>
      <c r="R3603" t="s">
        <v>8318</v>
      </c>
      <c r="S3603" s="12" t="str">
        <f>TEXT((J3603/86400)+25569+(-5/24),"mm/dd/yy")</f>
        <v>12/17/14</v>
      </c>
      <c r="T3603" s="12" t="str">
        <f>TEXT((I3603/86400)+25569+(-5/24),"mm/dd/yy")</f>
        <v>01/16/15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>E3604/D3604</f>
        <v>1.0004999999999999</v>
      </c>
      <c r="P3604">
        <f>E3604/L3604</f>
        <v>81.673469387755105</v>
      </c>
      <c r="Q3604" t="s">
        <v>8317</v>
      </c>
      <c r="R3604" t="s">
        <v>8318</v>
      </c>
      <c r="S3604" s="12" t="str">
        <f>TEXT((J3604/86400)+25569+(-5/24),"mm/dd/yy")</f>
        <v>03/18/16</v>
      </c>
      <c r="T3604" s="12" t="str">
        <f>TEXT((I3604/86400)+25569+(-5/24),"mm/dd/yy")</f>
        <v>05/17/16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>E3605/D3605</f>
        <v>1.7066666666666668</v>
      </c>
      <c r="P3605">
        <f>E3605/L3605</f>
        <v>44.912280701754383</v>
      </c>
      <c r="Q3605" t="s">
        <v>8317</v>
      </c>
      <c r="R3605" t="s">
        <v>8318</v>
      </c>
      <c r="S3605" s="12" t="str">
        <f>TEXT((J3605/86400)+25569+(-5/24),"mm/dd/yy")</f>
        <v>10/06/15</v>
      </c>
      <c r="T3605" s="12" t="str">
        <f>TEXT((I3605/86400)+25569+(-5/24),"mm/dd/yy")</f>
        <v>11/05/15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>E3606/D3606</f>
        <v>1.1283333333333334</v>
      </c>
      <c r="P3606">
        <f>E3606/L3606</f>
        <v>49.05797101449275</v>
      </c>
      <c r="Q3606" t="s">
        <v>8317</v>
      </c>
      <c r="R3606" t="s">
        <v>8318</v>
      </c>
      <c r="S3606" s="12" t="str">
        <f>TEXT((J3606/86400)+25569+(-5/24),"mm/dd/yy")</f>
        <v>04/22/16</v>
      </c>
      <c r="T3606" s="12" t="str">
        <f>TEXT((I3606/86400)+25569+(-5/24),"mm/dd/yy")</f>
        <v>04/29/16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>E3607/D3607</f>
        <v>1.84</v>
      </c>
      <c r="P3607">
        <f>E3607/L3607</f>
        <v>30.666666666666668</v>
      </c>
      <c r="Q3607" t="s">
        <v>8317</v>
      </c>
      <c r="R3607" t="s">
        <v>8318</v>
      </c>
      <c r="S3607" s="12" t="str">
        <f>TEXT((J3607/86400)+25569+(-5/24),"mm/dd/yy")</f>
        <v>01/14/16</v>
      </c>
      <c r="T3607" s="12" t="str">
        <f>TEXT((I3607/86400)+25569+(-5/24),"mm/dd/yy")</f>
        <v>02/13/16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>E3608/D3608</f>
        <v>1.3026666666666666</v>
      </c>
      <c r="P3608">
        <f>E3608/L3608</f>
        <v>61.0625</v>
      </c>
      <c r="Q3608" t="s">
        <v>8317</v>
      </c>
      <c r="R3608" t="s">
        <v>8318</v>
      </c>
      <c r="S3608" s="12" t="str">
        <f>TEXT((J3608/86400)+25569+(-5/24),"mm/dd/yy")</f>
        <v>07/15/16</v>
      </c>
      <c r="T3608" s="12" t="str">
        <f>TEXT((I3608/86400)+25569+(-5/24),"mm/dd/yy")</f>
        <v>08/14/16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>E3609/D3609</f>
        <v>1.0545454545454545</v>
      </c>
      <c r="P3609">
        <f>E3609/L3609</f>
        <v>29</v>
      </c>
      <c r="Q3609" t="s">
        <v>8317</v>
      </c>
      <c r="R3609" t="s">
        <v>8318</v>
      </c>
      <c r="S3609" s="12" t="str">
        <f>TEXT((J3609/86400)+25569+(-5/24),"mm/dd/yy")</f>
        <v>11/30/15</v>
      </c>
      <c r="T3609" s="12" t="str">
        <f>TEXT((I3609/86400)+25569+(-5/24),"mm/dd/yy")</f>
        <v>12/14/15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>E3610/D3610</f>
        <v>1</v>
      </c>
      <c r="P3610">
        <f>E3610/L3610</f>
        <v>29.62962962962963</v>
      </c>
      <c r="Q3610" t="s">
        <v>8317</v>
      </c>
      <c r="R3610" t="s">
        <v>8318</v>
      </c>
      <c r="S3610" s="12" t="str">
        <f>TEXT((J3610/86400)+25569+(-5/24),"mm/dd/yy")</f>
        <v>05/16/16</v>
      </c>
      <c r="T3610" s="12" t="str">
        <f>TEXT((I3610/86400)+25569+(-5/24),"mm/dd/yy")</f>
        <v>06/17/16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>E3611/D3611</f>
        <v>1.5331632653061225</v>
      </c>
      <c r="P3611">
        <f>E3611/L3611</f>
        <v>143.0952380952381</v>
      </c>
      <c r="Q3611" t="s">
        <v>8317</v>
      </c>
      <c r="R3611" t="s">
        <v>8318</v>
      </c>
      <c r="S3611" s="12" t="str">
        <f>TEXT((J3611/86400)+25569+(-5/24),"mm/dd/yy")</f>
        <v>02/29/16</v>
      </c>
      <c r="T3611" s="12" t="str">
        <f>TEXT((I3611/86400)+25569+(-5/24),"mm/dd/yy")</f>
        <v>03/30/16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>E3612/D3612</f>
        <v>1.623</v>
      </c>
      <c r="P3612">
        <f>E3612/L3612</f>
        <v>52.354838709677416</v>
      </c>
      <c r="Q3612" t="s">
        <v>8317</v>
      </c>
      <c r="R3612" t="s">
        <v>8318</v>
      </c>
      <c r="S3612" s="12" t="str">
        <f>TEXT((J3612/86400)+25569+(-5/24),"mm/dd/yy")</f>
        <v>07/18/15</v>
      </c>
      <c r="T3612" s="12" t="str">
        <f>TEXT((I3612/86400)+25569+(-5/24),"mm/dd/yy")</f>
        <v>08/17/15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>E3613/D3613</f>
        <v>1.36</v>
      </c>
      <c r="P3613">
        <f>E3613/L3613</f>
        <v>66.666666666666671</v>
      </c>
      <c r="Q3613" t="s">
        <v>8317</v>
      </c>
      <c r="R3613" t="s">
        <v>8318</v>
      </c>
      <c r="S3613" s="12" t="str">
        <f>TEXT((J3613/86400)+25569+(-5/24),"mm/dd/yy")</f>
        <v>03/09/15</v>
      </c>
      <c r="T3613" s="12" t="str">
        <f>TEXT((I3613/86400)+25569+(-5/24),"mm/dd/yy")</f>
        <v>04/08/15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>E3614/D3614</f>
        <v>1.444</v>
      </c>
      <c r="P3614">
        <f>E3614/L3614</f>
        <v>126.66666666666667</v>
      </c>
      <c r="Q3614" t="s">
        <v>8317</v>
      </c>
      <c r="R3614" t="s">
        <v>8318</v>
      </c>
      <c r="S3614" s="12" t="str">
        <f>TEXT((J3614/86400)+25569+(-5/24),"mm/dd/yy")</f>
        <v>05/30/14</v>
      </c>
      <c r="T3614" s="12" t="str">
        <f>TEXT((I3614/86400)+25569+(-5/24),"mm/dd/yy")</f>
        <v>06/09/14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>E3615/D3615</f>
        <v>1</v>
      </c>
      <c r="P3615">
        <f>E3615/L3615</f>
        <v>62.5</v>
      </c>
      <c r="Q3615" t="s">
        <v>8317</v>
      </c>
      <c r="R3615" t="s">
        <v>8318</v>
      </c>
      <c r="S3615" s="12" t="str">
        <f>TEXT((J3615/86400)+25569+(-5/24),"mm/dd/yy")</f>
        <v>05/29/14</v>
      </c>
      <c r="T3615" s="12" t="str">
        <f>TEXT((I3615/86400)+25569+(-5/24),"mm/dd/yy")</f>
        <v>06/28/14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>E3616/D3616</f>
        <v>1.008</v>
      </c>
      <c r="P3616">
        <f>E3616/L3616</f>
        <v>35.492957746478872</v>
      </c>
      <c r="Q3616" t="s">
        <v>8317</v>
      </c>
      <c r="R3616" t="s">
        <v>8318</v>
      </c>
      <c r="S3616" s="12" t="str">
        <f>TEXT((J3616/86400)+25569+(-5/24),"mm/dd/yy")</f>
        <v>05/19/15</v>
      </c>
      <c r="T3616" s="12" t="str">
        <f>TEXT((I3616/86400)+25569+(-5/24),"mm/dd/yy")</f>
        <v>06/18/15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>E3617/D3617</f>
        <v>1.0680000000000001</v>
      </c>
      <c r="P3617">
        <f>E3617/L3617</f>
        <v>37.083333333333336</v>
      </c>
      <c r="Q3617" t="s">
        <v>8317</v>
      </c>
      <c r="R3617" t="s">
        <v>8318</v>
      </c>
      <c r="S3617" s="12" t="str">
        <f>TEXT((J3617/86400)+25569+(-5/24),"mm/dd/yy")</f>
        <v>11/10/15</v>
      </c>
      <c r="T3617" s="12" t="str">
        <f>TEXT((I3617/86400)+25569+(-5/24),"mm/dd/yy")</f>
        <v>12/10/15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>E3618/D3618</f>
        <v>1.248</v>
      </c>
      <c r="P3618">
        <f>E3618/L3618</f>
        <v>69.333333333333329</v>
      </c>
      <c r="Q3618" t="s">
        <v>8317</v>
      </c>
      <c r="R3618" t="s">
        <v>8318</v>
      </c>
      <c r="S3618" s="12" t="str">
        <f>TEXT((J3618/86400)+25569+(-5/24),"mm/dd/yy")</f>
        <v>02/17/15</v>
      </c>
      <c r="T3618" s="12" t="str">
        <f>TEXT((I3618/86400)+25569+(-5/24),"mm/dd/yy")</f>
        <v>03/19/15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>E3619/D3619</f>
        <v>1.1891891891891893</v>
      </c>
      <c r="P3619">
        <f>E3619/L3619</f>
        <v>17.254901960784313</v>
      </c>
      <c r="Q3619" t="s">
        <v>8317</v>
      </c>
      <c r="R3619" t="s">
        <v>8318</v>
      </c>
      <c r="S3619" s="12" t="str">
        <f>TEXT((J3619/86400)+25569+(-5/24),"mm/dd/yy")</f>
        <v>02/13/17</v>
      </c>
      <c r="T3619" s="12" t="str">
        <f>TEXT((I3619/86400)+25569+(-5/24),"mm/dd/yy")</f>
        <v>02/27/17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>E3620/D3620</f>
        <v>1.01</v>
      </c>
      <c r="P3620">
        <f>E3620/L3620</f>
        <v>36.071428571428569</v>
      </c>
      <c r="Q3620" t="s">
        <v>8317</v>
      </c>
      <c r="R3620" t="s">
        <v>8318</v>
      </c>
      <c r="S3620" s="12" t="str">
        <f>TEXT((J3620/86400)+25569+(-5/24),"mm/dd/yy")</f>
        <v>05/04/15</v>
      </c>
      <c r="T3620" s="12" t="str">
        <f>TEXT((I3620/86400)+25569+(-5/24),"mm/dd/yy")</f>
        <v>06/03/15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>E3621/D3621</f>
        <v>1.1299999999999999</v>
      </c>
      <c r="P3621">
        <f>E3621/L3621</f>
        <v>66.470588235294116</v>
      </c>
      <c r="Q3621" t="s">
        <v>8317</v>
      </c>
      <c r="R3621" t="s">
        <v>8318</v>
      </c>
      <c r="S3621" s="12" t="str">
        <f>TEXT((J3621/86400)+25569+(-5/24),"mm/dd/yy")</f>
        <v>10/17/16</v>
      </c>
      <c r="T3621" s="12" t="str">
        <f>TEXT((I3621/86400)+25569+(-5/24),"mm/dd/yy")</f>
        <v>11/19/16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>E3622/D3622</f>
        <v>1.0519047619047619</v>
      </c>
      <c r="P3622">
        <f>E3622/L3622</f>
        <v>56.065989847715734</v>
      </c>
      <c r="Q3622" t="s">
        <v>8317</v>
      </c>
      <c r="R3622" t="s">
        <v>8318</v>
      </c>
      <c r="S3622" s="12" t="str">
        <f>TEXT((J3622/86400)+25569+(-5/24),"mm/dd/yy")</f>
        <v>02/02/15</v>
      </c>
      <c r="T3622" s="12" t="str">
        <f>TEXT((I3622/86400)+25569+(-5/24),"mm/dd/yy")</f>
        <v>03/04/15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>E3623/D3623</f>
        <v>1.0973333333333333</v>
      </c>
      <c r="P3623">
        <f>E3623/L3623</f>
        <v>47.028571428571432</v>
      </c>
      <c r="Q3623" t="s">
        <v>8317</v>
      </c>
      <c r="R3623" t="s">
        <v>8318</v>
      </c>
      <c r="S3623" s="12" t="str">
        <f>TEXT((J3623/86400)+25569+(-5/24),"mm/dd/yy")</f>
        <v>09/06/16</v>
      </c>
      <c r="T3623" s="12" t="str">
        <f>TEXT((I3623/86400)+25569+(-5/24),"mm/dd/yy")</f>
        <v>09/30/16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>E3624/D3624</f>
        <v>1.00099</v>
      </c>
      <c r="P3624">
        <f>E3624/L3624</f>
        <v>47.666190476190479</v>
      </c>
      <c r="Q3624" t="s">
        <v>8317</v>
      </c>
      <c r="R3624" t="s">
        <v>8318</v>
      </c>
      <c r="S3624" s="12" t="str">
        <f>TEXT((J3624/86400)+25569+(-5/24),"mm/dd/yy")</f>
        <v>08/26/14</v>
      </c>
      <c r="T3624" s="12" t="str">
        <f>TEXT((I3624/86400)+25569+(-5/24),"mm/dd/yy")</f>
        <v>09/27/14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>E3625/D3625</f>
        <v>1.2</v>
      </c>
      <c r="P3625">
        <f>E3625/L3625</f>
        <v>88.235294117647058</v>
      </c>
      <c r="Q3625" t="s">
        <v>8317</v>
      </c>
      <c r="R3625" t="s">
        <v>8318</v>
      </c>
      <c r="S3625" s="12" t="str">
        <f>TEXT((J3625/86400)+25569+(-5/24),"mm/dd/yy")</f>
        <v>07/08/14</v>
      </c>
      <c r="T3625" s="12" t="str">
        <f>TEXT((I3625/86400)+25569+(-5/24),"mm/dd/yy")</f>
        <v>07/26/14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>E3626/D3626</f>
        <v>1.0493333333333332</v>
      </c>
      <c r="P3626">
        <f>E3626/L3626</f>
        <v>80.717948717948715</v>
      </c>
      <c r="Q3626" t="s">
        <v>8317</v>
      </c>
      <c r="R3626" t="s">
        <v>8318</v>
      </c>
      <c r="S3626" s="12" t="str">
        <f>TEXT((J3626/86400)+25569+(-5/24),"mm/dd/yy")</f>
        <v>06/24/16</v>
      </c>
      <c r="T3626" s="12" t="str">
        <f>TEXT((I3626/86400)+25569+(-5/24),"mm/dd/yy")</f>
        <v>08/23/16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>E3627/D3627</f>
        <v>1.0266666666666666</v>
      </c>
      <c r="P3627">
        <f>E3627/L3627</f>
        <v>39.487179487179489</v>
      </c>
      <c r="Q3627" t="s">
        <v>8317</v>
      </c>
      <c r="R3627" t="s">
        <v>8318</v>
      </c>
      <c r="S3627" s="12" t="str">
        <f>TEXT((J3627/86400)+25569+(-5/24),"mm/dd/yy")</f>
        <v>06/02/15</v>
      </c>
      <c r="T3627" s="12" t="str">
        <f>TEXT((I3627/86400)+25569+(-5/24),"mm/dd/yy")</f>
        <v>07/02/15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>E3628/D3628</f>
        <v>1.0182500000000001</v>
      </c>
      <c r="P3628">
        <f>E3628/L3628</f>
        <v>84.854166666666671</v>
      </c>
      <c r="Q3628" t="s">
        <v>8317</v>
      </c>
      <c r="R3628" t="s">
        <v>8318</v>
      </c>
      <c r="S3628" s="12" t="str">
        <f>TEXT((J3628/86400)+25569+(-5/24),"mm/dd/yy")</f>
        <v>07/26/14</v>
      </c>
      <c r="T3628" s="12" t="str">
        <f>TEXT((I3628/86400)+25569+(-5/24),"mm/dd/yy")</f>
        <v>08/16/14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>E3629/D3629</f>
        <v>1</v>
      </c>
      <c r="P3629">
        <f>E3629/L3629</f>
        <v>68.965517241379317</v>
      </c>
      <c r="Q3629" t="s">
        <v>8317</v>
      </c>
      <c r="R3629" t="s">
        <v>8318</v>
      </c>
      <c r="S3629" s="12" t="str">
        <f>TEXT((J3629/86400)+25569+(-5/24),"mm/dd/yy")</f>
        <v>03/31/16</v>
      </c>
      <c r="T3629" s="12" t="str">
        <f>TEXT((I3629/86400)+25569+(-5/24),"mm/dd/yy")</f>
        <v>05/20/16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>E3630/D3630</f>
        <v>0</v>
      </c>
      <c r="P3630" t="e">
        <f>E3630/L3630</f>
        <v>#DIV/0!</v>
      </c>
      <c r="Q3630" t="s">
        <v>8317</v>
      </c>
      <c r="R3630" t="s">
        <v>8338</v>
      </c>
      <c r="S3630" s="12" t="str">
        <f>TEXT((J3630/86400)+25569+(-5/24),"mm/dd/yy")</f>
        <v>10/14/15</v>
      </c>
      <c r="T3630" s="12" t="str">
        <f>TEXT((I3630/86400)+25569+(-5/24),"mm/dd/yy")</f>
        <v>12/13/15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>E3631/D3631</f>
        <v>1.9999999999999999E-6</v>
      </c>
      <c r="P3631">
        <f>E3631/L3631</f>
        <v>1</v>
      </c>
      <c r="Q3631" t="s">
        <v>8317</v>
      </c>
      <c r="R3631" t="s">
        <v>8338</v>
      </c>
      <c r="S3631" s="12" t="str">
        <f>TEXT((J3631/86400)+25569+(-5/24),"mm/dd/yy")</f>
        <v>03/07/16</v>
      </c>
      <c r="T3631" s="12" t="str">
        <f>TEXT((I3631/86400)+25569+(-5/24),"mm/dd/yy")</f>
        <v>05/05/16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>E3632/D3632</f>
        <v>3.3333333333333332E-4</v>
      </c>
      <c r="P3632">
        <f>E3632/L3632</f>
        <v>1</v>
      </c>
      <c r="Q3632" t="s">
        <v>8317</v>
      </c>
      <c r="R3632" t="s">
        <v>8338</v>
      </c>
      <c r="S3632" s="12" t="str">
        <f>TEXT((J3632/86400)+25569+(-5/24),"mm/dd/yy")</f>
        <v>10/30/14</v>
      </c>
      <c r="T3632" s="12" t="str">
        <f>TEXT((I3632/86400)+25569+(-5/24),"mm/dd/yy")</f>
        <v>11/29/14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>E3633/D3633</f>
        <v>0.51023391812865493</v>
      </c>
      <c r="P3633">
        <f>E3633/L3633</f>
        <v>147.88135593220338</v>
      </c>
      <c r="Q3633" t="s">
        <v>8317</v>
      </c>
      <c r="R3633" t="s">
        <v>8338</v>
      </c>
      <c r="S3633" s="12" t="str">
        <f>TEXT((J3633/86400)+25569+(-5/24),"mm/dd/yy")</f>
        <v>08/29/14</v>
      </c>
      <c r="T3633" s="12" t="str">
        <f>TEXT((I3633/86400)+25569+(-5/24),"mm/dd/yy")</f>
        <v>09/22/14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>E3634/D3634</f>
        <v>0.2</v>
      </c>
      <c r="P3634">
        <f>E3634/L3634</f>
        <v>100</v>
      </c>
      <c r="Q3634" t="s">
        <v>8317</v>
      </c>
      <c r="R3634" t="s">
        <v>8338</v>
      </c>
      <c r="S3634" s="12" t="str">
        <f>TEXT((J3634/86400)+25569+(-5/24),"mm/dd/yy")</f>
        <v>11/03/14</v>
      </c>
      <c r="T3634" s="12" t="str">
        <f>TEXT((I3634/86400)+25569+(-5/24),"mm/dd/yy")</f>
        <v>11/23/14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>E3635/D3635</f>
        <v>0.35239999999999999</v>
      </c>
      <c r="P3635">
        <f>E3635/L3635</f>
        <v>56.838709677419352</v>
      </c>
      <c r="Q3635" t="s">
        <v>8317</v>
      </c>
      <c r="R3635" t="s">
        <v>8338</v>
      </c>
      <c r="S3635" s="12" t="str">
        <f>TEXT((J3635/86400)+25569+(-5/24),"mm/dd/yy")</f>
        <v>10/06/16</v>
      </c>
      <c r="T3635" s="12" t="str">
        <f>TEXT((I3635/86400)+25569+(-5/24),"mm/dd/yy")</f>
        <v>11/18/16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>E3636/D3636</f>
        <v>4.2466666666666666E-2</v>
      </c>
      <c r="P3636">
        <f>E3636/L3636</f>
        <v>176.94444444444446</v>
      </c>
      <c r="Q3636" t="s">
        <v>8317</v>
      </c>
      <c r="R3636" t="s">
        <v>8338</v>
      </c>
      <c r="S3636" s="12" t="str">
        <f>TEXT((J3636/86400)+25569+(-5/24),"mm/dd/yy")</f>
        <v>11/26/16</v>
      </c>
      <c r="T3636" s="12" t="str">
        <f>TEXT((I3636/86400)+25569+(-5/24),"mm/dd/yy")</f>
        <v>01/13/17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>E3637/D3637</f>
        <v>0.36457142857142855</v>
      </c>
      <c r="P3637">
        <f>E3637/L3637</f>
        <v>127.6</v>
      </c>
      <c r="Q3637" t="s">
        <v>8317</v>
      </c>
      <c r="R3637" t="s">
        <v>8338</v>
      </c>
      <c r="S3637" s="12" t="str">
        <f>TEXT((J3637/86400)+25569+(-5/24),"mm/dd/yy")</f>
        <v>03/21/16</v>
      </c>
      <c r="T3637" s="12" t="str">
        <f>TEXT((I3637/86400)+25569+(-5/24),"mm/dd/yy")</f>
        <v>04/20/16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>E3638/D3638</f>
        <v>0</v>
      </c>
      <c r="P3638" t="e">
        <f>E3638/L3638</f>
        <v>#DIV/0!</v>
      </c>
      <c r="Q3638" t="s">
        <v>8317</v>
      </c>
      <c r="R3638" t="s">
        <v>8338</v>
      </c>
      <c r="S3638" s="12" t="str">
        <f>TEXT((J3638/86400)+25569+(-5/24),"mm/dd/yy")</f>
        <v>08/10/15</v>
      </c>
      <c r="T3638" s="12" t="str">
        <f>TEXT((I3638/86400)+25569+(-5/24),"mm/dd/yy")</f>
        <v>09/14/15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>E3639/D3639</f>
        <v>0.30866666666666664</v>
      </c>
      <c r="P3639">
        <f>E3639/L3639</f>
        <v>66.142857142857139</v>
      </c>
      <c r="Q3639" t="s">
        <v>8317</v>
      </c>
      <c r="R3639" t="s">
        <v>8338</v>
      </c>
      <c r="S3639" s="12" t="str">
        <f>TEXT((J3639/86400)+25569+(-5/24),"mm/dd/yy")</f>
        <v>12/02/14</v>
      </c>
      <c r="T3639" s="12" t="str">
        <f>TEXT((I3639/86400)+25569+(-5/24),"mm/dd/yy")</f>
        <v>01/01/15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>E3640/D3640</f>
        <v>6.545454545454546E-2</v>
      </c>
      <c r="P3640">
        <f>E3640/L3640</f>
        <v>108</v>
      </c>
      <c r="Q3640" t="s">
        <v>8317</v>
      </c>
      <c r="R3640" t="s">
        <v>8338</v>
      </c>
      <c r="S3640" s="12" t="str">
        <f>TEXT((J3640/86400)+25569+(-5/24),"mm/dd/yy")</f>
        <v>02/18/15</v>
      </c>
      <c r="T3640" s="12" t="str">
        <f>TEXT((I3640/86400)+25569+(-5/24),"mm/dd/yy")</f>
        <v>04/19/15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>E3641/D3641</f>
        <v>4.0000000000000003E-5</v>
      </c>
      <c r="P3641">
        <f>E3641/L3641</f>
        <v>1</v>
      </c>
      <c r="Q3641" t="s">
        <v>8317</v>
      </c>
      <c r="R3641" t="s">
        <v>8338</v>
      </c>
      <c r="S3641" s="12" t="str">
        <f>TEXT((J3641/86400)+25569+(-5/24),"mm/dd/yy")</f>
        <v>08/08/16</v>
      </c>
      <c r="T3641" s="12" t="str">
        <f>TEXT((I3641/86400)+25569+(-5/24),"mm/dd/yy")</f>
        <v>10/07/16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>E3642/D3642</f>
        <v>5.5E-2</v>
      </c>
      <c r="P3642">
        <f>E3642/L3642</f>
        <v>18.333333333333332</v>
      </c>
      <c r="Q3642" t="s">
        <v>8317</v>
      </c>
      <c r="R3642" t="s">
        <v>8338</v>
      </c>
      <c r="S3642" s="12" t="str">
        <f>TEXT((J3642/86400)+25569+(-5/24),"mm/dd/yy")</f>
        <v>04/10/15</v>
      </c>
      <c r="T3642" s="12" t="str">
        <f>TEXT((I3642/86400)+25569+(-5/24),"mm/dd/yy")</f>
        <v>05/10/15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>E3643/D3643</f>
        <v>0</v>
      </c>
      <c r="P3643" t="e">
        <f>E3643/L3643</f>
        <v>#DIV/0!</v>
      </c>
      <c r="Q3643" t="s">
        <v>8317</v>
      </c>
      <c r="R3643" t="s">
        <v>8338</v>
      </c>
      <c r="S3643" s="12" t="str">
        <f>TEXT((J3643/86400)+25569+(-5/24),"mm/dd/yy")</f>
        <v>09/17/14</v>
      </c>
      <c r="T3643" s="12" t="str">
        <f>TEXT((I3643/86400)+25569+(-5/24),"mm/dd/yy")</f>
        <v>10/05/14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>E3644/D3644</f>
        <v>2.1428571428571429E-2</v>
      </c>
      <c r="P3644">
        <f>E3644/L3644</f>
        <v>7.5</v>
      </c>
      <c r="Q3644" t="s">
        <v>8317</v>
      </c>
      <c r="R3644" t="s">
        <v>8338</v>
      </c>
      <c r="S3644" s="12" t="str">
        <f>TEXT((J3644/86400)+25569+(-5/24),"mm/dd/yy")</f>
        <v>10/20/15</v>
      </c>
      <c r="T3644" s="12" t="str">
        <f>TEXT((I3644/86400)+25569+(-5/24),"mm/dd/yy")</f>
        <v>11/30/15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>E3645/D3645</f>
        <v>0</v>
      </c>
      <c r="P3645" t="e">
        <f>E3645/L3645</f>
        <v>#DIV/0!</v>
      </c>
      <c r="Q3645" t="s">
        <v>8317</v>
      </c>
      <c r="R3645" t="s">
        <v>8338</v>
      </c>
      <c r="S3645" s="12" t="str">
        <f>TEXT((J3645/86400)+25569+(-5/24),"mm/dd/yy")</f>
        <v>10/07/15</v>
      </c>
      <c r="T3645" s="12" t="str">
        <f>TEXT((I3645/86400)+25569+(-5/24),"mm/dd/yy")</f>
        <v>11/16/15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>E3646/D3646</f>
        <v>0.16420000000000001</v>
      </c>
      <c r="P3646">
        <f>E3646/L3646</f>
        <v>68.416666666666671</v>
      </c>
      <c r="Q3646" t="s">
        <v>8317</v>
      </c>
      <c r="R3646" t="s">
        <v>8338</v>
      </c>
      <c r="S3646" s="12" t="str">
        <f>TEXT((J3646/86400)+25569+(-5/24),"mm/dd/yy")</f>
        <v>02/09/16</v>
      </c>
      <c r="T3646" s="12" t="str">
        <f>TEXT((I3646/86400)+25569+(-5/24),"mm/dd/yy")</f>
        <v>03/07/16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>E3647/D3647</f>
        <v>1E-3</v>
      </c>
      <c r="P3647">
        <f>E3647/L3647</f>
        <v>1</v>
      </c>
      <c r="Q3647" t="s">
        <v>8317</v>
      </c>
      <c r="R3647" t="s">
        <v>8338</v>
      </c>
      <c r="S3647" s="12" t="str">
        <f>TEXT((J3647/86400)+25569+(-5/24),"mm/dd/yy")</f>
        <v>10/22/16</v>
      </c>
      <c r="T3647" s="12" t="str">
        <f>TEXT((I3647/86400)+25569+(-5/24),"mm/dd/yy")</f>
        <v>11/21/16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>E3648/D3648</f>
        <v>4.8099999999999997E-2</v>
      </c>
      <c r="P3648">
        <f>E3648/L3648</f>
        <v>60.125</v>
      </c>
      <c r="Q3648" t="s">
        <v>8317</v>
      </c>
      <c r="R3648" t="s">
        <v>8338</v>
      </c>
      <c r="S3648" s="12" t="str">
        <f>TEXT((J3648/86400)+25569+(-5/24),"mm/dd/yy")</f>
        <v>05/16/15</v>
      </c>
      <c r="T3648" s="12" t="str">
        <f>TEXT((I3648/86400)+25569+(-5/24),"mm/dd/yy")</f>
        <v>06/16/15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>E3649/D3649</f>
        <v>0.06</v>
      </c>
      <c r="P3649">
        <f>E3649/L3649</f>
        <v>15</v>
      </c>
      <c r="Q3649" t="s">
        <v>8317</v>
      </c>
      <c r="R3649" t="s">
        <v>8338</v>
      </c>
      <c r="S3649" s="12" t="str">
        <f>TEXT((J3649/86400)+25569+(-5/24),"mm/dd/yy")</f>
        <v>08/16/16</v>
      </c>
      <c r="T3649" s="12" t="str">
        <f>TEXT((I3649/86400)+25569+(-5/24),"mm/dd/yy")</f>
        <v>09/30/16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>E3650/D3650</f>
        <v>1.003825</v>
      </c>
      <c r="P3650">
        <f>E3650/L3650</f>
        <v>550.04109589041093</v>
      </c>
      <c r="Q3650" t="s">
        <v>8317</v>
      </c>
      <c r="R3650" t="s">
        <v>8318</v>
      </c>
      <c r="S3650" s="12" t="str">
        <f>TEXT((J3650/86400)+25569+(-5/24),"mm/dd/yy")</f>
        <v>09/05/14</v>
      </c>
      <c r="T3650" s="12" t="str">
        <f>TEXT((I3650/86400)+25569+(-5/24),"mm/dd/yy")</f>
        <v>10/05/14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>E3651/D3651</f>
        <v>1.04</v>
      </c>
      <c r="P3651">
        <f>E3651/L3651</f>
        <v>97.5</v>
      </c>
      <c r="Q3651" t="s">
        <v>8317</v>
      </c>
      <c r="R3651" t="s">
        <v>8318</v>
      </c>
      <c r="S3651" s="12" t="str">
        <f>TEXT((J3651/86400)+25569+(-5/24),"mm/dd/yy")</f>
        <v>05/21/14</v>
      </c>
      <c r="T3651" s="12" t="str">
        <f>TEXT((I3651/86400)+25569+(-5/24),"mm/dd/yy")</f>
        <v>06/16/14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>E3652/D3652</f>
        <v>1</v>
      </c>
      <c r="P3652">
        <f>E3652/L3652</f>
        <v>29.411764705882351</v>
      </c>
      <c r="Q3652" t="s">
        <v>8317</v>
      </c>
      <c r="R3652" t="s">
        <v>8318</v>
      </c>
      <c r="S3652" s="12" t="str">
        <f>TEXT((J3652/86400)+25569+(-5/24),"mm/dd/yy")</f>
        <v>01/12/16</v>
      </c>
      <c r="T3652" s="12" t="str">
        <f>TEXT((I3652/86400)+25569+(-5/24),"mm/dd/yy")</f>
        <v>02/02/16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>E3653/D3653</f>
        <v>1.04</v>
      </c>
      <c r="P3653">
        <f>E3653/L3653</f>
        <v>57.777777777777779</v>
      </c>
      <c r="Q3653" t="s">
        <v>8317</v>
      </c>
      <c r="R3653" t="s">
        <v>8318</v>
      </c>
      <c r="S3653" s="12" t="str">
        <f>TEXT((J3653/86400)+25569+(-5/24),"mm/dd/yy")</f>
        <v>07/08/14</v>
      </c>
      <c r="T3653" s="12" t="str">
        <f>TEXT((I3653/86400)+25569+(-5/24),"mm/dd/yy")</f>
        <v>08/10/14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>E3654/D3654</f>
        <v>2.5066666666666668</v>
      </c>
      <c r="P3654">
        <f>E3654/L3654</f>
        <v>44.235294117647058</v>
      </c>
      <c r="Q3654" t="s">
        <v>8317</v>
      </c>
      <c r="R3654" t="s">
        <v>8318</v>
      </c>
      <c r="S3654" s="12" t="str">
        <f>TEXT((J3654/86400)+25569+(-5/24),"mm/dd/yy")</f>
        <v>08/14/16</v>
      </c>
      <c r="T3654" s="12" t="str">
        <f>TEXT((I3654/86400)+25569+(-5/24),"mm/dd/yy")</f>
        <v>08/24/16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>E3655/D3655</f>
        <v>1.0049999999999999</v>
      </c>
      <c r="P3655">
        <f>E3655/L3655</f>
        <v>60.909090909090907</v>
      </c>
      <c r="Q3655" t="s">
        <v>8317</v>
      </c>
      <c r="R3655" t="s">
        <v>8318</v>
      </c>
      <c r="S3655" s="12" t="str">
        <f>TEXT((J3655/86400)+25569+(-5/24),"mm/dd/yy")</f>
        <v>07/06/15</v>
      </c>
      <c r="T3655" s="12" t="str">
        <f>TEXT((I3655/86400)+25569+(-5/24),"mm/dd/yy")</f>
        <v>08/05/15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>E3656/D3656</f>
        <v>1.744</v>
      </c>
      <c r="P3656">
        <f>E3656/L3656</f>
        <v>68.84210526315789</v>
      </c>
      <c r="Q3656" t="s">
        <v>8317</v>
      </c>
      <c r="R3656" t="s">
        <v>8318</v>
      </c>
      <c r="S3656" s="12" t="str">
        <f>TEXT((J3656/86400)+25569+(-5/24),"mm/dd/yy")</f>
        <v>03/11/16</v>
      </c>
      <c r="T3656" s="12" t="str">
        <f>TEXT((I3656/86400)+25569+(-5/24),"mm/dd/yy")</f>
        <v>04/03/16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>E3657/D3657</f>
        <v>1.1626000000000001</v>
      </c>
      <c r="P3657">
        <f>E3657/L3657</f>
        <v>73.582278481012665</v>
      </c>
      <c r="Q3657" t="s">
        <v>8317</v>
      </c>
      <c r="R3657" t="s">
        <v>8318</v>
      </c>
      <c r="S3657" s="12" t="str">
        <f>TEXT((J3657/86400)+25569+(-5/24),"mm/dd/yy")</f>
        <v>06/18/15</v>
      </c>
      <c r="T3657" s="12" t="str">
        <f>TEXT((I3657/86400)+25569+(-5/24),"mm/dd/yy")</f>
        <v>07/18/15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>E3658/D3658</f>
        <v>1.0582</v>
      </c>
      <c r="P3658">
        <f>E3658/L3658</f>
        <v>115.02173913043478</v>
      </c>
      <c r="Q3658" t="s">
        <v>8317</v>
      </c>
      <c r="R3658" t="s">
        <v>8318</v>
      </c>
      <c r="S3658" s="12" t="str">
        <f>TEXT((J3658/86400)+25569+(-5/24),"mm/dd/yy")</f>
        <v>01/02/17</v>
      </c>
      <c r="T3658" s="12" t="str">
        <f>TEXT((I3658/86400)+25569+(-5/24),"mm/dd/yy")</f>
        <v>02/01/17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>E3659/D3659</f>
        <v>1.1074999999999999</v>
      </c>
      <c r="P3659">
        <f>E3659/L3659</f>
        <v>110.75</v>
      </c>
      <c r="Q3659" t="s">
        <v>8317</v>
      </c>
      <c r="R3659" t="s">
        <v>8318</v>
      </c>
      <c r="S3659" s="12" t="str">
        <f>TEXT((J3659/86400)+25569+(-5/24),"mm/dd/yy")</f>
        <v>05/09/16</v>
      </c>
      <c r="T3659" s="12" t="str">
        <f>TEXT((I3659/86400)+25569+(-5/24),"mm/dd/yy")</f>
        <v>06/01/16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>E3660/D3660</f>
        <v>1.0066666666666666</v>
      </c>
      <c r="P3660">
        <f>E3660/L3660</f>
        <v>75.5</v>
      </c>
      <c r="Q3660" t="s">
        <v>8317</v>
      </c>
      <c r="R3660" t="s">
        <v>8318</v>
      </c>
      <c r="S3660" s="12" t="str">
        <f>TEXT((J3660/86400)+25569+(-5/24),"mm/dd/yy")</f>
        <v>05/16/14</v>
      </c>
      <c r="T3660" s="12" t="str">
        <f>TEXT((I3660/86400)+25569+(-5/24),"mm/dd/yy")</f>
        <v>07/01/14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>E3661/D3661</f>
        <v>1.0203333333333333</v>
      </c>
      <c r="P3661">
        <f>E3661/L3661</f>
        <v>235.46153846153845</v>
      </c>
      <c r="Q3661" t="s">
        <v>8317</v>
      </c>
      <c r="R3661" t="s">
        <v>8318</v>
      </c>
      <c r="S3661" s="12" t="str">
        <f>TEXT((J3661/86400)+25569+(-5/24),"mm/dd/yy")</f>
        <v>02/20/15</v>
      </c>
      <c r="T3661" s="12" t="str">
        <f>TEXT((I3661/86400)+25569+(-5/24),"mm/dd/yy")</f>
        <v>03/19/15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>E3662/D3662</f>
        <v>1</v>
      </c>
      <c r="P3662">
        <f>E3662/L3662</f>
        <v>11.363636363636363</v>
      </c>
      <c r="Q3662" t="s">
        <v>8317</v>
      </c>
      <c r="R3662" t="s">
        <v>8318</v>
      </c>
      <c r="S3662" s="12" t="str">
        <f>TEXT((J3662/86400)+25569+(-5/24),"mm/dd/yy")</f>
        <v>11/28/14</v>
      </c>
      <c r="T3662" s="12" t="str">
        <f>TEXT((I3662/86400)+25569+(-5/24),"mm/dd/yy")</f>
        <v>12/23/14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>E3663/D3663</f>
        <v>1.1100000000000001</v>
      </c>
      <c r="P3663">
        <f>E3663/L3663</f>
        <v>92.5</v>
      </c>
      <c r="Q3663" t="s">
        <v>8317</v>
      </c>
      <c r="R3663" t="s">
        <v>8318</v>
      </c>
      <c r="S3663" s="12" t="str">
        <f>TEXT((J3663/86400)+25569+(-5/24),"mm/dd/yy")</f>
        <v>03/18/16</v>
      </c>
      <c r="T3663" s="12" t="str">
        <f>TEXT((I3663/86400)+25569+(-5/24),"mm/dd/yy")</f>
        <v>04/09/16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>E3664/D3664</f>
        <v>1.0142500000000001</v>
      </c>
      <c r="P3664">
        <f>E3664/L3664</f>
        <v>202.85</v>
      </c>
      <c r="Q3664" t="s">
        <v>8317</v>
      </c>
      <c r="R3664" t="s">
        <v>8318</v>
      </c>
      <c r="S3664" s="12" t="str">
        <f>TEXT((J3664/86400)+25569+(-5/24),"mm/dd/yy")</f>
        <v>03/01/15</v>
      </c>
      <c r="T3664" s="12" t="str">
        <f>TEXT((I3664/86400)+25569+(-5/24),"mm/dd/yy")</f>
        <v>03/30/15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>E3665/D3665</f>
        <v>1.04</v>
      </c>
      <c r="P3665">
        <f>E3665/L3665</f>
        <v>26</v>
      </c>
      <c r="Q3665" t="s">
        <v>8317</v>
      </c>
      <c r="R3665" t="s">
        <v>8318</v>
      </c>
      <c r="S3665" s="12" t="str">
        <f>TEXT((J3665/86400)+25569+(-5/24),"mm/dd/yy")</f>
        <v>10/22/16</v>
      </c>
      <c r="T3665" s="12" t="str">
        <f>TEXT((I3665/86400)+25569+(-5/24),"mm/dd/yy")</f>
        <v>12/21/16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>E3666/D3666</f>
        <v>1.09375</v>
      </c>
      <c r="P3666">
        <f>E3666/L3666</f>
        <v>46.05263157894737</v>
      </c>
      <c r="Q3666" t="s">
        <v>8317</v>
      </c>
      <c r="R3666" t="s">
        <v>8318</v>
      </c>
      <c r="S3666" s="12" t="str">
        <f>TEXT((J3666/86400)+25569+(-5/24),"mm/dd/yy")</f>
        <v>06/02/16</v>
      </c>
      <c r="T3666" s="12" t="str">
        <f>TEXT((I3666/86400)+25569+(-5/24),"mm/dd/yy")</f>
        <v>06/16/16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>E3667/D3667</f>
        <v>1.1516129032258065</v>
      </c>
      <c r="P3667">
        <f>E3667/L3667</f>
        <v>51</v>
      </c>
      <c r="Q3667" t="s">
        <v>8317</v>
      </c>
      <c r="R3667" t="s">
        <v>8318</v>
      </c>
      <c r="S3667" s="12" t="str">
        <f>TEXT((J3667/86400)+25569+(-5/24),"mm/dd/yy")</f>
        <v>10/17/15</v>
      </c>
      <c r="T3667" s="12" t="str">
        <f>TEXT((I3667/86400)+25569+(-5/24),"mm/dd/yy")</f>
        <v>10/28/15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>E3668/D3668</f>
        <v>1</v>
      </c>
      <c r="P3668">
        <f>E3668/L3668</f>
        <v>31.578947368421051</v>
      </c>
      <c r="Q3668" t="s">
        <v>8317</v>
      </c>
      <c r="R3668" t="s">
        <v>8318</v>
      </c>
      <c r="S3668" s="12" t="str">
        <f>TEXT((J3668/86400)+25569+(-5/24),"mm/dd/yy")</f>
        <v>07/02/14</v>
      </c>
      <c r="T3668" s="12" t="str">
        <f>TEXT((I3668/86400)+25569+(-5/24),"mm/dd/yy")</f>
        <v>07/24/14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>E3669/D3669</f>
        <v>1.0317033333333334</v>
      </c>
      <c r="P3669">
        <f>E3669/L3669</f>
        <v>53.363965517241382</v>
      </c>
      <c r="Q3669" t="s">
        <v>8317</v>
      </c>
      <c r="R3669" t="s">
        <v>8318</v>
      </c>
      <c r="S3669" s="12" t="str">
        <f>TEXT((J3669/86400)+25569+(-5/24),"mm/dd/yy")</f>
        <v>06/18/15</v>
      </c>
      <c r="T3669" s="12" t="str">
        <f>TEXT((I3669/86400)+25569+(-5/24),"mm/dd/yy")</f>
        <v>07/18/15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>E3670/D3670</f>
        <v>1.0349999999999999</v>
      </c>
      <c r="P3670">
        <f>E3670/L3670</f>
        <v>36.964285714285715</v>
      </c>
      <c r="Q3670" t="s">
        <v>8317</v>
      </c>
      <c r="R3670" t="s">
        <v>8318</v>
      </c>
      <c r="S3670" s="12" t="str">
        <f>TEXT((J3670/86400)+25569+(-5/24),"mm/dd/yy")</f>
        <v>06/30/15</v>
      </c>
      <c r="T3670" s="12" t="str">
        <f>TEXT((I3670/86400)+25569+(-5/24),"mm/dd/yy")</f>
        <v>07/23/15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>E3671/D3671</f>
        <v>1.3819999999999999</v>
      </c>
      <c r="P3671">
        <f>E3671/L3671</f>
        <v>81.294117647058826</v>
      </c>
      <c r="Q3671" t="s">
        <v>8317</v>
      </c>
      <c r="R3671" t="s">
        <v>8318</v>
      </c>
      <c r="S3671" s="12" t="str">
        <f>TEXT((J3671/86400)+25569+(-5/24),"mm/dd/yy")</f>
        <v>05/12/15</v>
      </c>
      <c r="T3671" s="12" t="str">
        <f>TEXT((I3671/86400)+25569+(-5/24),"mm/dd/yy")</f>
        <v>06/11/15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>E3672/D3672</f>
        <v>1.0954545454545455</v>
      </c>
      <c r="P3672">
        <f>E3672/L3672</f>
        <v>20.083333333333332</v>
      </c>
      <c r="Q3672" t="s">
        <v>8317</v>
      </c>
      <c r="R3672" t="s">
        <v>8318</v>
      </c>
      <c r="S3672" s="12" t="str">
        <f>TEXT((J3672/86400)+25569+(-5/24),"mm/dd/yy")</f>
        <v>05/18/15</v>
      </c>
      <c r="T3672" s="12" t="str">
        <f>TEXT((I3672/86400)+25569+(-5/24),"mm/dd/yy")</f>
        <v>05/31/15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>E3673/D3673</f>
        <v>1.0085714285714287</v>
      </c>
      <c r="P3673">
        <f>E3673/L3673</f>
        <v>88.25</v>
      </c>
      <c r="Q3673" t="s">
        <v>8317</v>
      </c>
      <c r="R3673" t="s">
        <v>8318</v>
      </c>
      <c r="S3673" s="12" t="str">
        <f>TEXT((J3673/86400)+25569+(-5/24),"mm/dd/yy")</f>
        <v>06/30/14</v>
      </c>
      <c r="T3673" s="12" t="str">
        <f>TEXT((I3673/86400)+25569+(-5/24),"mm/dd/yy")</f>
        <v>07/20/14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>E3674/D3674</f>
        <v>1.0153333333333334</v>
      </c>
      <c r="P3674">
        <f>E3674/L3674</f>
        <v>53.438596491228068</v>
      </c>
      <c r="Q3674" t="s">
        <v>8317</v>
      </c>
      <c r="R3674" t="s">
        <v>8318</v>
      </c>
      <c r="S3674" s="12" t="str">
        <f>TEXT((J3674/86400)+25569+(-5/24),"mm/dd/yy")</f>
        <v>08/27/14</v>
      </c>
      <c r="T3674" s="12" t="str">
        <f>TEXT((I3674/86400)+25569+(-5/24),"mm/dd/yy")</f>
        <v>09/26/14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>E3675/D3675</f>
        <v>1.13625</v>
      </c>
      <c r="P3675">
        <f>E3675/L3675</f>
        <v>39.868421052631582</v>
      </c>
      <c r="Q3675" t="s">
        <v>8317</v>
      </c>
      <c r="R3675" t="s">
        <v>8318</v>
      </c>
      <c r="S3675" s="12" t="str">
        <f>TEXT((J3675/86400)+25569+(-5/24),"mm/dd/yy")</f>
        <v>10/02/14</v>
      </c>
      <c r="T3675" s="12" t="str">
        <f>TEXT((I3675/86400)+25569+(-5/24),"mm/dd/yy")</f>
        <v>11/05/14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>E3676/D3676</f>
        <v>1</v>
      </c>
      <c r="P3676">
        <f>E3676/L3676</f>
        <v>145.16129032258064</v>
      </c>
      <c r="Q3676" t="s">
        <v>8317</v>
      </c>
      <c r="R3676" t="s">
        <v>8318</v>
      </c>
      <c r="S3676" s="12" t="str">
        <f>TEXT((J3676/86400)+25569+(-5/24),"mm/dd/yy")</f>
        <v>07/05/16</v>
      </c>
      <c r="T3676" s="12" t="str">
        <f>TEXT((I3676/86400)+25569+(-5/24),"mm/dd/yy")</f>
        <v>09/03/16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>E3677/D3677</f>
        <v>1.4</v>
      </c>
      <c r="P3677">
        <f>E3677/L3677</f>
        <v>23.333333333333332</v>
      </c>
      <c r="Q3677" t="s">
        <v>8317</v>
      </c>
      <c r="R3677" t="s">
        <v>8318</v>
      </c>
      <c r="S3677" s="12" t="str">
        <f>TEXT((J3677/86400)+25569+(-5/24),"mm/dd/yy")</f>
        <v>05/03/16</v>
      </c>
      <c r="T3677" s="12" t="str">
        <f>TEXT((I3677/86400)+25569+(-5/24),"mm/dd/yy")</f>
        <v>05/15/16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>E3678/D3678</f>
        <v>1.2875000000000001</v>
      </c>
      <c r="P3678">
        <f>E3678/L3678</f>
        <v>64.375</v>
      </c>
      <c r="Q3678" t="s">
        <v>8317</v>
      </c>
      <c r="R3678" t="s">
        <v>8318</v>
      </c>
      <c r="S3678" s="12" t="str">
        <f>TEXT((J3678/86400)+25569+(-5/24),"mm/dd/yy")</f>
        <v>08/25/14</v>
      </c>
      <c r="T3678" s="12" t="str">
        <f>TEXT((I3678/86400)+25569+(-5/24),"mm/dd/yy")</f>
        <v>09/12/14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>E3679/D3679</f>
        <v>1.0290416666666666</v>
      </c>
      <c r="P3679">
        <f>E3679/L3679</f>
        <v>62.052763819095475</v>
      </c>
      <c r="Q3679" t="s">
        <v>8317</v>
      </c>
      <c r="R3679" t="s">
        <v>8318</v>
      </c>
      <c r="S3679" s="12" t="str">
        <f>TEXT((J3679/86400)+25569+(-5/24),"mm/dd/yy")</f>
        <v>06/12/14</v>
      </c>
      <c r="T3679" s="12" t="str">
        <f>TEXT((I3679/86400)+25569+(-5/24),"mm/dd/yy")</f>
        <v>07/02/14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>E3680/D3680</f>
        <v>1.0249999999999999</v>
      </c>
      <c r="P3680">
        <f>E3680/L3680</f>
        <v>66.129032258064512</v>
      </c>
      <c r="Q3680" t="s">
        <v>8317</v>
      </c>
      <c r="R3680" t="s">
        <v>8318</v>
      </c>
      <c r="S3680" s="12" t="str">
        <f>TEXT((J3680/86400)+25569+(-5/24),"mm/dd/yy")</f>
        <v>04/26/15</v>
      </c>
      <c r="T3680" s="12" t="str">
        <f>TEXT((I3680/86400)+25569+(-5/24),"mm/dd/yy")</f>
        <v>05/31/15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>E3681/D3681</f>
        <v>1.101</v>
      </c>
      <c r="P3681">
        <f>E3681/L3681</f>
        <v>73.400000000000006</v>
      </c>
      <c r="Q3681" t="s">
        <v>8317</v>
      </c>
      <c r="R3681" t="s">
        <v>8318</v>
      </c>
      <c r="S3681" s="12" t="str">
        <f>TEXT((J3681/86400)+25569+(-5/24),"mm/dd/yy")</f>
        <v>05/27/14</v>
      </c>
      <c r="T3681" s="12" t="str">
        <f>TEXT((I3681/86400)+25569+(-5/24),"mm/dd/yy")</f>
        <v>06/30/14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>E3682/D3682</f>
        <v>1.1276666666666666</v>
      </c>
      <c r="P3682">
        <f>E3682/L3682</f>
        <v>99.5</v>
      </c>
      <c r="Q3682" t="s">
        <v>8317</v>
      </c>
      <c r="R3682" t="s">
        <v>8318</v>
      </c>
      <c r="S3682" s="12" t="str">
        <f>TEXT((J3682/86400)+25569+(-5/24),"mm/dd/yy")</f>
        <v>09/14/16</v>
      </c>
      <c r="T3682" s="12" t="str">
        <f>TEXT((I3682/86400)+25569+(-5/24),"mm/dd/yy")</f>
        <v>10/05/16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>E3683/D3683</f>
        <v>1.119</v>
      </c>
      <c r="P3683">
        <f>E3683/L3683</f>
        <v>62.166666666666664</v>
      </c>
      <c r="Q3683" t="s">
        <v>8317</v>
      </c>
      <c r="R3683" t="s">
        <v>8318</v>
      </c>
      <c r="S3683" s="12" t="str">
        <f>TEXT((J3683/86400)+25569+(-5/24),"mm/dd/yy")</f>
        <v>01/05/16</v>
      </c>
      <c r="T3683" s="12" t="str">
        <f>TEXT((I3683/86400)+25569+(-5/24),"mm/dd/yy")</f>
        <v>01/15/16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>E3684/D3684</f>
        <v>1.3919999999999999</v>
      </c>
      <c r="P3684">
        <f>E3684/L3684</f>
        <v>62.328358208955223</v>
      </c>
      <c r="Q3684" t="s">
        <v>8317</v>
      </c>
      <c r="R3684" t="s">
        <v>8318</v>
      </c>
      <c r="S3684" s="12" t="str">
        <f>TEXT((J3684/86400)+25569+(-5/24),"mm/dd/yy")</f>
        <v>05/13/14</v>
      </c>
      <c r="T3684" s="12" t="str">
        <f>TEXT((I3684/86400)+25569+(-5/24),"mm/dd/yy")</f>
        <v>06/16/14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>E3685/D3685</f>
        <v>1.1085714285714285</v>
      </c>
      <c r="P3685">
        <f>E3685/L3685</f>
        <v>58.787878787878789</v>
      </c>
      <c r="Q3685" t="s">
        <v>8317</v>
      </c>
      <c r="R3685" t="s">
        <v>8318</v>
      </c>
      <c r="S3685" s="12" t="str">
        <f>TEXT((J3685/86400)+25569+(-5/24),"mm/dd/yy")</f>
        <v>09/19/16</v>
      </c>
      <c r="T3685" s="12" t="str">
        <f>TEXT((I3685/86400)+25569+(-5/24),"mm/dd/yy")</f>
        <v>10/19/16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>E3686/D3686</f>
        <v>1.3906666666666667</v>
      </c>
      <c r="P3686">
        <f>E3686/L3686</f>
        <v>45.347826086956523</v>
      </c>
      <c r="Q3686" t="s">
        <v>8317</v>
      </c>
      <c r="R3686" t="s">
        <v>8318</v>
      </c>
      <c r="S3686" s="12" t="str">
        <f>TEXT((J3686/86400)+25569+(-5/24),"mm/dd/yy")</f>
        <v>08/02/15</v>
      </c>
      <c r="T3686" s="12" t="str">
        <f>TEXT((I3686/86400)+25569+(-5/24),"mm/dd/yy")</f>
        <v>09/01/15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>E3687/D3687</f>
        <v>1.0569999999999999</v>
      </c>
      <c r="P3687">
        <f>E3687/L3687</f>
        <v>41.944444444444443</v>
      </c>
      <c r="Q3687" t="s">
        <v>8317</v>
      </c>
      <c r="R3687" t="s">
        <v>8318</v>
      </c>
      <c r="S3687" s="12" t="str">
        <f>TEXT((J3687/86400)+25569+(-5/24),"mm/dd/yy")</f>
        <v>04/24/14</v>
      </c>
      <c r="T3687" s="12" t="str">
        <f>TEXT((I3687/86400)+25569+(-5/24),"mm/dd/yy")</f>
        <v>05/19/14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>E3688/D3688</f>
        <v>1.0142857142857142</v>
      </c>
      <c r="P3688">
        <f>E3688/L3688</f>
        <v>59.166666666666664</v>
      </c>
      <c r="Q3688" t="s">
        <v>8317</v>
      </c>
      <c r="R3688" t="s">
        <v>8318</v>
      </c>
      <c r="S3688" s="12" t="str">
        <f>TEXT((J3688/86400)+25569+(-5/24),"mm/dd/yy")</f>
        <v>08/14/15</v>
      </c>
      <c r="T3688" s="12" t="str">
        <f>TEXT((I3688/86400)+25569+(-5/24),"mm/dd/yy")</f>
        <v>08/28/15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>E3689/D3689</f>
        <v>1.0024500000000001</v>
      </c>
      <c r="P3689">
        <f>E3689/L3689</f>
        <v>200.49</v>
      </c>
      <c r="Q3689" t="s">
        <v>8317</v>
      </c>
      <c r="R3689" t="s">
        <v>8318</v>
      </c>
      <c r="S3689" s="12" t="str">
        <f>TEXT((J3689/86400)+25569+(-5/24),"mm/dd/yy")</f>
        <v>05/28/14</v>
      </c>
      <c r="T3689" s="12" t="str">
        <f>TEXT((I3689/86400)+25569+(-5/24),"mm/dd/yy")</f>
        <v>06/27/14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>E3690/D3690</f>
        <v>1.0916666666666666</v>
      </c>
      <c r="P3690">
        <f>E3690/L3690</f>
        <v>83.974358974358978</v>
      </c>
      <c r="Q3690" t="s">
        <v>8317</v>
      </c>
      <c r="R3690" t="s">
        <v>8318</v>
      </c>
      <c r="S3690" s="12" t="str">
        <f>TEXT((J3690/86400)+25569+(-5/24),"mm/dd/yy")</f>
        <v>07/09/14</v>
      </c>
      <c r="T3690" s="12" t="str">
        <f>TEXT((I3690/86400)+25569+(-5/24),"mm/dd/yy")</f>
        <v>08/08/14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>E3691/D3691</f>
        <v>1.1833333333333333</v>
      </c>
      <c r="P3691">
        <f>E3691/L3691</f>
        <v>57.258064516129032</v>
      </c>
      <c r="Q3691" t="s">
        <v>8317</v>
      </c>
      <c r="R3691" t="s">
        <v>8318</v>
      </c>
      <c r="S3691" s="12" t="str">
        <f>TEXT((J3691/86400)+25569+(-5/24),"mm/dd/yy")</f>
        <v>05/23/15</v>
      </c>
      <c r="T3691" s="12" t="str">
        <f>TEXT((I3691/86400)+25569+(-5/24),"mm/dd/yy")</f>
        <v>06/21/15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>E3692/D3692</f>
        <v>1.2</v>
      </c>
      <c r="P3692">
        <f>E3692/L3692</f>
        <v>58.064516129032256</v>
      </c>
      <c r="Q3692" t="s">
        <v>8317</v>
      </c>
      <c r="R3692" t="s">
        <v>8318</v>
      </c>
      <c r="S3692" s="12" t="str">
        <f>TEXT((J3692/86400)+25569+(-5/24),"mm/dd/yy")</f>
        <v>10/28/14</v>
      </c>
      <c r="T3692" s="12" t="str">
        <f>TEXT((I3692/86400)+25569+(-5/24),"mm/dd/yy")</f>
        <v>11/27/14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>E3693/D3693</f>
        <v>1.2796000000000001</v>
      </c>
      <c r="P3693">
        <f>E3693/L3693</f>
        <v>186.80291970802921</v>
      </c>
      <c r="Q3693" t="s">
        <v>8317</v>
      </c>
      <c r="R3693" t="s">
        <v>8318</v>
      </c>
      <c r="S3693" s="12" t="str">
        <f>TEXT((J3693/86400)+25569+(-5/24),"mm/dd/yy")</f>
        <v>01/16/15</v>
      </c>
      <c r="T3693" s="12" t="str">
        <f>TEXT((I3693/86400)+25569+(-5/24),"mm/dd/yy")</f>
        <v>03/01/15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>E3694/D3694</f>
        <v>1.26</v>
      </c>
      <c r="P3694">
        <f>E3694/L3694</f>
        <v>74.117647058823536</v>
      </c>
      <c r="Q3694" t="s">
        <v>8317</v>
      </c>
      <c r="R3694" t="s">
        <v>8318</v>
      </c>
      <c r="S3694" s="12" t="str">
        <f>TEXT((J3694/86400)+25569+(-5/24),"mm/dd/yy")</f>
        <v>09/09/14</v>
      </c>
      <c r="T3694" s="12" t="str">
        <f>TEXT((I3694/86400)+25569+(-5/24),"mm/dd/yy")</f>
        <v>09/18/14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>E3695/D3695</f>
        <v>1.2912912912912913</v>
      </c>
      <c r="P3695">
        <f>E3695/L3695</f>
        <v>30.714285714285715</v>
      </c>
      <c r="Q3695" t="s">
        <v>8317</v>
      </c>
      <c r="R3695" t="s">
        <v>8318</v>
      </c>
      <c r="S3695" s="12" t="str">
        <f>TEXT((J3695/86400)+25569+(-5/24),"mm/dd/yy")</f>
        <v>10/31/15</v>
      </c>
      <c r="T3695" s="12" t="str">
        <f>TEXT((I3695/86400)+25569+(-5/24),"mm/dd/yy")</f>
        <v>11/30/15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>E3696/D3696</f>
        <v>1.0742857142857143</v>
      </c>
      <c r="P3696">
        <f>E3696/L3696</f>
        <v>62.666666666666664</v>
      </c>
      <c r="Q3696" t="s">
        <v>8317</v>
      </c>
      <c r="R3696" t="s">
        <v>8318</v>
      </c>
      <c r="S3696" s="12" t="str">
        <f>TEXT((J3696/86400)+25569+(-5/24),"mm/dd/yy")</f>
        <v>04/29/16</v>
      </c>
      <c r="T3696" s="12" t="str">
        <f>TEXT((I3696/86400)+25569+(-5/24),"mm/dd/yy")</f>
        <v>06/05/16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>E3697/D3697</f>
        <v>1.00125</v>
      </c>
      <c r="P3697">
        <f>E3697/L3697</f>
        <v>121.36363636363636</v>
      </c>
      <c r="Q3697" t="s">
        <v>8317</v>
      </c>
      <c r="R3697" t="s">
        <v>8318</v>
      </c>
      <c r="S3697" s="12" t="str">
        <f>TEXT((J3697/86400)+25569+(-5/24),"mm/dd/yy")</f>
        <v>12/22/14</v>
      </c>
      <c r="T3697" s="12" t="str">
        <f>TEXT((I3697/86400)+25569+(-5/24),"mm/dd/yy")</f>
        <v>01/11/15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>E3698/D3698</f>
        <v>1.55</v>
      </c>
      <c r="P3698">
        <f>E3698/L3698</f>
        <v>39.743589743589745</v>
      </c>
      <c r="Q3698" t="s">
        <v>8317</v>
      </c>
      <c r="R3698" t="s">
        <v>8318</v>
      </c>
      <c r="S3698" s="12" t="str">
        <f>TEXT((J3698/86400)+25569+(-5/24),"mm/dd/yy")</f>
        <v>12/15/14</v>
      </c>
      <c r="T3698" s="12" t="str">
        <f>TEXT((I3698/86400)+25569+(-5/24),"mm/dd/yy")</f>
        <v>02/13/15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>E3699/D3699</f>
        <v>1.08</v>
      </c>
      <c r="P3699">
        <f>E3699/L3699</f>
        <v>72</v>
      </c>
      <c r="Q3699" t="s">
        <v>8317</v>
      </c>
      <c r="R3699" t="s">
        <v>8318</v>
      </c>
      <c r="S3699" s="12" t="str">
        <f>TEXT((J3699/86400)+25569+(-5/24),"mm/dd/yy")</f>
        <v>04/19/16</v>
      </c>
      <c r="T3699" s="12" t="str">
        <f>TEXT((I3699/86400)+25569+(-5/24),"mm/dd/yy")</f>
        <v>05/10/16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>E3700/D3700</f>
        <v>1.1052</v>
      </c>
      <c r="P3700">
        <f>E3700/L3700</f>
        <v>40.632352941176471</v>
      </c>
      <c r="Q3700" t="s">
        <v>8317</v>
      </c>
      <c r="R3700" t="s">
        <v>8318</v>
      </c>
      <c r="S3700" s="12" t="str">
        <f>TEXT((J3700/86400)+25569+(-5/24),"mm/dd/yy")</f>
        <v>02/01/16</v>
      </c>
      <c r="T3700" s="12" t="str">
        <f>TEXT((I3700/86400)+25569+(-5/24),"mm/dd/yy")</f>
        <v>03/02/16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>E3701/D3701</f>
        <v>1.008</v>
      </c>
      <c r="P3701">
        <f>E3701/L3701</f>
        <v>63</v>
      </c>
      <c r="Q3701" t="s">
        <v>8317</v>
      </c>
      <c r="R3701" t="s">
        <v>8318</v>
      </c>
      <c r="S3701" s="12" t="str">
        <f>TEXT((J3701/86400)+25569+(-5/24),"mm/dd/yy")</f>
        <v>09/15/14</v>
      </c>
      <c r="T3701" s="12" t="str">
        <f>TEXT((I3701/86400)+25569+(-5/24),"mm/dd/yy")</f>
        <v>10/15/14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>E3702/D3702</f>
        <v>1.212</v>
      </c>
      <c r="P3702">
        <f>E3702/L3702</f>
        <v>33.666666666666664</v>
      </c>
      <c r="Q3702" t="s">
        <v>8317</v>
      </c>
      <c r="R3702" t="s">
        <v>8318</v>
      </c>
      <c r="S3702" s="12" t="str">
        <f>TEXT((J3702/86400)+25569+(-5/24),"mm/dd/yy")</f>
        <v>08/31/14</v>
      </c>
      <c r="T3702" s="12" t="str">
        <f>TEXT((I3702/86400)+25569+(-5/24),"mm/dd/yy")</f>
        <v>09/30/14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>E3703/D3703</f>
        <v>1.0033333333333334</v>
      </c>
      <c r="P3703">
        <f>E3703/L3703</f>
        <v>38.589743589743591</v>
      </c>
      <c r="Q3703" t="s">
        <v>8317</v>
      </c>
      <c r="R3703" t="s">
        <v>8318</v>
      </c>
      <c r="S3703" s="12" t="str">
        <f>TEXT((J3703/86400)+25569+(-5/24),"mm/dd/yy")</f>
        <v>05/05/15</v>
      </c>
      <c r="T3703" s="12" t="str">
        <f>TEXT((I3703/86400)+25569+(-5/24),"mm/dd/yy")</f>
        <v>06/04/15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>E3704/D3704</f>
        <v>1.0916666666666666</v>
      </c>
      <c r="P3704">
        <f>E3704/L3704</f>
        <v>155.95238095238096</v>
      </c>
      <c r="Q3704" t="s">
        <v>8317</v>
      </c>
      <c r="R3704" t="s">
        <v>8318</v>
      </c>
      <c r="S3704" s="12" t="str">
        <f>TEXT((J3704/86400)+25569+(-5/24),"mm/dd/yy")</f>
        <v>06/03/16</v>
      </c>
      <c r="T3704" s="12" t="str">
        <f>TEXT((I3704/86400)+25569+(-5/24),"mm/dd/yy")</f>
        <v>07/10/16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>E3705/D3705</f>
        <v>1.2342857142857142</v>
      </c>
      <c r="P3705">
        <f>E3705/L3705</f>
        <v>43.2</v>
      </c>
      <c r="Q3705" t="s">
        <v>8317</v>
      </c>
      <c r="R3705" t="s">
        <v>8318</v>
      </c>
      <c r="S3705" s="12" t="str">
        <f>TEXT((J3705/86400)+25569+(-5/24),"mm/dd/yy")</f>
        <v>07/05/16</v>
      </c>
      <c r="T3705" s="12" t="str">
        <f>TEXT((I3705/86400)+25569+(-5/24),"mm/dd/yy")</f>
        <v>08/13/16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>E3706/D3706</f>
        <v>1.3633666666666666</v>
      </c>
      <c r="P3706">
        <f>E3706/L3706</f>
        <v>15.148518518518518</v>
      </c>
      <c r="Q3706" t="s">
        <v>8317</v>
      </c>
      <c r="R3706" t="s">
        <v>8318</v>
      </c>
      <c r="S3706" s="12" t="str">
        <f>TEXT((J3706/86400)+25569+(-5/24),"mm/dd/yy")</f>
        <v>04/01/16</v>
      </c>
      <c r="T3706" s="12" t="str">
        <f>TEXT((I3706/86400)+25569+(-5/24),"mm/dd/yy")</f>
        <v>05/31/16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>E3707/D3707</f>
        <v>1.0346657233816767</v>
      </c>
      <c r="P3707">
        <f>E3707/L3707</f>
        <v>83.571428571428569</v>
      </c>
      <c r="Q3707" t="s">
        <v>8317</v>
      </c>
      <c r="R3707" t="s">
        <v>8318</v>
      </c>
      <c r="S3707" s="12" t="str">
        <f>TEXT((J3707/86400)+25569+(-5/24),"mm/dd/yy")</f>
        <v>06/02/14</v>
      </c>
      <c r="T3707" s="12" t="str">
        <f>TEXT((I3707/86400)+25569+(-5/24),"mm/dd/yy")</f>
        <v>06/23/14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>E3708/D3708</f>
        <v>1.2133333333333334</v>
      </c>
      <c r="P3708">
        <f>E3708/L3708</f>
        <v>140</v>
      </c>
      <c r="Q3708" t="s">
        <v>8317</v>
      </c>
      <c r="R3708" t="s">
        <v>8318</v>
      </c>
      <c r="S3708" s="12" t="str">
        <f>TEXT((J3708/86400)+25569+(-5/24),"mm/dd/yy")</f>
        <v>08/28/14</v>
      </c>
      <c r="T3708" s="12" t="str">
        <f>TEXT((I3708/86400)+25569+(-5/24),"mm/dd/yy")</f>
        <v>09/12/14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>E3709/D3709</f>
        <v>1.86</v>
      </c>
      <c r="P3709">
        <f>E3709/L3709</f>
        <v>80.869565217391298</v>
      </c>
      <c r="Q3709" t="s">
        <v>8317</v>
      </c>
      <c r="R3709" t="s">
        <v>8318</v>
      </c>
      <c r="S3709" s="12" t="str">
        <f>TEXT((J3709/86400)+25569+(-5/24),"mm/dd/yy")</f>
        <v>06/30/16</v>
      </c>
      <c r="T3709" s="12" t="str">
        <f>TEXT((I3709/86400)+25569+(-5/24),"mm/dd/yy")</f>
        <v>07/22/16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>E3710/D3710</f>
        <v>3</v>
      </c>
      <c r="P3710">
        <f>E3710/L3710</f>
        <v>53.846153846153847</v>
      </c>
      <c r="Q3710" t="s">
        <v>8317</v>
      </c>
      <c r="R3710" t="s">
        <v>8318</v>
      </c>
      <c r="S3710" s="12" t="str">
        <f>TEXT((J3710/86400)+25569+(-5/24),"mm/dd/yy")</f>
        <v>06/19/14</v>
      </c>
      <c r="T3710" s="12" t="str">
        <f>TEXT((I3710/86400)+25569+(-5/24),"mm/dd/yy")</f>
        <v>07/03/14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>E3711/D3711</f>
        <v>1.0825</v>
      </c>
      <c r="P3711">
        <f>E3711/L3711</f>
        <v>30.928571428571427</v>
      </c>
      <c r="Q3711" t="s">
        <v>8317</v>
      </c>
      <c r="R3711" t="s">
        <v>8318</v>
      </c>
      <c r="S3711" s="12" t="str">
        <f>TEXT((J3711/86400)+25569+(-5/24),"mm/dd/yy")</f>
        <v>05/26/14</v>
      </c>
      <c r="T3711" s="12" t="str">
        <f>TEXT((I3711/86400)+25569+(-5/24),"mm/dd/yy")</f>
        <v>06/25/14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>E3712/D3712</f>
        <v>1.4115384615384616</v>
      </c>
      <c r="P3712">
        <f>E3712/L3712</f>
        <v>67.962962962962962</v>
      </c>
      <c r="Q3712" t="s">
        <v>8317</v>
      </c>
      <c r="R3712" t="s">
        <v>8318</v>
      </c>
      <c r="S3712" s="12" t="str">
        <f>TEXT((J3712/86400)+25569+(-5/24),"mm/dd/yy")</f>
        <v>03/09/15</v>
      </c>
      <c r="T3712" s="12" t="str">
        <f>TEXT((I3712/86400)+25569+(-5/24),"mm/dd/yy")</f>
        <v>04/03/15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>E3713/D3713</f>
        <v>1.1399999999999999</v>
      </c>
      <c r="P3713">
        <f>E3713/L3713</f>
        <v>27.142857142857142</v>
      </c>
      <c r="Q3713" t="s">
        <v>8317</v>
      </c>
      <c r="R3713" t="s">
        <v>8318</v>
      </c>
      <c r="S3713" s="12" t="str">
        <f>TEXT((J3713/86400)+25569+(-5/24),"mm/dd/yy")</f>
        <v>05/20/14</v>
      </c>
      <c r="T3713" s="12" t="str">
        <f>TEXT((I3713/86400)+25569+(-5/24),"mm/dd/yy")</f>
        <v>06/15/14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>E3714/D3714</f>
        <v>1.5373333333333334</v>
      </c>
      <c r="P3714">
        <f>E3714/L3714</f>
        <v>110.86538461538461</v>
      </c>
      <c r="Q3714" t="s">
        <v>8317</v>
      </c>
      <c r="R3714" t="s">
        <v>8318</v>
      </c>
      <c r="S3714" s="12" t="str">
        <f>TEXT((J3714/86400)+25569+(-5/24),"mm/dd/yy")</f>
        <v>05/09/15</v>
      </c>
      <c r="T3714" s="12" t="str">
        <f>TEXT((I3714/86400)+25569+(-5/24),"mm/dd/yy")</f>
        <v>05/31/15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>E3715/D3715</f>
        <v>1.0149999999999999</v>
      </c>
      <c r="P3715">
        <f>E3715/L3715</f>
        <v>106.84210526315789</v>
      </c>
      <c r="Q3715" t="s">
        <v>8317</v>
      </c>
      <c r="R3715" t="s">
        <v>8318</v>
      </c>
      <c r="S3715" s="12" t="str">
        <f>TEXT((J3715/86400)+25569+(-5/24),"mm/dd/yy")</f>
        <v>05/15/16</v>
      </c>
      <c r="T3715" s="12" t="str">
        <f>TEXT((I3715/86400)+25569+(-5/24),"mm/dd/yy")</f>
        <v>06/04/16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>E3716/D3716</f>
        <v>1.0235000000000001</v>
      </c>
      <c r="P3716">
        <f>E3716/L3716</f>
        <v>105.51546391752578</v>
      </c>
      <c r="Q3716" t="s">
        <v>8317</v>
      </c>
      <c r="R3716" t="s">
        <v>8318</v>
      </c>
      <c r="S3716" s="12" t="str">
        <f>TEXT((J3716/86400)+25569+(-5/24),"mm/dd/yy")</f>
        <v>04/24/15</v>
      </c>
      <c r="T3716" s="12" t="str">
        <f>TEXT((I3716/86400)+25569+(-5/24),"mm/dd/yy")</f>
        <v>05/25/15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>E3717/D3717</f>
        <v>1.0257142857142858</v>
      </c>
      <c r="P3717">
        <f>E3717/L3717</f>
        <v>132.96296296296296</v>
      </c>
      <c r="Q3717" t="s">
        <v>8317</v>
      </c>
      <c r="R3717" t="s">
        <v>8318</v>
      </c>
      <c r="S3717" s="12" t="str">
        <f>TEXT((J3717/86400)+25569+(-5/24),"mm/dd/yy")</f>
        <v>02/01/15</v>
      </c>
      <c r="T3717" s="12" t="str">
        <f>TEXT((I3717/86400)+25569+(-5/24),"mm/dd/yy")</f>
        <v>03/31/15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>E3718/D3718</f>
        <v>1.5575000000000001</v>
      </c>
      <c r="P3718">
        <f>E3718/L3718</f>
        <v>51.916666666666664</v>
      </c>
      <c r="Q3718" t="s">
        <v>8317</v>
      </c>
      <c r="R3718" t="s">
        <v>8318</v>
      </c>
      <c r="S3718" s="12" t="str">
        <f>TEXT((J3718/86400)+25569+(-5/24),"mm/dd/yy")</f>
        <v>12/22/15</v>
      </c>
      <c r="T3718" s="12" t="str">
        <f>TEXT((I3718/86400)+25569+(-5/24),"mm/dd/yy")</f>
        <v>01/21/16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>E3719/D3719</f>
        <v>1.0075000000000001</v>
      </c>
      <c r="P3719">
        <f>E3719/L3719</f>
        <v>310</v>
      </c>
      <c r="Q3719" t="s">
        <v>8317</v>
      </c>
      <c r="R3719" t="s">
        <v>8318</v>
      </c>
      <c r="S3719" s="12" t="str">
        <f>TEXT((J3719/86400)+25569+(-5/24),"mm/dd/yy")</f>
        <v>04/08/15</v>
      </c>
      <c r="T3719" s="12" t="str">
        <f>TEXT((I3719/86400)+25569+(-5/24),"mm/dd/yy")</f>
        <v>05/09/15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>E3720/D3720</f>
        <v>2.3940000000000001</v>
      </c>
      <c r="P3720">
        <f>E3720/L3720</f>
        <v>26.021739130434781</v>
      </c>
      <c r="Q3720" t="s">
        <v>8317</v>
      </c>
      <c r="R3720" t="s">
        <v>8318</v>
      </c>
      <c r="S3720" s="12" t="str">
        <f>TEXT((J3720/86400)+25569+(-5/24),"mm/dd/yy")</f>
        <v>01/28/15</v>
      </c>
      <c r="T3720" s="12" t="str">
        <f>TEXT((I3720/86400)+25569+(-5/24),"mm/dd/yy")</f>
        <v>02/27/15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>E3721/D3721</f>
        <v>2.1</v>
      </c>
      <c r="P3721">
        <f>E3721/L3721</f>
        <v>105</v>
      </c>
      <c r="Q3721" t="s">
        <v>8317</v>
      </c>
      <c r="R3721" t="s">
        <v>8318</v>
      </c>
      <c r="S3721" s="12" t="str">
        <f>TEXT((J3721/86400)+25569+(-5/24),"mm/dd/yy")</f>
        <v>05/23/15</v>
      </c>
      <c r="T3721" s="12" t="str">
        <f>TEXT((I3721/86400)+25569+(-5/24),"mm/dd/yy")</f>
        <v>06/22/15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>E3722/D3722</f>
        <v>1.0451515151515152</v>
      </c>
      <c r="P3722">
        <f>E3722/L3722</f>
        <v>86.224999999999994</v>
      </c>
      <c r="Q3722" t="s">
        <v>8317</v>
      </c>
      <c r="R3722" t="s">
        <v>8318</v>
      </c>
      <c r="S3722" s="12" t="str">
        <f>TEXT((J3722/86400)+25569+(-5/24),"mm/dd/yy")</f>
        <v>06/10/15</v>
      </c>
      <c r="T3722" s="12" t="str">
        <f>TEXT((I3722/86400)+25569+(-5/24),"mm/dd/yy")</f>
        <v>07/02/15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>E3723/D3723</f>
        <v>1.008</v>
      </c>
      <c r="P3723">
        <f>E3723/L3723</f>
        <v>114.54545454545455</v>
      </c>
      <c r="Q3723" t="s">
        <v>8317</v>
      </c>
      <c r="R3723" t="s">
        <v>8318</v>
      </c>
      <c r="S3723" s="12" t="str">
        <f>TEXT((J3723/86400)+25569+(-5/24),"mm/dd/yy")</f>
        <v>10/15/14</v>
      </c>
      <c r="T3723" s="12" t="str">
        <f>TEXT((I3723/86400)+25569+(-5/24),"mm/dd/yy")</f>
        <v>11/05/14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>E3724/D3724</f>
        <v>1.1120000000000001</v>
      </c>
      <c r="P3724">
        <f>E3724/L3724</f>
        <v>47.657142857142858</v>
      </c>
      <c r="Q3724" t="s">
        <v>8317</v>
      </c>
      <c r="R3724" t="s">
        <v>8318</v>
      </c>
      <c r="S3724" s="12" t="str">
        <f>TEXT((J3724/86400)+25569+(-5/24),"mm/dd/yy")</f>
        <v>01/12/16</v>
      </c>
      <c r="T3724" s="12" t="str">
        <f>TEXT((I3724/86400)+25569+(-5/24),"mm/dd/yy")</f>
        <v>02/11/16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>E3725/D3725</f>
        <v>1.0204444444444445</v>
      </c>
      <c r="P3725">
        <f>E3725/L3725</f>
        <v>72.888888888888886</v>
      </c>
      <c r="Q3725" t="s">
        <v>8317</v>
      </c>
      <c r="R3725" t="s">
        <v>8318</v>
      </c>
      <c r="S3725" s="12" t="str">
        <f>TEXT((J3725/86400)+25569+(-5/24),"mm/dd/yy")</f>
        <v>10/31/14</v>
      </c>
      <c r="T3725" s="12" t="str">
        <f>TEXT((I3725/86400)+25569+(-5/24),"mm/dd/yy")</f>
        <v>11/30/14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>E3726/D3726</f>
        <v>1.0254767441860466</v>
      </c>
      <c r="P3726">
        <f>E3726/L3726</f>
        <v>49.545505617977533</v>
      </c>
      <c r="Q3726" t="s">
        <v>8317</v>
      </c>
      <c r="R3726" t="s">
        <v>8318</v>
      </c>
      <c r="S3726" s="12" t="str">
        <f>TEXT((J3726/86400)+25569+(-5/24),"mm/dd/yy")</f>
        <v>04/05/16</v>
      </c>
      <c r="T3726" s="12" t="str">
        <f>TEXT((I3726/86400)+25569+(-5/24),"mm/dd/yy")</f>
        <v>05/04/16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>E3727/D3727</f>
        <v>1.27</v>
      </c>
      <c r="P3727">
        <f>E3727/L3727</f>
        <v>25.4</v>
      </c>
      <c r="Q3727" t="s">
        <v>8317</v>
      </c>
      <c r="R3727" t="s">
        <v>8318</v>
      </c>
      <c r="S3727" s="12" t="str">
        <f>TEXT((J3727/86400)+25569+(-5/24),"mm/dd/yy")</f>
        <v>02/01/16</v>
      </c>
      <c r="T3727" s="12" t="str">
        <f>TEXT((I3727/86400)+25569+(-5/24),"mm/dd/yy")</f>
        <v>02/18/16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>E3728/D3728</f>
        <v>3.3870588235294119</v>
      </c>
      <c r="P3728">
        <f>E3728/L3728</f>
        <v>62.586956521739133</v>
      </c>
      <c r="Q3728" t="s">
        <v>8317</v>
      </c>
      <c r="R3728" t="s">
        <v>8318</v>
      </c>
      <c r="S3728" s="12" t="str">
        <f>TEXT((J3728/86400)+25569+(-5/24),"mm/dd/yy")</f>
        <v>04/01/16</v>
      </c>
      <c r="T3728" s="12" t="str">
        <f>TEXT((I3728/86400)+25569+(-5/24),"mm/dd/yy")</f>
        <v>04/29/16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>E3729/D3729</f>
        <v>1.0075000000000001</v>
      </c>
      <c r="P3729">
        <f>E3729/L3729</f>
        <v>61.060606060606062</v>
      </c>
      <c r="Q3729" t="s">
        <v>8317</v>
      </c>
      <c r="R3729" t="s">
        <v>8318</v>
      </c>
      <c r="S3729" s="12" t="str">
        <f>TEXT((J3729/86400)+25569+(-5/24),"mm/dd/yy")</f>
        <v>09/19/16</v>
      </c>
      <c r="T3729" s="12" t="str">
        <f>TEXT((I3729/86400)+25569+(-5/24),"mm/dd/yy")</f>
        <v>10/19/16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>E3730/D3730</f>
        <v>9.3100000000000002E-2</v>
      </c>
      <c r="P3730">
        <f>E3730/L3730</f>
        <v>60.064516129032256</v>
      </c>
      <c r="Q3730" t="s">
        <v>8317</v>
      </c>
      <c r="R3730" t="s">
        <v>8318</v>
      </c>
      <c r="S3730" s="12" t="str">
        <f>TEXT((J3730/86400)+25569+(-5/24),"mm/dd/yy")</f>
        <v>07/19/15</v>
      </c>
      <c r="T3730" s="12" t="str">
        <f>TEXT((I3730/86400)+25569+(-5/24),"mm/dd/yy")</f>
        <v>08/18/15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>E3731/D3731</f>
        <v>7.2400000000000006E-2</v>
      </c>
      <c r="P3731">
        <f>E3731/L3731</f>
        <v>72.400000000000006</v>
      </c>
      <c r="Q3731" t="s">
        <v>8317</v>
      </c>
      <c r="R3731" t="s">
        <v>8318</v>
      </c>
      <c r="S3731" s="12" t="str">
        <f>TEXT((J3731/86400)+25569+(-5/24),"mm/dd/yy")</f>
        <v>02/05/15</v>
      </c>
      <c r="T3731" s="12" t="str">
        <f>TEXT((I3731/86400)+25569+(-5/24),"mm/dd/yy")</f>
        <v>03/22/15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>E3732/D3732</f>
        <v>0.1</v>
      </c>
      <c r="P3732">
        <f>E3732/L3732</f>
        <v>100</v>
      </c>
      <c r="Q3732" t="s">
        <v>8317</v>
      </c>
      <c r="R3732" t="s">
        <v>8318</v>
      </c>
      <c r="S3732" s="12" t="str">
        <f>TEXT((J3732/86400)+25569+(-5/24),"mm/dd/yy")</f>
        <v>07/18/15</v>
      </c>
      <c r="T3732" s="12" t="str">
        <f>TEXT((I3732/86400)+25569+(-5/24),"mm/dd/yy")</f>
        <v>08/17/15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>E3733/D3733</f>
        <v>0.11272727272727273</v>
      </c>
      <c r="P3733">
        <f>E3733/L3733</f>
        <v>51.666666666666664</v>
      </c>
      <c r="Q3733" t="s">
        <v>8317</v>
      </c>
      <c r="R3733" t="s">
        <v>8318</v>
      </c>
      <c r="S3733" s="12" t="str">
        <f>TEXT((J3733/86400)+25569+(-5/24),"mm/dd/yy")</f>
        <v>12/10/14</v>
      </c>
      <c r="T3733" s="12" t="str">
        <f>TEXT((I3733/86400)+25569+(-5/24),"mm/dd/yy")</f>
        <v>01/09/15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>E3734/D3734</f>
        <v>0.15411764705882353</v>
      </c>
      <c r="P3734">
        <f>E3734/L3734</f>
        <v>32.75</v>
      </c>
      <c r="Q3734" t="s">
        <v>8317</v>
      </c>
      <c r="R3734" t="s">
        <v>8318</v>
      </c>
      <c r="S3734" s="12" t="str">
        <f>TEXT((J3734/86400)+25569+(-5/24),"mm/dd/yy")</f>
        <v>11/25/14</v>
      </c>
      <c r="T3734" s="12" t="str">
        <f>TEXT((I3734/86400)+25569+(-5/24),"mm/dd/yy")</f>
        <v>01/24/15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>E3735/D3735</f>
        <v>0</v>
      </c>
      <c r="P3735" t="e">
        <f>E3735/L3735</f>
        <v>#DIV/0!</v>
      </c>
      <c r="Q3735" t="s">
        <v>8317</v>
      </c>
      <c r="R3735" t="s">
        <v>8318</v>
      </c>
      <c r="S3735" s="12" t="str">
        <f>TEXT((J3735/86400)+25569+(-5/24),"mm/dd/yy")</f>
        <v>04/08/15</v>
      </c>
      <c r="T3735" s="12" t="str">
        <f>TEXT((I3735/86400)+25569+(-5/24),"mm/dd/yy")</f>
        <v>04/18/15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>E3736/D3736</f>
        <v>0.28466666666666668</v>
      </c>
      <c r="P3736">
        <f>E3736/L3736</f>
        <v>61</v>
      </c>
      <c r="Q3736" t="s">
        <v>8317</v>
      </c>
      <c r="R3736" t="s">
        <v>8318</v>
      </c>
      <c r="S3736" s="12" t="str">
        <f>TEXT((J3736/86400)+25569+(-5/24),"mm/dd/yy")</f>
        <v>03/26/15</v>
      </c>
      <c r="T3736" s="12" t="str">
        <f>TEXT((I3736/86400)+25569+(-5/24),"mm/dd/yy")</f>
        <v>05/25/15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>E3737/D3737</f>
        <v>0.13333333333333333</v>
      </c>
      <c r="P3737">
        <f>E3737/L3737</f>
        <v>10</v>
      </c>
      <c r="Q3737" t="s">
        <v>8317</v>
      </c>
      <c r="R3737" t="s">
        <v>8318</v>
      </c>
      <c r="S3737" s="12" t="str">
        <f>TEXT((J3737/86400)+25569+(-5/24),"mm/dd/yy")</f>
        <v>04/28/15</v>
      </c>
      <c r="T3737" s="12" t="str">
        <f>TEXT((I3737/86400)+25569+(-5/24),"mm/dd/yy")</f>
        <v>05/28/15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>E3738/D3738</f>
        <v>6.6666666666666671E-3</v>
      </c>
      <c r="P3738">
        <f>E3738/L3738</f>
        <v>10</v>
      </c>
      <c r="Q3738" t="s">
        <v>8317</v>
      </c>
      <c r="R3738" t="s">
        <v>8318</v>
      </c>
      <c r="S3738" s="12" t="str">
        <f>TEXT((J3738/86400)+25569+(-5/24),"mm/dd/yy")</f>
        <v>02/13/15</v>
      </c>
      <c r="T3738" s="12" t="str">
        <f>TEXT((I3738/86400)+25569+(-5/24),"mm/dd/yy")</f>
        <v>03/23/15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>E3739/D3739</f>
        <v>0.21428571428571427</v>
      </c>
      <c r="P3739">
        <f>E3739/L3739</f>
        <v>37.5</v>
      </c>
      <c r="Q3739" t="s">
        <v>8317</v>
      </c>
      <c r="R3739" t="s">
        <v>8318</v>
      </c>
      <c r="S3739" s="12" t="str">
        <f>TEXT((J3739/86400)+25569+(-5/24),"mm/dd/yy")</f>
        <v>10/20/15</v>
      </c>
      <c r="T3739" s="12" t="str">
        <f>TEXT((I3739/86400)+25569+(-5/24),"mm/dd/yy")</f>
        <v>11/12/15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>E3740/D3740</f>
        <v>0.18</v>
      </c>
      <c r="P3740">
        <f>E3740/L3740</f>
        <v>45</v>
      </c>
      <c r="Q3740" t="s">
        <v>8317</v>
      </c>
      <c r="R3740" t="s">
        <v>8318</v>
      </c>
      <c r="S3740" s="12" t="str">
        <f>TEXT((J3740/86400)+25569+(-5/24),"mm/dd/yy")</f>
        <v>06/23/14</v>
      </c>
      <c r="T3740" s="12" t="str">
        <f>TEXT((I3740/86400)+25569+(-5/24),"mm/dd/yy")</f>
        <v>07/15/14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>E3741/D3741</f>
        <v>0.20125000000000001</v>
      </c>
      <c r="P3741">
        <f>E3741/L3741</f>
        <v>100.625</v>
      </c>
      <c r="Q3741" t="s">
        <v>8317</v>
      </c>
      <c r="R3741" t="s">
        <v>8318</v>
      </c>
      <c r="S3741" s="12" t="str">
        <f>TEXT((J3741/86400)+25569+(-5/24),"mm/dd/yy")</f>
        <v>06/27/16</v>
      </c>
      <c r="T3741" s="12" t="str">
        <f>TEXT((I3741/86400)+25569+(-5/24),"mm/dd/yy")</f>
        <v>07/17/16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>E3742/D3742</f>
        <v>0.17899999999999999</v>
      </c>
      <c r="P3742">
        <f>E3742/L3742</f>
        <v>25.571428571428573</v>
      </c>
      <c r="Q3742" t="s">
        <v>8317</v>
      </c>
      <c r="R3742" t="s">
        <v>8318</v>
      </c>
      <c r="S3742" s="12" t="str">
        <f>TEXT((J3742/86400)+25569+(-5/24),"mm/dd/yy")</f>
        <v>07/12/14</v>
      </c>
      <c r="T3742" s="12" t="str">
        <f>TEXT((I3742/86400)+25569+(-5/24),"mm/dd/yy")</f>
        <v>08/11/14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>E3743/D3743</f>
        <v>0</v>
      </c>
      <c r="P3743" t="e">
        <f>E3743/L3743</f>
        <v>#DIV/0!</v>
      </c>
      <c r="Q3743" t="s">
        <v>8317</v>
      </c>
      <c r="R3743" t="s">
        <v>8318</v>
      </c>
      <c r="S3743" s="12" t="str">
        <f>TEXT((J3743/86400)+25569+(-5/24),"mm/dd/yy")</f>
        <v>11/17/15</v>
      </c>
      <c r="T3743" s="12" t="str">
        <f>TEXT((I3743/86400)+25569+(-5/24),"mm/dd/yy")</f>
        <v>12/17/15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>E3744/D3744</f>
        <v>0.02</v>
      </c>
      <c r="P3744">
        <f>E3744/L3744</f>
        <v>25</v>
      </c>
      <c r="Q3744" t="s">
        <v>8317</v>
      </c>
      <c r="R3744" t="s">
        <v>8318</v>
      </c>
      <c r="S3744" s="12" t="str">
        <f>TEXT((J3744/86400)+25569+(-5/24),"mm/dd/yy")</f>
        <v>08/07/14</v>
      </c>
      <c r="T3744" s="12" t="str">
        <f>TEXT((I3744/86400)+25569+(-5/24),"mm/dd/yy")</f>
        <v>09/06/14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>E3745/D3745</f>
        <v>0</v>
      </c>
      <c r="P3745" t="e">
        <f>E3745/L3745</f>
        <v>#DIV/0!</v>
      </c>
      <c r="Q3745" t="s">
        <v>8317</v>
      </c>
      <c r="R3745" t="s">
        <v>8318</v>
      </c>
      <c r="S3745" s="12" t="str">
        <f>TEXT((J3745/86400)+25569+(-5/24),"mm/dd/yy")</f>
        <v>06/03/14</v>
      </c>
      <c r="T3745" s="12" t="str">
        <f>TEXT((I3745/86400)+25569+(-5/24),"mm/dd/yy")</f>
        <v>07/03/14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>E3746/D3746</f>
        <v>0</v>
      </c>
      <c r="P3746" t="e">
        <f>E3746/L3746</f>
        <v>#DIV/0!</v>
      </c>
      <c r="Q3746" t="s">
        <v>8317</v>
      </c>
      <c r="R3746" t="s">
        <v>8318</v>
      </c>
      <c r="S3746" s="12" t="str">
        <f>TEXT((J3746/86400)+25569+(-5/24),"mm/dd/yy")</f>
        <v>06/03/14</v>
      </c>
      <c r="T3746" s="12" t="str">
        <f>TEXT((I3746/86400)+25569+(-5/24),"mm/dd/yy")</f>
        <v>07/04/14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>E3747/D3747</f>
        <v>0.1</v>
      </c>
      <c r="P3747">
        <f>E3747/L3747</f>
        <v>10</v>
      </c>
      <c r="Q3747" t="s">
        <v>8317</v>
      </c>
      <c r="R3747" t="s">
        <v>8318</v>
      </c>
      <c r="S3747" s="12" t="str">
        <f>TEXT((J3747/86400)+25569+(-5/24),"mm/dd/yy")</f>
        <v>07/11/14</v>
      </c>
      <c r="T3747" s="12" t="str">
        <f>TEXT((I3747/86400)+25569+(-5/24),"mm/dd/yy")</f>
        <v>08/10/14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>E3748/D3748</f>
        <v>2.3764705882352941E-2</v>
      </c>
      <c r="P3748">
        <f>E3748/L3748</f>
        <v>202</v>
      </c>
      <c r="Q3748" t="s">
        <v>8317</v>
      </c>
      <c r="R3748" t="s">
        <v>8318</v>
      </c>
      <c r="S3748" s="12" t="str">
        <f>TEXT((J3748/86400)+25569+(-5/24),"mm/dd/yy")</f>
        <v>09/08/16</v>
      </c>
      <c r="T3748" s="12" t="str">
        <f>TEXT((I3748/86400)+25569+(-5/24),"mm/dd/yy")</f>
        <v>10/08/16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>E3749/D3749</f>
        <v>0.01</v>
      </c>
      <c r="P3749">
        <f>E3749/L3749</f>
        <v>25</v>
      </c>
      <c r="Q3749" t="s">
        <v>8317</v>
      </c>
      <c r="R3749" t="s">
        <v>8318</v>
      </c>
      <c r="S3749" s="12" t="str">
        <f>TEXT((J3749/86400)+25569+(-5/24),"mm/dd/yy")</f>
        <v>06/09/15</v>
      </c>
      <c r="T3749" s="12" t="str">
        <f>TEXT((I3749/86400)+25569+(-5/24),"mm/dd/yy")</f>
        <v>07/05/15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>E3750/D3750</f>
        <v>1.0351999999999999</v>
      </c>
      <c r="P3750">
        <f>E3750/L3750</f>
        <v>99.538461538461533</v>
      </c>
      <c r="Q3750" t="s">
        <v>8317</v>
      </c>
      <c r="R3750" t="s">
        <v>8338</v>
      </c>
      <c r="S3750" s="12" t="str">
        <f>TEXT((J3750/86400)+25569+(-5/24),"mm/dd/yy")</f>
        <v>01/26/16</v>
      </c>
      <c r="T3750" s="12" t="str">
        <f>TEXT((I3750/86400)+25569+(-5/24),"mm/dd/yy")</f>
        <v>02/16/16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>E3751/D3751</f>
        <v>1.05</v>
      </c>
      <c r="P3751">
        <f>E3751/L3751</f>
        <v>75</v>
      </c>
      <c r="Q3751" t="s">
        <v>8317</v>
      </c>
      <c r="R3751" t="s">
        <v>8338</v>
      </c>
      <c r="S3751" s="12" t="str">
        <f>TEXT((J3751/86400)+25569+(-5/24),"mm/dd/yy")</f>
        <v>03/28/16</v>
      </c>
      <c r="T3751" s="12" t="str">
        <f>TEXT((I3751/86400)+25569+(-5/24),"mm/dd/yy")</f>
        <v>04/28/16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>E3752/D3752</f>
        <v>1.0044999999999999</v>
      </c>
      <c r="P3752">
        <f>E3752/L3752</f>
        <v>215.25</v>
      </c>
      <c r="Q3752" t="s">
        <v>8317</v>
      </c>
      <c r="R3752" t="s">
        <v>8338</v>
      </c>
      <c r="S3752" s="12" t="str">
        <f>TEXT((J3752/86400)+25569+(-5/24),"mm/dd/yy")</f>
        <v>01/12/15</v>
      </c>
      <c r="T3752" s="12" t="str">
        <f>TEXT((I3752/86400)+25569+(-5/24),"mm/dd/yy")</f>
        <v>02/10/15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>E3753/D3753</f>
        <v>1.3260000000000001</v>
      </c>
      <c r="P3753">
        <f>E3753/L3753</f>
        <v>120.54545454545455</v>
      </c>
      <c r="Q3753" t="s">
        <v>8317</v>
      </c>
      <c r="R3753" t="s">
        <v>8338</v>
      </c>
      <c r="S3753" s="12" t="str">
        <f>TEXT((J3753/86400)+25569+(-5/24),"mm/dd/yy")</f>
        <v>02/02/16</v>
      </c>
      <c r="T3753" s="12" t="str">
        <f>TEXT((I3753/86400)+25569+(-5/24),"mm/dd/yy")</f>
        <v>04/02/16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>E3754/D3754</f>
        <v>1.1299999999999999</v>
      </c>
      <c r="P3754">
        <f>E3754/L3754</f>
        <v>37.666666666666664</v>
      </c>
      <c r="Q3754" t="s">
        <v>8317</v>
      </c>
      <c r="R3754" t="s">
        <v>8338</v>
      </c>
      <c r="S3754" s="12" t="str">
        <f>TEXT((J3754/86400)+25569+(-5/24),"mm/dd/yy")</f>
        <v>09/06/16</v>
      </c>
      <c r="T3754" s="12" t="str">
        <f>TEXT((I3754/86400)+25569+(-5/24),"mm/dd/yy")</f>
        <v>10/16/16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>E3755/D3755</f>
        <v>1.0334000000000001</v>
      </c>
      <c r="P3755">
        <f>E3755/L3755</f>
        <v>172.23333333333332</v>
      </c>
      <c r="Q3755" t="s">
        <v>8317</v>
      </c>
      <c r="R3755" t="s">
        <v>8338</v>
      </c>
      <c r="S3755" s="12" t="str">
        <f>TEXT((J3755/86400)+25569+(-5/24),"mm/dd/yy")</f>
        <v>05/04/15</v>
      </c>
      <c r="T3755" s="12" t="str">
        <f>TEXT((I3755/86400)+25569+(-5/24),"mm/dd/yy")</f>
        <v>06/02/15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>E3756/D3756</f>
        <v>1.2</v>
      </c>
      <c r="P3756">
        <f>E3756/L3756</f>
        <v>111.11111111111111</v>
      </c>
      <c r="Q3756" t="s">
        <v>8317</v>
      </c>
      <c r="R3756" t="s">
        <v>8338</v>
      </c>
      <c r="S3756" s="12" t="str">
        <f>TEXT((J3756/86400)+25569+(-5/24),"mm/dd/yy")</f>
        <v>06/18/14</v>
      </c>
      <c r="T3756" s="12" t="str">
        <f>TEXT((I3756/86400)+25569+(-5/24),"mm/dd/yy")</f>
        <v>07/25/14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>E3757/D3757</f>
        <v>1.2963636363636364</v>
      </c>
      <c r="P3757">
        <f>E3757/L3757</f>
        <v>25.464285714285715</v>
      </c>
      <c r="Q3757" t="s">
        <v>8317</v>
      </c>
      <c r="R3757" t="s">
        <v>8338</v>
      </c>
      <c r="S3757" s="12" t="str">
        <f>TEXT((J3757/86400)+25569+(-5/24),"mm/dd/yy")</f>
        <v>03/16/16</v>
      </c>
      <c r="T3757" s="12" t="str">
        <f>TEXT((I3757/86400)+25569+(-5/24),"mm/dd/yy")</f>
        <v>04/15/16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>E3758/D3758</f>
        <v>1.0111111111111111</v>
      </c>
      <c r="P3758">
        <f>E3758/L3758</f>
        <v>267.64705882352939</v>
      </c>
      <c r="Q3758" t="s">
        <v>8317</v>
      </c>
      <c r="R3758" t="s">
        <v>8338</v>
      </c>
      <c r="S3758" s="12" t="str">
        <f>TEXT((J3758/86400)+25569+(-5/24),"mm/dd/yy")</f>
        <v>05/12/14</v>
      </c>
      <c r="T3758" s="12" t="str">
        <f>TEXT((I3758/86400)+25569+(-5/24),"mm/dd/yy")</f>
        <v>06/11/14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>E3759/D3759</f>
        <v>1.0851428571428572</v>
      </c>
      <c r="P3759">
        <f>E3759/L3759</f>
        <v>75.959999999999994</v>
      </c>
      <c r="Q3759" t="s">
        <v>8317</v>
      </c>
      <c r="R3759" t="s">
        <v>8338</v>
      </c>
      <c r="S3759" s="12" t="str">
        <f>TEXT((J3759/86400)+25569+(-5/24),"mm/dd/yy")</f>
        <v>11/11/14</v>
      </c>
      <c r="T3759" s="12" t="str">
        <f>TEXT((I3759/86400)+25569+(-5/24),"mm/dd/yy")</f>
        <v>12/01/14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>E3760/D3760</f>
        <v>1.0233333333333334</v>
      </c>
      <c r="P3760">
        <f>E3760/L3760</f>
        <v>59.03846153846154</v>
      </c>
      <c r="Q3760" t="s">
        <v>8317</v>
      </c>
      <c r="R3760" t="s">
        <v>8338</v>
      </c>
      <c r="S3760" s="12" t="str">
        <f>TEXT((J3760/86400)+25569+(-5/24),"mm/dd/yy")</f>
        <v>04/18/14</v>
      </c>
      <c r="T3760" s="12" t="str">
        <f>TEXT((I3760/86400)+25569+(-5/24),"mm/dd/yy")</f>
        <v>05/19/14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>E3761/D3761</f>
        <v>1.1024425000000002</v>
      </c>
      <c r="P3761">
        <f>E3761/L3761</f>
        <v>50.111022727272733</v>
      </c>
      <c r="Q3761" t="s">
        <v>8317</v>
      </c>
      <c r="R3761" t="s">
        <v>8338</v>
      </c>
      <c r="S3761" s="12" t="str">
        <f>TEXT((J3761/86400)+25569+(-5/24),"mm/dd/yy")</f>
        <v>06/26/15</v>
      </c>
      <c r="T3761" s="12" t="str">
        <f>TEXT((I3761/86400)+25569+(-5/24),"mm/dd/yy")</f>
        <v>08/25/15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>E3762/D3762</f>
        <v>1.010154</v>
      </c>
      <c r="P3762">
        <f>E3762/L3762</f>
        <v>55.502967032967035</v>
      </c>
      <c r="Q3762" t="s">
        <v>8317</v>
      </c>
      <c r="R3762" t="s">
        <v>8338</v>
      </c>
      <c r="S3762" s="12" t="str">
        <f>TEXT((J3762/86400)+25569+(-5/24),"mm/dd/yy")</f>
        <v>04/10/14</v>
      </c>
      <c r="T3762" s="12" t="str">
        <f>TEXT((I3762/86400)+25569+(-5/24),"mm/dd/yy")</f>
        <v>05/05/14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>E3763/D3763</f>
        <v>1</v>
      </c>
      <c r="P3763">
        <f>E3763/L3763</f>
        <v>166.66666666666666</v>
      </c>
      <c r="Q3763" t="s">
        <v>8317</v>
      </c>
      <c r="R3763" t="s">
        <v>8338</v>
      </c>
      <c r="S3763" s="12" t="str">
        <f>TEXT((J3763/86400)+25569+(-5/24),"mm/dd/yy")</f>
        <v>06/18/15</v>
      </c>
      <c r="T3763" s="12" t="str">
        <f>TEXT((I3763/86400)+25569+(-5/24),"mm/dd/yy")</f>
        <v>08/10/15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>E3764/D3764</f>
        <v>1.0624</v>
      </c>
      <c r="P3764">
        <f>E3764/L3764</f>
        <v>47.428571428571431</v>
      </c>
      <c r="Q3764" t="s">
        <v>8317</v>
      </c>
      <c r="R3764" t="s">
        <v>8338</v>
      </c>
      <c r="S3764" s="12" t="str">
        <f>TEXT((J3764/86400)+25569+(-5/24),"mm/dd/yy")</f>
        <v>07/08/15</v>
      </c>
      <c r="T3764" s="12" t="str">
        <f>TEXT((I3764/86400)+25569+(-5/24),"mm/dd/yy")</f>
        <v>08/02/15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>E3765/D3765</f>
        <v>1</v>
      </c>
      <c r="P3765">
        <f>E3765/L3765</f>
        <v>64.935064935064929</v>
      </c>
      <c r="Q3765" t="s">
        <v>8317</v>
      </c>
      <c r="R3765" t="s">
        <v>8338</v>
      </c>
      <c r="S3765" s="12" t="str">
        <f>TEXT((J3765/86400)+25569+(-5/24),"mm/dd/yy")</f>
        <v>03/02/15</v>
      </c>
      <c r="T3765" s="12" t="str">
        <f>TEXT((I3765/86400)+25569+(-5/24),"mm/dd/yy")</f>
        <v>04/01/15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>E3766/D3766</f>
        <v>1</v>
      </c>
      <c r="P3766">
        <f>E3766/L3766</f>
        <v>55.555555555555557</v>
      </c>
      <c r="Q3766" t="s">
        <v>8317</v>
      </c>
      <c r="R3766" t="s">
        <v>8338</v>
      </c>
      <c r="S3766" s="12" t="str">
        <f>TEXT((J3766/86400)+25569+(-5/24),"mm/dd/yy")</f>
        <v>05/09/16</v>
      </c>
      <c r="T3766" s="12" t="str">
        <f>TEXT((I3766/86400)+25569+(-5/24),"mm/dd/yy")</f>
        <v>05/28/16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>E3767/D3767</f>
        <v>1.1345714285714286</v>
      </c>
      <c r="P3767">
        <f>E3767/L3767</f>
        <v>74.224299065420567</v>
      </c>
      <c r="Q3767" t="s">
        <v>8317</v>
      </c>
      <c r="R3767" t="s">
        <v>8338</v>
      </c>
      <c r="S3767" s="12" t="str">
        <f>TEXT((J3767/86400)+25569+(-5/24),"mm/dd/yy")</f>
        <v>06/30/14</v>
      </c>
      <c r="T3767" s="12" t="str">
        <f>TEXT((I3767/86400)+25569+(-5/24),"mm/dd/yy")</f>
        <v>07/30/14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>E3768/D3768</f>
        <v>1.0265010000000001</v>
      </c>
      <c r="P3768">
        <f>E3768/L3768</f>
        <v>106.9271875</v>
      </c>
      <c r="Q3768" t="s">
        <v>8317</v>
      </c>
      <c r="R3768" t="s">
        <v>8338</v>
      </c>
      <c r="S3768" s="12" t="str">
        <f>TEXT((J3768/86400)+25569+(-5/24),"mm/dd/yy")</f>
        <v>05/28/14</v>
      </c>
      <c r="T3768" s="12" t="str">
        <f>TEXT((I3768/86400)+25569+(-5/24),"mm/dd/yy")</f>
        <v>07/02/14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>E3769/D3769</f>
        <v>1.1675</v>
      </c>
      <c r="P3769">
        <f>E3769/L3769</f>
        <v>41.696428571428569</v>
      </c>
      <c r="Q3769" t="s">
        <v>8317</v>
      </c>
      <c r="R3769" t="s">
        <v>8338</v>
      </c>
      <c r="S3769" s="12" t="str">
        <f>TEXT((J3769/86400)+25569+(-5/24),"mm/dd/yy")</f>
        <v>02/14/15</v>
      </c>
      <c r="T3769" s="12" t="str">
        <f>TEXT((I3769/86400)+25569+(-5/24),"mm/dd/yy")</f>
        <v>02/28/15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>E3770/D3770</f>
        <v>1.0765274999999999</v>
      </c>
      <c r="P3770">
        <f>E3770/L3770</f>
        <v>74.243275862068955</v>
      </c>
      <c r="Q3770" t="s">
        <v>8317</v>
      </c>
      <c r="R3770" t="s">
        <v>8338</v>
      </c>
      <c r="S3770" s="12" t="str">
        <f>TEXT((J3770/86400)+25569+(-5/24),"mm/dd/yy")</f>
        <v>05/13/14</v>
      </c>
      <c r="T3770" s="12" t="str">
        <f>TEXT((I3770/86400)+25569+(-5/24),"mm/dd/yy")</f>
        <v>06/12/14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>E3771/D3771</f>
        <v>1</v>
      </c>
      <c r="P3771">
        <f>E3771/L3771</f>
        <v>73.333333333333329</v>
      </c>
      <c r="Q3771" t="s">
        <v>8317</v>
      </c>
      <c r="R3771" t="s">
        <v>8338</v>
      </c>
      <c r="S3771" s="12" t="str">
        <f>TEXT((J3771/86400)+25569+(-5/24),"mm/dd/yy")</f>
        <v>03/16/16</v>
      </c>
      <c r="T3771" s="12" t="str">
        <f>TEXT((I3771/86400)+25569+(-5/24),"mm/dd/yy")</f>
        <v>04/15/16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>E3772/D3772</f>
        <v>1</v>
      </c>
      <c r="P3772">
        <f>E3772/L3772</f>
        <v>100</v>
      </c>
      <c r="Q3772" t="s">
        <v>8317</v>
      </c>
      <c r="R3772" t="s">
        <v>8338</v>
      </c>
      <c r="S3772" s="12" t="str">
        <f>TEXT((J3772/86400)+25569+(-5/24),"mm/dd/yy")</f>
        <v>05/14/15</v>
      </c>
      <c r="T3772" s="12" t="str">
        <f>TEXT((I3772/86400)+25569+(-5/24),"mm/dd/yy")</f>
        <v>06/13/15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>E3773/D3773</f>
        <v>1.46</v>
      </c>
      <c r="P3773">
        <f>E3773/L3773</f>
        <v>38.421052631578945</v>
      </c>
      <c r="Q3773" t="s">
        <v>8317</v>
      </c>
      <c r="R3773" t="s">
        <v>8338</v>
      </c>
      <c r="S3773" s="12" t="str">
        <f>TEXT((J3773/86400)+25569+(-5/24),"mm/dd/yy")</f>
        <v>05/03/16</v>
      </c>
      <c r="T3773" s="12" t="str">
        <f>TEXT((I3773/86400)+25569+(-5/24),"mm/dd/yy")</f>
        <v>05/17/16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>E3774/D3774</f>
        <v>1.1020000000000001</v>
      </c>
      <c r="P3774">
        <f>E3774/L3774</f>
        <v>166.96969696969697</v>
      </c>
      <c r="Q3774" t="s">
        <v>8317</v>
      </c>
      <c r="R3774" t="s">
        <v>8338</v>
      </c>
      <c r="S3774" s="12" t="str">
        <f>TEXT((J3774/86400)+25569+(-5/24),"mm/dd/yy")</f>
        <v>11/08/16</v>
      </c>
      <c r="T3774" s="12" t="str">
        <f>TEXT((I3774/86400)+25569+(-5/24),"mm/dd/yy")</f>
        <v>11/29/16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>E3775/D3775</f>
        <v>1.0820000000000001</v>
      </c>
      <c r="P3775">
        <f>E3775/L3775</f>
        <v>94.912280701754383</v>
      </c>
      <c r="Q3775" t="s">
        <v>8317</v>
      </c>
      <c r="R3775" t="s">
        <v>8338</v>
      </c>
      <c r="S3775" s="12" t="str">
        <f>TEXT((J3775/86400)+25569+(-5/24),"mm/dd/yy")</f>
        <v>10/12/16</v>
      </c>
      <c r="T3775" s="12" t="str">
        <f>TEXT((I3775/86400)+25569+(-5/24),"mm/dd/yy")</f>
        <v>11/14/16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>E3776/D3776</f>
        <v>1</v>
      </c>
      <c r="P3776">
        <f>E3776/L3776</f>
        <v>100</v>
      </c>
      <c r="Q3776" t="s">
        <v>8317</v>
      </c>
      <c r="R3776" t="s">
        <v>8338</v>
      </c>
      <c r="S3776" s="12" t="str">
        <f>TEXT((J3776/86400)+25569+(-5/24),"mm/dd/yy")</f>
        <v>03/24/15</v>
      </c>
      <c r="T3776" s="12" t="str">
        <f>TEXT((I3776/86400)+25569+(-5/24),"mm/dd/yy")</f>
        <v>04/09/15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>E3777/D3777</f>
        <v>1.0024999999999999</v>
      </c>
      <c r="P3777">
        <f>E3777/L3777</f>
        <v>143.21428571428572</v>
      </c>
      <c r="Q3777" t="s">
        <v>8317</v>
      </c>
      <c r="R3777" t="s">
        <v>8338</v>
      </c>
      <c r="S3777" s="12" t="str">
        <f>TEXT((J3777/86400)+25569+(-5/24),"mm/dd/yy")</f>
        <v>03/12/15</v>
      </c>
      <c r="T3777" s="12" t="str">
        <f>TEXT((I3777/86400)+25569+(-5/24),"mm/dd/yy")</f>
        <v>04/08/15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>E3778/D3778</f>
        <v>1.0671250000000001</v>
      </c>
      <c r="P3778">
        <f>E3778/L3778</f>
        <v>90.819148936170208</v>
      </c>
      <c r="Q3778" t="s">
        <v>8317</v>
      </c>
      <c r="R3778" t="s">
        <v>8338</v>
      </c>
      <c r="S3778" s="12" t="str">
        <f>TEXT((J3778/86400)+25569+(-5/24),"mm/dd/yy")</f>
        <v>06/24/14</v>
      </c>
      <c r="T3778" s="12" t="str">
        <f>TEXT((I3778/86400)+25569+(-5/24),"mm/dd/yy")</f>
        <v>07/31/14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>E3779/D3779</f>
        <v>1.4319999999999999</v>
      </c>
      <c r="P3779">
        <f>E3779/L3779</f>
        <v>48.542372881355931</v>
      </c>
      <c r="Q3779" t="s">
        <v>8317</v>
      </c>
      <c r="R3779" t="s">
        <v>8338</v>
      </c>
      <c r="S3779" s="12" t="str">
        <f>TEXT((J3779/86400)+25569+(-5/24),"mm/dd/yy")</f>
        <v>09/04/14</v>
      </c>
      <c r="T3779" s="12" t="str">
        <f>TEXT((I3779/86400)+25569+(-5/24),"mm/dd/yy")</f>
        <v>09/26/14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>E3780/D3780</f>
        <v>1.0504166666666668</v>
      </c>
      <c r="P3780">
        <f>E3780/L3780</f>
        <v>70.027777777777771</v>
      </c>
      <c r="Q3780" t="s">
        <v>8317</v>
      </c>
      <c r="R3780" t="s">
        <v>8338</v>
      </c>
      <c r="S3780" s="12" t="str">
        <f>TEXT((J3780/86400)+25569+(-5/24),"mm/dd/yy")</f>
        <v>12/16/14</v>
      </c>
      <c r="T3780" s="12" t="str">
        <f>TEXT((I3780/86400)+25569+(-5/24),"mm/dd/yy")</f>
        <v>02/14/15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>E3781/D3781</f>
        <v>1.0398000000000001</v>
      </c>
      <c r="P3781">
        <f>E3781/L3781</f>
        <v>135.62608695652173</v>
      </c>
      <c r="Q3781" t="s">
        <v>8317</v>
      </c>
      <c r="R3781" t="s">
        <v>8338</v>
      </c>
      <c r="S3781" s="12" t="str">
        <f>TEXT((J3781/86400)+25569+(-5/24),"mm/dd/yy")</f>
        <v>02/25/16</v>
      </c>
      <c r="T3781" s="12" t="str">
        <f>TEXT((I3781/86400)+25569+(-5/24),"mm/dd/yy")</f>
        <v>03/26/16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>E3782/D3782</f>
        <v>1.2</v>
      </c>
      <c r="P3782">
        <f>E3782/L3782</f>
        <v>100</v>
      </c>
      <c r="Q3782" t="s">
        <v>8317</v>
      </c>
      <c r="R3782" t="s">
        <v>8338</v>
      </c>
      <c r="S3782" s="12" t="str">
        <f>TEXT((J3782/86400)+25569+(-5/24),"mm/dd/yy")</f>
        <v>06/11/15</v>
      </c>
      <c r="T3782" s="12" t="str">
        <f>TEXT((I3782/86400)+25569+(-5/24),"mm/dd/yy")</f>
        <v>07/13/15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>E3783/D3783</f>
        <v>1.0966666666666667</v>
      </c>
      <c r="P3783">
        <f>E3783/L3783</f>
        <v>94.90384615384616</v>
      </c>
      <c r="Q3783" t="s">
        <v>8317</v>
      </c>
      <c r="R3783" t="s">
        <v>8338</v>
      </c>
      <c r="S3783" s="12" t="str">
        <f>TEXT((J3783/86400)+25569+(-5/24),"mm/dd/yy")</f>
        <v>08/14/14</v>
      </c>
      <c r="T3783" s="12" t="str">
        <f>TEXT((I3783/86400)+25569+(-5/24),"mm/dd/yy")</f>
        <v>09/08/14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>E3784/D3784</f>
        <v>1.0175000000000001</v>
      </c>
      <c r="P3784">
        <f>E3784/L3784</f>
        <v>75.370370370370367</v>
      </c>
      <c r="Q3784" t="s">
        <v>8317</v>
      </c>
      <c r="R3784" t="s">
        <v>8338</v>
      </c>
      <c r="S3784" s="12" t="str">
        <f>TEXT((J3784/86400)+25569+(-5/24),"mm/dd/yy")</f>
        <v>06/25/16</v>
      </c>
      <c r="T3784" s="12" t="str">
        <f>TEXT((I3784/86400)+25569+(-5/24),"mm/dd/yy")</f>
        <v>07/24/16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>E3785/D3785</f>
        <v>1.2891666666666666</v>
      </c>
      <c r="P3785">
        <f>E3785/L3785</f>
        <v>64.458333333333329</v>
      </c>
      <c r="Q3785" t="s">
        <v>8317</v>
      </c>
      <c r="R3785" t="s">
        <v>8338</v>
      </c>
      <c r="S3785" s="12" t="str">
        <f>TEXT((J3785/86400)+25569+(-5/24),"mm/dd/yy")</f>
        <v>02/19/16</v>
      </c>
      <c r="T3785" s="12" t="str">
        <f>TEXT((I3785/86400)+25569+(-5/24),"mm/dd/yy")</f>
        <v>03/15/16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>E3786/D3786</f>
        <v>1.1499999999999999</v>
      </c>
      <c r="P3786">
        <f>E3786/L3786</f>
        <v>115</v>
      </c>
      <c r="Q3786" t="s">
        <v>8317</v>
      </c>
      <c r="R3786" t="s">
        <v>8338</v>
      </c>
      <c r="S3786" s="12" t="str">
        <f>TEXT((J3786/86400)+25569+(-5/24),"mm/dd/yy")</f>
        <v>06/10/16</v>
      </c>
      <c r="T3786" s="12" t="str">
        <f>TEXT((I3786/86400)+25569+(-5/24),"mm/dd/yy")</f>
        <v>07/10/16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>E3787/D3787</f>
        <v>1.5075000000000001</v>
      </c>
      <c r="P3787">
        <f>E3787/L3787</f>
        <v>100.5</v>
      </c>
      <c r="Q3787" t="s">
        <v>8317</v>
      </c>
      <c r="R3787" t="s">
        <v>8338</v>
      </c>
      <c r="S3787" s="12" t="str">
        <f>TEXT((J3787/86400)+25569+(-5/24),"mm/dd/yy")</f>
        <v>06/27/16</v>
      </c>
      <c r="T3787" s="12" t="str">
        <f>TEXT((I3787/86400)+25569+(-5/24),"mm/dd/yy")</f>
        <v>08/02/16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>E3788/D3788</f>
        <v>1.1096666666666666</v>
      </c>
      <c r="P3788">
        <f>E3788/L3788</f>
        <v>93.774647887323937</v>
      </c>
      <c r="Q3788" t="s">
        <v>8317</v>
      </c>
      <c r="R3788" t="s">
        <v>8338</v>
      </c>
      <c r="S3788" s="12" t="str">
        <f>TEXT((J3788/86400)+25569+(-5/24),"mm/dd/yy")</f>
        <v>04/26/16</v>
      </c>
      <c r="T3788" s="12" t="str">
        <f>TEXT((I3788/86400)+25569+(-5/24),"mm/dd/yy")</f>
        <v>05/26/16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>E3789/D3789</f>
        <v>1.0028571428571429</v>
      </c>
      <c r="P3789">
        <f>E3789/L3789</f>
        <v>35.1</v>
      </c>
      <c r="Q3789" t="s">
        <v>8317</v>
      </c>
      <c r="R3789" t="s">
        <v>8338</v>
      </c>
      <c r="S3789" s="12" t="str">
        <f>TEXT((J3789/86400)+25569+(-5/24),"mm/dd/yy")</f>
        <v>06/12/15</v>
      </c>
      <c r="T3789" s="12" t="str">
        <f>TEXT((I3789/86400)+25569+(-5/24),"mm/dd/yy")</f>
        <v>07/10/15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>E3790/D3790</f>
        <v>6.6666666666666671E-3</v>
      </c>
      <c r="P3790">
        <f>E3790/L3790</f>
        <v>500</v>
      </c>
      <c r="Q3790" t="s">
        <v>8317</v>
      </c>
      <c r="R3790" t="s">
        <v>8338</v>
      </c>
      <c r="S3790" s="12" t="str">
        <f>TEXT((J3790/86400)+25569+(-5/24),"mm/dd/yy")</f>
        <v>11/25/15</v>
      </c>
      <c r="T3790" s="12" t="str">
        <f>TEXT((I3790/86400)+25569+(-5/24),"mm/dd/yy")</f>
        <v>12/23/15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>E3791/D3791</f>
        <v>3.267605633802817E-2</v>
      </c>
      <c r="P3791">
        <f>E3791/L3791</f>
        <v>29</v>
      </c>
      <c r="Q3791" t="s">
        <v>8317</v>
      </c>
      <c r="R3791" t="s">
        <v>8338</v>
      </c>
      <c r="S3791" s="12" t="str">
        <f>TEXT((J3791/86400)+25569+(-5/24),"mm/dd/yy")</f>
        <v>05/14/15</v>
      </c>
      <c r="T3791" s="12" t="str">
        <f>TEXT((I3791/86400)+25569+(-5/24),"mm/dd/yy")</f>
        <v>06/15/15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>E3792/D3792</f>
        <v>0</v>
      </c>
      <c r="P3792" t="e">
        <f>E3792/L3792</f>
        <v>#DIV/0!</v>
      </c>
      <c r="Q3792" t="s">
        <v>8317</v>
      </c>
      <c r="R3792" t="s">
        <v>8338</v>
      </c>
      <c r="S3792" s="12" t="str">
        <f>TEXT((J3792/86400)+25569+(-5/24),"mm/dd/yy")</f>
        <v>10/23/16</v>
      </c>
      <c r="T3792" s="12" t="str">
        <f>TEXT((I3792/86400)+25569+(-5/24),"mm/dd/yy")</f>
        <v>11/22/16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>E3793/D3793</f>
        <v>0</v>
      </c>
      <c r="P3793" t="e">
        <f>E3793/L3793</f>
        <v>#DIV/0!</v>
      </c>
      <c r="Q3793" t="s">
        <v>8317</v>
      </c>
      <c r="R3793" t="s">
        <v>8338</v>
      </c>
      <c r="S3793" s="12" t="str">
        <f>TEXT((J3793/86400)+25569+(-5/24),"mm/dd/yy")</f>
        <v>05/07/14</v>
      </c>
      <c r="T3793" s="12" t="str">
        <f>TEXT((I3793/86400)+25569+(-5/24),"mm/dd/yy")</f>
        <v>07/06/14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>E3794/D3794</f>
        <v>2.8E-3</v>
      </c>
      <c r="P3794">
        <f>E3794/L3794</f>
        <v>17.5</v>
      </c>
      <c r="Q3794" t="s">
        <v>8317</v>
      </c>
      <c r="R3794" t="s">
        <v>8338</v>
      </c>
      <c r="S3794" s="12" t="str">
        <f>TEXT((J3794/86400)+25569+(-5/24),"mm/dd/yy")</f>
        <v>06/15/15</v>
      </c>
      <c r="T3794" s="12" t="str">
        <f>TEXT((I3794/86400)+25569+(-5/24),"mm/dd/yy")</f>
        <v>07/15/15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>E3795/D3795</f>
        <v>0.59657142857142853</v>
      </c>
      <c r="P3795">
        <f>E3795/L3795</f>
        <v>174</v>
      </c>
      <c r="Q3795" t="s">
        <v>8317</v>
      </c>
      <c r="R3795" t="s">
        <v>8338</v>
      </c>
      <c r="S3795" s="12" t="str">
        <f>TEXT((J3795/86400)+25569+(-5/24),"mm/dd/yy")</f>
        <v>11/25/14</v>
      </c>
      <c r="T3795" s="12" t="str">
        <f>TEXT((I3795/86400)+25569+(-5/24),"mm/dd/yy")</f>
        <v>12/16/14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>E3796/D3796</f>
        <v>0.01</v>
      </c>
      <c r="P3796">
        <f>E3796/L3796</f>
        <v>50</v>
      </c>
      <c r="Q3796" t="s">
        <v>8317</v>
      </c>
      <c r="R3796" t="s">
        <v>8338</v>
      </c>
      <c r="S3796" s="12" t="str">
        <f>TEXT((J3796/86400)+25569+(-5/24),"mm/dd/yy")</f>
        <v>05/08/15</v>
      </c>
      <c r="T3796" s="12" t="str">
        <f>TEXT((I3796/86400)+25569+(-5/24),"mm/dd/yy")</f>
        <v>06/07/15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>E3797/D3797</f>
        <v>1.6666666666666666E-2</v>
      </c>
      <c r="P3797">
        <f>E3797/L3797</f>
        <v>5</v>
      </c>
      <c r="Q3797" t="s">
        <v>8317</v>
      </c>
      <c r="R3797" t="s">
        <v>8338</v>
      </c>
      <c r="S3797" s="12" t="str">
        <f>TEXT((J3797/86400)+25569+(-5/24),"mm/dd/yy")</f>
        <v>07/16/15</v>
      </c>
      <c r="T3797" s="12" t="str">
        <f>TEXT((I3797/86400)+25569+(-5/24),"mm/dd/yy")</f>
        <v>08/28/15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>E3798/D3798</f>
        <v>4.4444444444444447E-5</v>
      </c>
      <c r="P3798">
        <f>E3798/L3798</f>
        <v>1</v>
      </c>
      <c r="Q3798" t="s">
        <v>8317</v>
      </c>
      <c r="R3798" t="s">
        <v>8338</v>
      </c>
      <c r="S3798" s="12" t="str">
        <f>TEXT((J3798/86400)+25569+(-5/24),"mm/dd/yy")</f>
        <v>11/14/16</v>
      </c>
      <c r="T3798" s="12" t="str">
        <f>TEXT((I3798/86400)+25569+(-5/24),"mm/dd/yy")</f>
        <v>01/13/17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>E3799/D3799</f>
        <v>0.89666666666666661</v>
      </c>
      <c r="P3799">
        <f>E3799/L3799</f>
        <v>145.40540540540542</v>
      </c>
      <c r="Q3799" t="s">
        <v>8317</v>
      </c>
      <c r="R3799" t="s">
        <v>8338</v>
      </c>
      <c r="S3799" s="12" t="str">
        <f>TEXT((J3799/86400)+25569+(-5/24),"mm/dd/yy")</f>
        <v>03/21/15</v>
      </c>
      <c r="T3799" s="12" t="str">
        <f>TEXT((I3799/86400)+25569+(-5/24),"mm/dd/yy")</f>
        <v>04/20/15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>E3800/D3800</f>
        <v>1.4642857142857143E-2</v>
      </c>
      <c r="P3800">
        <f>E3800/L3800</f>
        <v>205</v>
      </c>
      <c r="Q3800" t="s">
        <v>8317</v>
      </c>
      <c r="R3800" t="s">
        <v>8338</v>
      </c>
      <c r="S3800" s="12" t="str">
        <f>TEXT((J3800/86400)+25569+(-5/24),"mm/dd/yy")</f>
        <v>07/11/14</v>
      </c>
      <c r="T3800" s="12" t="str">
        <f>TEXT((I3800/86400)+25569+(-5/24),"mm/dd/yy")</f>
        <v>08/10/14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>E3801/D3801</f>
        <v>4.02E-2</v>
      </c>
      <c r="P3801">
        <f>E3801/L3801</f>
        <v>100.5</v>
      </c>
      <c r="Q3801" t="s">
        <v>8317</v>
      </c>
      <c r="R3801" t="s">
        <v>8338</v>
      </c>
      <c r="S3801" s="12" t="str">
        <f>TEXT((J3801/86400)+25569+(-5/24),"mm/dd/yy")</f>
        <v>02/10/16</v>
      </c>
      <c r="T3801" s="12" t="str">
        <f>TEXT((I3801/86400)+25569+(-5/24),"mm/dd/yy")</f>
        <v>03/11/16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>E3802/D3802</f>
        <v>4.0045454545454544E-2</v>
      </c>
      <c r="P3802">
        <f>E3802/L3802</f>
        <v>55.0625</v>
      </c>
      <c r="Q3802" t="s">
        <v>8317</v>
      </c>
      <c r="R3802" t="s">
        <v>8338</v>
      </c>
      <c r="S3802" s="12" t="str">
        <f>TEXT((J3802/86400)+25569+(-5/24),"mm/dd/yy")</f>
        <v>12/09/14</v>
      </c>
      <c r="T3802" s="12" t="str">
        <f>TEXT((I3802/86400)+25569+(-5/24),"mm/dd/yy")</f>
        <v>01/10/15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>E3803/D3803</f>
        <v>8.5199999999999998E-2</v>
      </c>
      <c r="P3803">
        <f>E3803/L3803</f>
        <v>47.333333333333336</v>
      </c>
      <c r="Q3803" t="s">
        <v>8317</v>
      </c>
      <c r="R3803" t="s">
        <v>8338</v>
      </c>
      <c r="S3803" s="12" t="str">
        <f>TEXT((J3803/86400)+25569+(-5/24),"mm/dd/yy")</f>
        <v>12/02/14</v>
      </c>
      <c r="T3803" s="12" t="str">
        <f>TEXT((I3803/86400)+25569+(-5/24),"mm/dd/yy")</f>
        <v>01/02/15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>E3804/D3804</f>
        <v>0</v>
      </c>
      <c r="P3804" t="e">
        <f>E3804/L3804</f>
        <v>#DIV/0!</v>
      </c>
      <c r="Q3804" t="s">
        <v>8317</v>
      </c>
      <c r="R3804" t="s">
        <v>8338</v>
      </c>
      <c r="S3804" s="12" t="str">
        <f>TEXT((J3804/86400)+25569+(-5/24),"mm/dd/yy")</f>
        <v>09/21/15</v>
      </c>
      <c r="T3804" s="12" t="str">
        <f>TEXT((I3804/86400)+25569+(-5/24),"mm/dd/yy")</f>
        <v>10/21/15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>E3805/D3805</f>
        <v>0.19650000000000001</v>
      </c>
      <c r="P3805">
        <f>E3805/L3805</f>
        <v>58.95</v>
      </c>
      <c r="Q3805" t="s">
        <v>8317</v>
      </c>
      <c r="R3805" t="s">
        <v>8338</v>
      </c>
      <c r="S3805" s="12" t="str">
        <f>TEXT((J3805/86400)+25569+(-5/24),"mm/dd/yy")</f>
        <v>02/03/16</v>
      </c>
      <c r="T3805" s="12" t="str">
        <f>TEXT((I3805/86400)+25569+(-5/24),"mm/dd/yy")</f>
        <v>03/04/16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>E3806/D3806</f>
        <v>0</v>
      </c>
      <c r="P3806" t="e">
        <f>E3806/L3806</f>
        <v>#DIV/0!</v>
      </c>
      <c r="Q3806" t="s">
        <v>8317</v>
      </c>
      <c r="R3806" t="s">
        <v>8338</v>
      </c>
      <c r="S3806" s="12" t="str">
        <f>TEXT((J3806/86400)+25569+(-5/24),"mm/dd/yy")</f>
        <v>06/05/16</v>
      </c>
      <c r="T3806" s="12" t="str">
        <f>TEXT((I3806/86400)+25569+(-5/24),"mm/dd/yy")</f>
        <v>07/31/16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>E3807/D3807</f>
        <v>2.0000000000000002E-5</v>
      </c>
      <c r="P3807">
        <f>E3807/L3807</f>
        <v>1.5</v>
      </c>
      <c r="Q3807" t="s">
        <v>8317</v>
      </c>
      <c r="R3807" t="s">
        <v>8338</v>
      </c>
      <c r="S3807" s="12" t="str">
        <f>TEXT((J3807/86400)+25569+(-5/24),"mm/dd/yy")</f>
        <v>07/29/14</v>
      </c>
      <c r="T3807" s="12" t="str">
        <f>TEXT((I3807/86400)+25569+(-5/24),"mm/dd/yy")</f>
        <v>09/27/14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>E3808/D3808</f>
        <v>6.6666666666666664E-4</v>
      </c>
      <c r="P3808">
        <f>E3808/L3808</f>
        <v>5</v>
      </c>
      <c r="Q3808" t="s">
        <v>8317</v>
      </c>
      <c r="R3808" t="s">
        <v>8338</v>
      </c>
      <c r="S3808" s="12" t="str">
        <f>TEXT((J3808/86400)+25569+(-5/24),"mm/dd/yy")</f>
        <v>06/09/14</v>
      </c>
      <c r="T3808" s="12" t="str">
        <f>TEXT((I3808/86400)+25569+(-5/24),"mm/dd/yy")</f>
        <v>06/29/14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>E3809/D3809</f>
        <v>0.30333333333333334</v>
      </c>
      <c r="P3809">
        <f>E3809/L3809</f>
        <v>50.555555555555557</v>
      </c>
      <c r="Q3809" t="s">
        <v>8317</v>
      </c>
      <c r="R3809" t="s">
        <v>8338</v>
      </c>
      <c r="S3809" s="12" t="str">
        <f>TEXT((J3809/86400)+25569+(-5/24),"mm/dd/yy")</f>
        <v>03/27/15</v>
      </c>
      <c r="T3809" s="12" t="str">
        <f>TEXT((I3809/86400)+25569+(-5/24),"mm/dd/yy")</f>
        <v>04/03/15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>E3810/D3810</f>
        <v>1</v>
      </c>
      <c r="P3810">
        <f>E3810/L3810</f>
        <v>41.666666666666664</v>
      </c>
      <c r="Q3810" t="s">
        <v>8317</v>
      </c>
      <c r="R3810" t="s">
        <v>8318</v>
      </c>
      <c r="S3810" s="12" t="str">
        <f>TEXT((J3810/86400)+25569+(-5/24),"mm/dd/yy")</f>
        <v>02/24/15</v>
      </c>
      <c r="T3810" s="12" t="str">
        <f>TEXT((I3810/86400)+25569+(-5/24),"mm/dd/yy")</f>
        <v>04/25/15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>E3811/D3811</f>
        <v>1.0125</v>
      </c>
      <c r="P3811">
        <f>E3811/L3811</f>
        <v>53.289473684210527</v>
      </c>
      <c r="Q3811" t="s">
        <v>8317</v>
      </c>
      <c r="R3811" t="s">
        <v>8318</v>
      </c>
      <c r="S3811" s="12" t="str">
        <f>TEXT((J3811/86400)+25569+(-5/24),"mm/dd/yy")</f>
        <v>06/10/14</v>
      </c>
      <c r="T3811" s="12" t="str">
        <f>TEXT((I3811/86400)+25569+(-5/24),"mm/dd/yy")</f>
        <v>07/30/14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>E3812/D3812</f>
        <v>1.2173333333333334</v>
      </c>
      <c r="P3812">
        <f>E3812/L3812</f>
        <v>70.230769230769226</v>
      </c>
      <c r="Q3812" t="s">
        <v>8317</v>
      </c>
      <c r="R3812" t="s">
        <v>8318</v>
      </c>
      <c r="S3812" s="12" t="str">
        <f>TEXT((J3812/86400)+25569+(-5/24),"mm/dd/yy")</f>
        <v>02/19/15</v>
      </c>
      <c r="T3812" s="12" t="str">
        <f>TEXT((I3812/86400)+25569+(-5/24),"mm/dd/yy")</f>
        <v>03/21/15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>E3813/D3813</f>
        <v>3.3</v>
      </c>
      <c r="P3813">
        <f>E3813/L3813</f>
        <v>43.421052631578945</v>
      </c>
      <c r="Q3813" t="s">
        <v>8317</v>
      </c>
      <c r="R3813" t="s">
        <v>8318</v>
      </c>
      <c r="S3813" s="12" t="str">
        <f>TEXT((J3813/86400)+25569+(-5/24),"mm/dd/yy")</f>
        <v>04/27/16</v>
      </c>
      <c r="T3813" s="12" t="str">
        <f>TEXT((I3813/86400)+25569+(-5/24),"mm/dd/yy")</f>
        <v>05/31/16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>E3814/D3814</f>
        <v>1.0954999999999999</v>
      </c>
      <c r="P3814">
        <f>E3814/L3814</f>
        <v>199.18181818181819</v>
      </c>
      <c r="Q3814" t="s">
        <v>8317</v>
      </c>
      <c r="R3814" t="s">
        <v>8318</v>
      </c>
      <c r="S3814" s="12" t="str">
        <f>TEXT((J3814/86400)+25569+(-5/24),"mm/dd/yy")</f>
        <v>04/15/15</v>
      </c>
      <c r="T3814" s="12" t="str">
        <f>TEXT((I3814/86400)+25569+(-5/24),"mm/dd/yy")</f>
        <v>05/31/15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>E3815/D3815</f>
        <v>1.0095190476190474</v>
      </c>
      <c r="P3815">
        <f>E3815/L3815</f>
        <v>78.518148148148143</v>
      </c>
      <c r="Q3815" t="s">
        <v>8317</v>
      </c>
      <c r="R3815" t="s">
        <v>8318</v>
      </c>
      <c r="S3815" s="12" t="str">
        <f>TEXT((J3815/86400)+25569+(-5/24),"mm/dd/yy")</f>
        <v>05/07/16</v>
      </c>
      <c r="T3815" s="12" t="str">
        <f>TEXT((I3815/86400)+25569+(-5/24),"mm/dd/yy")</f>
        <v>06/14/16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>E3816/D3816</f>
        <v>1.4013333333333333</v>
      </c>
      <c r="P3816">
        <f>E3816/L3816</f>
        <v>61.823529411764703</v>
      </c>
      <c r="Q3816" t="s">
        <v>8317</v>
      </c>
      <c r="R3816" t="s">
        <v>8318</v>
      </c>
      <c r="S3816" s="12" t="str">
        <f>TEXT((J3816/86400)+25569+(-5/24),"mm/dd/yy")</f>
        <v>02/23/15</v>
      </c>
      <c r="T3816" s="12" t="str">
        <f>TEXT((I3816/86400)+25569+(-5/24),"mm/dd/yy")</f>
        <v>03/31/15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>E3817/D3817</f>
        <v>1.0000100000000001</v>
      </c>
      <c r="P3817">
        <f>E3817/L3817</f>
        <v>50.000500000000002</v>
      </c>
      <c r="Q3817" t="s">
        <v>8317</v>
      </c>
      <c r="R3817" t="s">
        <v>8318</v>
      </c>
      <c r="S3817" s="12" t="str">
        <f>TEXT((J3817/86400)+25569+(-5/24),"mm/dd/yy")</f>
        <v>07/22/15</v>
      </c>
      <c r="T3817" s="12" t="str">
        <f>TEXT((I3817/86400)+25569+(-5/24),"mm/dd/yy")</f>
        <v>08/20/15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>E3818/D3818</f>
        <v>1.19238</v>
      </c>
      <c r="P3818">
        <f>E3818/L3818</f>
        <v>48.339729729729726</v>
      </c>
      <c r="Q3818" t="s">
        <v>8317</v>
      </c>
      <c r="R3818" t="s">
        <v>8318</v>
      </c>
      <c r="S3818" s="12" t="str">
        <f>TEXT((J3818/86400)+25569+(-5/24),"mm/dd/yy")</f>
        <v>06/17/14</v>
      </c>
      <c r="T3818" s="12" t="str">
        <f>TEXT((I3818/86400)+25569+(-5/24),"mm/dd/yy")</f>
        <v>07/17/14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>E3819/D3819</f>
        <v>1.0725</v>
      </c>
      <c r="P3819">
        <f>E3819/L3819</f>
        <v>107.25</v>
      </c>
      <c r="Q3819" t="s">
        <v>8317</v>
      </c>
      <c r="R3819" t="s">
        <v>8318</v>
      </c>
      <c r="S3819" s="12" t="str">
        <f>TEXT((J3819/86400)+25569+(-5/24),"mm/dd/yy")</f>
        <v>10/07/15</v>
      </c>
      <c r="T3819" s="12" t="str">
        <f>TEXT((I3819/86400)+25569+(-5/24),"mm/dd/yy")</f>
        <v>10/23/15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>E3820/D3820</f>
        <v>2.2799999999999998</v>
      </c>
      <c r="P3820">
        <f>E3820/L3820</f>
        <v>57</v>
      </c>
      <c r="Q3820" t="s">
        <v>8317</v>
      </c>
      <c r="R3820" t="s">
        <v>8318</v>
      </c>
      <c r="S3820" s="12" t="str">
        <f>TEXT((J3820/86400)+25569+(-5/24),"mm/dd/yy")</f>
        <v>02/10/15</v>
      </c>
      <c r="T3820" s="12" t="str">
        <f>TEXT((I3820/86400)+25569+(-5/24),"mm/dd/yy")</f>
        <v>03/12/15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>E3821/D3821</f>
        <v>1.0640000000000001</v>
      </c>
      <c r="P3821">
        <f>E3821/L3821</f>
        <v>40.92307692307692</v>
      </c>
      <c r="Q3821" t="s">
        <v>8317</v>
      </c>
      <c r="R3821" t="s">
        <v>8318</v>
      </c>
      <c r="S3821" s="12" t="str">
        <f>TEXT((J3821/86400)+25569+(-5/24),"mm/dd/yy")</f>
        <v>06/29/15</v>
      </c>
      <c r="T3821" s="12" t="str">
        <f>TEXT((I3821/86400)+25569+(-5/24),"mm/dd/yy")</f>
        <v>07/17/15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>E3822/D3822</f>
        <v>1.4333333333333333</v>
      </c>
      <c r="P3822">
        <f>E3822/L3822</f>
        <v>21.5</v>
      </c>
      <c r="Q3822" t="s">
        <v>8317</v>
      </c>
      <c r="R3822" t="s">
        <v>8318</v>
      </c>
      <c r="S3822" s="12" t="str">
        <f>TEXT((J3822/86400)+25569+(-5/24),"mm/dd/yy")</f>
        <v>06/05/15</v>
      </c>
      <c r="T3822" s="12" t="str">
        <f>TEXT((I3822/86400)+25569+(-5/24),"mm/dd/yy")</f>
        <v>07/05/15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>E3823/D3823</f>
        <v>1.0454285714285714</v>
      </c>
      <c r="P3823">
        <f>E3823/L3823</f>
        <v>79.543478260869563</v>
      </c>
      <c r="Q3823" t="s">
        <v>8317</v>
      </c>
      <c r="R3823" t="s">
        <v>8318</v>
      </c>
      <c r="S3823" s="12" t="str">
        <f>TEXT((J3823/86400)+25569+(-5/24),"mm/dd/yy")</f>
        <v>12/02/15</v>
      </c>
      <c r="T3823" s="12" t="str">
        <f>TEXT((I3823/86400)+25569+(-5/24),"mm/dd/yy")</f>
        <v>01/03/16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>E3824/D3824</f>
        <v>1.1002000000000001</v>
      </c>
      <c r="P3824">
        <f>E3824/L3824</f>
        <v>72.381578947368425</v>
      </c>
      <c r="Q3824" t="s">
        <v>8317</v>
      </c>
      <c r="R3824" t="s">
        <v>8318</v>
      </c>
      <c r="S3824" s="12" t="str">
        <f>TEXT((J3824/86400)+25569+(-5/24),"mm/dd/yy")</f>
        <v>11/21/15</v>
      </c>
      <c r="T3824" s="12" t="str">
        <f>TEXT((I3824/86400)+25569+(-5/24),"mm/dd/yy")</f>
        <v>01/19/16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>E3825/D3825</f>
        <v>1.06</v>
      </c>
      <c r="P3825">
        <f>E3825/L3825</f>
        <v>64.634146341463421</v>
      </c>
      <c r="Q3825" t="s">
        <v>8317</v>
      </c>
      <c r="R3825" t="s">
        <v>8318</v>
      </c>
      <c r="S3825" s="12" t="str">
        <f>TEXT((J3825/86400)+25569+(-5/24),"mm/dd/yy")</f>
        <v>06/15/15</v>
      </c>
      <c r="T3825" s="12" t="str">
        <f>TEXT((I3825/86400)+25569+(-5/24),"mm/dd/yy")</f>
        <v>07/19/15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>E3826/D3826</f>
        <v>1.08</v>
      </c>
      <c r="P3826">
        <f>E3826/L3826</f>
        <v>38.571428571428569</v>
      </c>
      <c r="Q3826" t="s">
        <v>8317</v>
      </c>
      <c r="R3826" t="s">
        <v>8318</v>
      </c>
      <c r="S3826" s="12" t="str">
        <f>TEXT((J3826/86400)+25569+(-5/24),"mm/dd/yy")</f>
        <v>07/20/16</v>
      </c>
      <c r="T3826" s="12" t="str">
        <f>TEXT((I3826/86400)+25569+(-5/24),"mm/dd/yy")</f>
        <v>08/01/16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>E3827/D3827</f>
        <v>1.0542</v>
      </c>
      <c r="P3827">
        <f>E3827/L3827</f>
        <v>107.57142857142857</v>
      </c>
      <c r="Q3827" t="s">
        <v>8317</v>
      </c>
      <c r="R3827" t="s">
        <v>8318</v>
      </c>
      <c r="S3827" s="12" t="str">
        <f>TEXT((J3827/86400)+25569+(-5/24),"mm/dd/yy")</f>
        <v>05/26/15</v>
      </c>
      <c r="T3827" s="12" t="str">
        <f>TEXT((I3827/86400)+25569+(-5/24),"mm/dd/yy")</f>
        <v>06/16/15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>E3828/D3828</f>
        <v>1.1916666666666667</v>
      </c>
      <c r="P3828">
        <f>E3828/L3828</f>
        <v>27.5</v>
      </c>
      <c r="Q3828" t="s">
        <v>8317</v>
      </c>
      <c r="R3828" t="s">
        <v>8318</v>
      </c>
      <c r="S3828" s="12" t="str">
        <f>TEXT((J3828/86400)+25569+(-5/24),"mm/dd/yy")</f>
        <v>04/07/15</v>
      </c>
      <c r="T3828" s="12" t="str">
        <f>TEXT((I3828/86400)+25569+(-5/24),"mm/dd/yy")</f>
        <v>05/07/15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>E3829/D3829</f>
        <v>1.5266666666666666</v>
      </c>
      <c r="P3829">
        <f>E3829/L3829</f>
        <v>70.461538461538467</v>
      </c>
      <c r="Q3829" t="s">
        <v>8317</v>
      </c>
      <c r="R3829" t="s">
        <v>8318</v>
      </c>
      <c r="S3829" s="12" t="str">
        <f>TEXT((J3829/86400)+25569+(-5/24),"mm/dd/yy")</f>
        <v>01/30/15</v>
      </c>
      <c r="T3829" s="12" t="str">
        <f>TEXT((I3829/86400)+25569+(-5/24),"mm/dd/yy")</f>
        <v>03/26/15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>E3830/D3830</f>
        <v>1</v>
      </c>
      <c r="P3830">
        <f>E3830/L3830</f>
        <v>178.57142857142858</v>
      </c>
      <c r="Q3830" t="s">
        <v>8317</v>
      </c>
      <c r="R3830" t="s">
        <v>8318</v>
      </c>
      <c r="S3830" s="12" t="str">
        <f>TEXT((J3830/86400)+25569+(-5/24),"mm/dd/yy")</f>
        <v>11/01/14</v>
      </c>
      <c r="T3830" s="12" t="str">
        <f>TEXT((I3830/86400)+25569+(-5/24),"mm/dd/yy")</f>
        <v>12/31/14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>E3831/D3831</f>
        <v>1.002</v>
      </c>
      <c r="P3831">
        <f>E3831/L3831</f>
        <v>62.625</v>
      </c>
      <c r="Q3831" t="s">
        <v>8317</v>
      </c>
      <c r="R3831" t="s">
        <v>8318</v>
      </c>
      <c r="S3831" s="12" t="str">
        <f>TEXT((J3831/86400)+25569+(-5/24),"mm/dd/yy")</f>
        <v>08/11/16</v>
      </c>
      <c r="T3831" s="12" t="str">
        <f>TEXT((I3831/86400)+25569+(-5/24),"mm/dd/yy")</f>
        <v>08/31/16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>E3832/D3832</f>
        <v>2.25</v>
      </c>
      <c r="P3832">
        <f>E3832/L3832</f>
        <v>75</v>
      </c>
      <c r="Q3832" t="s">
        <v>8317</v>
      </c>
      <c r="R3832" t="s">
        <v>8318</v>
      </c>
      <c r="S3832" s="12" t="str">
        <f>TEXT((J3832/86400)+25569+(-5/24),"mm/dd/yy")</f>
        <v>05/13/16</v>
      </c>
      <c r="T3832" s="12" t="str">
        <f>TEXT((I3832/86400)+25569+(-5/24),"mm/dd/yy")</f>
        <v>05/27/16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>E3833/D3833</f>
        <v>1.0602199999999999</v>
      </c>
      <c r="P3833">
        <f>E3833/L3833</f>
        <v>58.901111111111113</v>
      </c>
      <c r="Q3833" t="s">
        <v>8317</v>
      </c>
      <c r="R3833" t="s">
        <v>8318</v>
      </c>
      <c r="S3833" s="12" t="str">
        <f>TEXT((J3833/86400)+25569+(-5/24),"mm/dd/yy")</f>
        <v>10/15/14</v>
      </c>
      <c r="T3833" s="12" t="str">
        <f>TEXT((I3833/86400)+25569+(-5/24),"mm/dd/yy")</f>
        <v>11/05/14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>E3834/D3834</f>
        <v>1.0466666666666666</v>
      </c>
      <c r="P3834">
        <f>E3834/L3834</f>
        <v>139.55555555555554</v>
      </c>
      <c r="Q3834" t="s">
        <v>8317</v>
      </c>
      <c r="R3834" t="s">
        <v>8318</v>
      </c>
      <c r="S3834" s="12" t="str">
        <f>TEXT((J3834/86400)+25569+(-5/24),"mm/dd/yy")</f>
        <v>01/05/16</v>
      </c>
      <c r="T3834" s="12" t="str">
        <f>TEXT((I3834/86400)+25569+(-5/24),"mm/dd/yy")</f>
        <v>02/19/16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>E3835/D3835</f>
        <v>1.1666666666666667</v>
      </c>
      <c r="P3835">
        <f>E3835/L3835</f>
        <v>70</v>
      </c>
      <c r="Q3835" t="s">
        <v>8317</v>
      </c>
      <c r="R3835" t="s">
        <v>8318</v>
      </c>
      <c r="S3835" s="12" t="str">
        <f>TEXT((J3835/86400)+25569+(-5/24),"mm/dd/yy")</f>
        <v>11/20/14</v>
      </c>
      <c r="T3835" s="12" t="str">
        <f>TEXT((I3835/86400)+25569+(-5/24),"mm/dd/yy")</f>
        <v>12/01/14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>E3836/D3836</f>
        <v>1.0903333333333334</v>
      </c>
      <c r="P3836">
        <f>E3836/L3836</f>
        <v>57.385964912280699</v>
      </c>
      <c r="Q3836" t="s">
        <v>8317</v>
      </c>
      <c r="R3836" t="s">
        <v>8318</v>
      </c>
      <c r="S3836" s="12" t="str">
        <f>TEXT((J3836/86400)+25569+(-5/24),"mm/dd/yy")</f>
        <v>05/19/15</v>
      </c>
      <c r="T3836" s="12" t="str">
        <f>TEXT((I3836/86400)+25569+(-5/24),"mm/dd/yy")</f>
        <v>06/18/15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>E3837/D3837</f>
        <v>1.6</v>
      </c>
      <c r="P3837">
        <f>E3837/L3837</f>
        <v>40</v>
      </c>
      <c r="Q3837" t="s">
        <v>8317</v>
      </c>
      <c r="R3837" t="s">
        <v>8318</v>
      </c>
      <c r="S3837" s="12" t="str">
        <f>TEXT((J3837/86400)+25569+(-5/24),"mm/dd/yy")</f>
        <v>03/31/16</v>
      </c>
      <c r="T3837" s="12" t="str">
        <f>TEXT((I3837/86400)+25569+(-5/24),"mm/dd/yy")</f>
        <v>04/21/16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>E3838/D3838</f>
        <v>1.125</v>
      </c>
      <c r="P3838">
        <f>E3838/L3838</f>
        <v>64.285714285714292</v>
      </c>
      <c r="Q3838" t="s">
        <v>8317</v>
      </c>
      <c r="R3838" t="s">
        <v>8318</v>
      </c>
      <c r="S3838" s="12" t="str">
        <f>TEXT((J3838/86400)+25569+(-5/24),"mm/dd/yy")</f>
        <v>07/02/16</v>
      </c>
      <c r="T3838" s="12" t="str">
        <f>TEXT((I3838/86400)+25569+(-5/24),"mm/dd/yy")</f>
        <v>08/02/16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>E3839/D3839</f>
        <v>1.0209999999999999</v>
      </c>
      <c r="P3839">
        <f>E3839/L3839</f>
        <v>120.11764705882354</v>
      </c>
      <c r="Q3839" t="s">
        <v>8317</v>
      </c>
      <c r="R3839" t="s">
        <v>8318</v>
      </c>
      <c r="S3839" s="12" t="str">
        <f>TEXT((J3839/86400)+25569+(-5/24),"mm/dd/yy")</f>
        <v>05/28/15</v>
      </c>
      <c r="T3839" s="12" t="str">
        <f>TEXT((I3839/86400)+25569+(-5/24),"mm/dd/yy")</f>
        <v>07/03/15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>E3840/D3840</f>
        <v>1.00824</v>
      </c>
      <c r="P3840">
        <f>E3840/L3840</f>
        <v>1008.24</v>
      </c>
      <c r="Q3840" t="s">
        <v>8317</v>
      </c>
      <c r="R3840" t="s">
        <v>8318</v>
      </c>
      <c r="S3840" s="12" t="str">
        <f>TEXT((J3840/86400)+25569+(-5/24),"mm/dd/yy")</f>
        <v>04/22/15</v>
      </c>
      <c r="T3840" s="12" t="str">
        <f>TEXT((I3840/86400)+25569+(-5/24),"mm/dd/yy")</f>
        <v>05/22/15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>E3841/D3841</f>
        <v>1.0125</v>
      </c>
      <c r="P3841">
        <f>E3841/L3841</f>
        <v>63.28125</v>
      </c>
      <c r="Q3841" t="s">
        <v>8317</v>
      </c>
      <c r="R3841" t="s">
        <v>8318</v>
      </c>
      <c r="S3841" s="12" t="str">
        <f>TEXT((J3841/86400)+25569+(-5/24),"mm/dd/yy")</f>
        <v>05/30/15</v>
      </c>
      <c r="T3841" s="12" t="str">
        <f>TEXT((I3841/86400)+25569+(-5/24),"mm/dd/yy")</f>
        <v>07/29/15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>E3842/D3842</f>
        <v>65</v>
      </c>
      <c r="P3842">
        <f>E3842/L3842</f>
        <v>21.666666666666668</v>
      </c>
      <c r="Q3842" t="s">
        <v>8317</v>
      </c>
      <c r="R3842" t="s">
        <v>8318</v>
      </c>
      <c r="S3842" s="12" t="str">
        <f>TEXT((J3842/86400)+25569+(-5/24),"mm/dd/yy")</f>
        <v>03/03/16</v>
      </c>
      <c r="T3842" s="12" t="str">
        <f>TEXT((I3842/86400)+25569+(-5/24),"mm/dd/yy")</f>
        <v>03/28/16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>E3843/D3843</f>
        <v>8.72E-2</v>
      </c>
      <c r="P3843">
        <f>E3843/L3843</f>
        <v>25.647058823529413</v>
      </c>
      <c r="Q3843" t="s">
        <v>8317</v>
      </c>
      <c r="R3843" t="s">
        <v>8318</v>
      </c>
      <c r="S3843" s="12" t="str">
        <f>TEXT((J3843/86400)+25569+(-5/24),"mm/dd/yy")</f>
        <v>05/21/14</v>
      </c>
      <c r="T3843" s="12" t="str">
        <f>TEXT((I3843/86400)+25569+(-5/24),"mm/dd/yy")</f>
        <v>07/20/14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>E3844/D3844</f>
        <v>0.21940000000000001</v>
      </c>
      <c r="P3844">
        <f>E3844/L3844</f>
        <v>47.695652173913047</v>
      </c>
      <c r="Q3844" t="s">
        <v>8317</v>
      </c>
      <c r="R3844" t="s">
        <v>8318</v>
      </c>
      <c r="S3844" s="12" t="str">
        <f>TEXT((J3844/86400)+25569+(-5/24),"mm/dd/yy")</f>
        <v>04/11/14</v>
      </c>
      <c r="T3844" s="12" t="str">
        <f>TEXT((I3844/86400)+25569+(-5/24),"mm/dd/yy")</f>
        <v>05/11/14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>E3845/D3845</f>
        <v>0.21299999999999999</v>
      </c>
      <c r="P3845">
        <f>E3845/L3845</f>
        <v>56.05263157894737</v>
      </c>
      <c r="Q3845" t="s">
        <v>8317</v>
      </c>
      <c r="R3845" t="s">
        <v>8318</v>
      </c>
      <c r="S3845" s="12" t="str">
        <f>TEXT((J3845/86400)+25569+(-5/24),"mm/dd/yy")</f>
        <v>05/06/14</v>
      </c>
      <c r="T3845" s="12" t="str">
        <f>TEXT((I3845/86400)+25569+(-5/24),"mm/dd/yy")</f>
        <v>05/31/14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>E3846/D3846</f>
        <v>0.41489795918367345</v>
      </c>
      <c r="P3846">
        <f>E3846/L3846</f>
        <v>81.319999999999993</v>
      </c>
      <c r="Q3846" t="s">
        <v>8317</v>
      </c>
      <c r="R3846" t="s">
        <v>8318</v>
      </c>
      <c r="S3846" s="12" t="str">
        <f>TEXT((J3846/86400)+25569+(-5/24),"mm/dd/yy")</f>
        <v>05/07/14</v>
      </c>
      <c r="T3846" s="12" t="str">
        <f>TEXT((I3846/86400)+25569+(-5/24),"mm/dd/yy")</f>
        <v>06/03/14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>E3847/D3847</f>
        <v>2.1049999999999999E-2</v>
      </c>
      <c r="P3847">
        <f>E3847/L3847</f>
        <v>70.166666666666671</v>
      </c>
      <c r="Q3847" t="s">
        <v>8317</v>
      </c>
      <c r="R3847" t="s">
        <v>8318</v>
      </c>
      <c r="S3847" s="12" t="str">
        <f>TEXT((J3847/86400)+25569+(-5/24),"mm/dd/yy")</f>
        <v>09/01/15</v>
      </c>
      <c r="T3847" s="12" t="str">
        <f>TEXT((I3847/86400)+25569+(-5/24),"mm/dd/yy")</f>
        <v>10/01/15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>E3848/D3848</f>
        <v>2.7E-2</v>
      </c>
      <c r="P3848">
        <f>E3848/L3848</f>
        <v>23.625</v>
      </c>
      <c r="Q3848" t="s">
        <v>8317</v>
      </c>
      <c r="R3848" t="s">
        <v>8318</v>
      </c>
      <c r="S3848" s="12" t="str">
        <f>TEXT((J3848/86400)+25569+(-5/24),"mm/dd/yy")</f>
        <v>09/03/14</v>
      </c>
      <c r="T3848" s="12" t="str">
        <f>TEXT((I3848/86400)+25569+(-5/24),"mm/dd/yy")</f>
        <v>10/04/14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>E3849/D3849</f>
        <v>0.16161904761904761</v>
      </c>
      <c r="P3849">
        <f>E3849/L3849</f>
        <v>188.55555555555554</v>
      </c>
      <c r="Q3849" t="s">
        <v>8317</v>
      </c>
      <c r="R3849" t="s">
        <v>8318</v>
      </c>
      <c r="S3849" s="12" t="str">
        <f>TEXT((J3849/86400)+25569+(-5/24),"mm/dd/yy")</f>
        <v>06/04/15</v>
      </c>
      <c r="T3849" s="12" t="str">
        <f>TEXT((I3849/86400)+25569+(-5/24),"mm/dd/yy")</f>
        <v>07/19/15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>E3850/D3850</f>
        <v>0.16376923076923078</v>
      </c>
      <c r="P3850">
        <f>E3850/L3850</f>
        <v>49.511627906976742</v>
      </c>
      <c r="Q3850" t="s">
        <v>8317</v>
      </c>
      <c r="R3850" t="s">
        <v>8318</v>
      </c>
      <c r="S3850" s="12" t="str">
        <f>TEXT((J3850/86400)+25569+(-5/24),"mm/dd/yy")</f>
        <v>09/18/15</v>
      </c>
      <c r="T3850" s="12" t="str">
        <f>TEXT((I3850/86400)+25569+(-5/24),"mm/dd/yy")</f>
        <v>10/18/15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>E3851/D3851</f>
        <v>7.0433333333333334E-2</v>
      </c>
      <c r="P3851">
        <f>E3851/L3851</f>
        <v>75.464285714285708</v>
      </c>
      <c r="Q3851" t="s">
        <v>8317</v>
      </c>
      <c r="R3851" t="s">
        <v>8318</v>
      </c>
      <c r="S3851" s="12" t="str">
        <f>TEXT((J3851/86400)+25569+(-5/24),"mm/dd/yy")</f>
        <v>05/12/15</v>
      </c>
      <c r="T3851" s="12" t="str">
        <f>TEXT((I3851/86400)+25569+(-5/24),"mm/dd/yy")</f>
        <v>06/11/15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>E3852/D3852</f>
        <v>3.7999999999999999E-2</v>
      </c>
      <c r="P3852">
        <f>E3852/L3852</f>
        <v>9.5</v>
      </c>
      <c r="Q3852" t="s">
        <v>8317</v>
      </c>
      <c r="R3852" t="s">
        <v>8318</v>
      </c>
      <c r="S3852" s="12" t="str">
        <f>TEXT((J3852/86400)+25569+(-5/24),"mm/dd/yy")</f>
        <v>12/01/14</v>
      </c>
      <c r="T3852" s="12" t="str">
        <f>TEXT((I3852/86400)+25569+(-5/24),"mm/dd/yy")</f>
        <v>12/31/14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>E3853/D3853</f>
        <v>0.34079999999999999</v>
      </c>
      <c r="P3853">
        <f>E3853/L3853</f>
        <v>35.5</v>
      </c>
      <c r="Q3853" t="s">
        <v>8317</v>
      </c>
      <c r="R3853" t="s">
        <v>8318</v>
      </c>
      <c r="S3853" s="12" t="str">
        <f>TEXT((J3853/86400)+25569+(-5/24),"mm/dd/yy")</f>
        <v>06/17/15</v>
      </c>
      <c r="T3853" s="12" t="str">
        <f>TEXT((I3853/86400)+25569+(-5/24),"mm/dd/yy")</f>
        <v>07/17/15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>E3854/D3854</f>
        <v>2E-3</v>
      </c>
      <c r="P3854">
        <f>E3854/L3854</f>
        <v>10</v>
      </c>
      <c r="Q3854" t="s">
        <v>8317</v>
      </c>
      <c r="R3854" t="s">
        <v>8318</v>
      </c>
      <c r="S3854" s="12" t="str">
        <f>TEXT((J3854/86400)+25569+(-5/24),"mm/dd/yy")</f>
        <v>03/01/15</v>
      </c>
      <c r="T3854" s="12" t="str">
        <f>TEXT((I3854/86400)+25569+(-5/24),"mm/dd/yy")</f>
        <v>03/26/15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>E3855/D3855</f>
        <v>2.5999999999999998E-4</v>
      </c>
      <c r="P3855">
        <f>E3855/L3855</f>
        <v>13</v>
      </c>
      <c r="Q3855" t="s">
        <v>8317</v>
      </c>
      <c r="R3855" t="s">
        <v>8318</v>
      </c>
      <c r="S3855" s="12" t="str">
        <f>TEXT((J3855/86400)+25569+(-5/24),"mm/dd/yy")</f>
        <v>07/28/14</v>
      </c>
      <c r="T3855" s="12" t="str">
        <f>TEXT((I3855/86400)+25569+(-5/24),"mm/dd/yy")</f>
        <v>09/01/14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>E3856/D3856</f>
        <v>0.16254545454545455</v>
      </c>
      <c r="P3856">
        <f>E3856/L3856</f>
        <v>89.4</v>
      </c>
      <c r="Q3856" t="s">
        <v>8317</v>
      </c>
      <c r="R3856" t="s">
        <v>8318</v>
      </c>
      <c r="S3856" s="12" t="str">
        <f>TEXT((J3856/86400)+25569+(-5/24),"mm/dd/yy")</f>
        <v>04/09/15</v>
      </c>
      <c r="T3856" s="12" t="str">
        <f>TEXT((I3856/86400)+25569+(-5/24),"mm/dd/yy")</f>
        <v>05/09/15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>E3857/D3857</f>
        <v>2.5000000000000001E-2</v>
      </c>
      <c r="P3857">
        <f>E3857/L3857</f>
        <v>25</v>
      </c>
      <c r="Q3857" t="s">
        <v>8317</v>
      </c>
      <c r="R3857" t="s">
        <v>8318</v>
      </c>
      <c r="S3857" s="12" t="str">
        <f>TEXT((J3857/86400)+25569+(-5/24),"mm/dd/yy")</f>
        <v>02/24/15</v>
      </c>
      <c r="T3857" s="12" t="str">
        <f>TEXT((I3857/86400)+25569+(-5/24),"mm/dd/yy")</f>
        <v>03/26/15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>E3858/D3858</f>
        <v>2.0000000000000001E-4</v>
      </c>
      <c r="P3858">
        <f>E3858/L3858</f>
        <v>1</v>
      </c>
      <c r="Q3858" t="s">
        <v>8317</v>
      </c>
      <c r="R3858" t="s">
        <v>8318</v>
      </c>
      <c r="S3858" s="12" t="str">
        <f>TEXT((J3858/86400)+25569+(-5/24),"mm/dd/yy")</f>
        <v>02/06/15</v>
      </c>
      <c r="T3858" s="12" t="str">
        <f>TEXT((I3858/86400)+25569+(-5/24),"mm/dd/yy")</f>
        <v>03/08/15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>E3859/D3859</f>
        <v>5.1999999999999998E-2</v>
      </c>
      <c r="P3859">
        <f>E3859/L3859</f>
        <v>65</v>
      </c>
      <c r="Q3859" t="s">
        <v>8317</v>
      </c>
      <c r="R3859" t="s">
        <v>8318</v>
      </c>
      <c r="S3859" s="12" t="str">
        <f>TEXT((J3859/86400)+25569+(-5/24),"mm/dd/yy")</f>
        <v>07/09/14</v>
      </c>
      <c r="T3859" s="12" t="str">
        <f>TEXT((I3859/86400)+25569+(-5/24),"mm/dd/yy")</f>
        <v>08/01/14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>E3860/D3860</f>
        <v>0.02</v>
      </c>
      <c r="P3860">
        <f>E3860/L3860</f>
        <v>10</v>
      </c>
      <c r="Q3860" t="s">
        <v>8317</v>
      </c>
      <c r="R3860" t="s">
        <v>8318</v>
      </c>
      <c r="S3860" s="12" t="str">
        <f>TEXT((J3860/86400)+25569+(-5/24),"mm/dd/yy")</f>
        <v>05/04/15</v>
      </c>
      <c r="T3860" s="12" t="str">
        <f>TEXT((I3860/86400)+25569+(-5/24),"mm/dd/yy")</f>
        <v>05/22/15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>E3861/D3861</f>
        <v>4.0000000000000002E-4</v>
      </c>
      <c r="P3861">
        <f>E3861/L3861</f>
        <v>1</v>
      </c>
      <c r="Q3861" t="s">
        <v>8317</v>
      </c>
      <c r="R3861" t="s">
        <v>8318</v>
      </c>
      <c r="S3861" s="12" t="str">
        <f>TEXT((J3861/86400)+25569+(-5/24),"mm/dd/yy")</f>
        <v>05/30/14</v>
      </c>
      <c r="T3861" s="12" t="str">
        <f>TEXT((I3861/86400)+25569+(-5/24),"mm/dd/yy")</f>
        <v>06/25/14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>E3862/D3862</f>
        <v>0.17666666666666667</v>
      </c>
      <c r="P3862">
        <f>E3862/L3862</f>
        <v>81.538461538461533</v>
      </c>
      <c r="Q3862" t="s">
        <v>8317</v>
      </c>
      <c r="R3862" t="s">
        <v>8318</v>
      </c>
      <c r="S3862" s="12" t="str">
        <f>TEXT((J3862/86400)+25569+(-5/24),"mm/dd/yy")</f>
        <v>07/13/14</v>
      </c>
      <c r="T3862" s="12" t="str">
        <f>TEXT((I3862/86400)+25569+(-5/24),"mm/dd/yy")</f>
        <v>08/12/14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>E3863/D3863</f>
        <v>0.05</v>
      </c>
      <c r="P3863">
        <f>E3863/L3863</f>
        <v>100</v>
      </c>
      <c r="Q3863" t="s">
        <v>8317</v>
      </c>
      <c r="R3863" t="s">
        <v>8318</v>
      </c>
      <c r="S3863" s="12" t="str">
        <f>TEXT((J3863/86400)+25569+(-5/24),"mm/dd/yy")</f>
        <v>10/02/14</v>
      </c>
      <c r="T3863" s="12" t="str">
        <f>TEXT((I3863/86400)+25569+(-5/24),"mm/dd/yy")</f>
        <v>11/12/14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>E3864/D3864</f>
        <v>1.3333333333333334E-4</v>
      </c>
      <c r="P3864">
        <f>E3864/L3864</f>
        <v>1</v>
      </c>
      <c r="Q3864" t="s">
        <v>8317</v>
      </c>
      <c r="R3864" t="s">
        <v>8318</v>
      </c>
      <c r="S3864" s="12" t="str">
        <f>TEXT((J3864/86400)+25569+(-5/24),"mm/dd/yy")</f>
        <v>08/29/16</v>
      </c>
      <c r="T3864" s="12" t="str">
        <f>TEXT((I3864/86400)+25569+(-5/24),"mm/dd/yy")</f>
        <v>09/12/16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>E3865/D3865</f>
        <v>0</v>
      </c>
      <c r="P3865" t="e">
        <f>E3865/L3865</f>
        <v>#DIV/0!</v>
      </c>
      <c r="Q3865" t="s">
        <v>8317</v>
      </c>
      <c r="R3865" t="s">
        <v>8318</v>
      </c>
      <c r="S3865" s="12" t="str">
        <f>TEXT((J3865/86400)+25569+(-5/24),"mm/dd/yy")</f>
        <v>09/06/15</v>
      </c>
      <c r="T3865" s="12" t="str">
        <f>TEXT((I3865/86400)+25569+(-5/24),"mm/dd/yy")</f>
        <v>11/05/15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>E3866/D3866</f>
        <v>1.2E-2</v>
      </c>
      <c r="P3866">
        <f>E3866/L3866</f>
        <v>20</v>
      </c>
      <c r="Q3866" t="s">
        <v>8317</v>
      </c>
      <c r="R3866" t="s">
        <v>8318</v>
      </c>
      <c r="S3866" s="12" t="str">
        <f>TEXT((J3866/86400)+25569+(-5/24),"mm/dd/yy")</f>
        <v>10/18/15</v>
      </c>
      <c r="T3866" s="12" t="str">
        <f>TEXT((I3866/86400)+25569+(-5/24),"mm/dd/yy")</f>
        <v>11/17/15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>E3867/D3867</f>
        <v>0.26937422295897223</v>
      </c>
      <c r="P3867">
        <f>E3867/L3867</f>
        <v>46.428571428571431</v>
      </c>
      <c r="Q3867" t="s">
        <v>8317</v>
      </c>
      <c r="R3867" t="s">
        <v>8318</v>
      </c>
      <c r="S3867" s="12" t="str">
        <f>TEXT((J3867/86400)+25569+(-5/24),"mm/dd/yy")</f>
        <v>07/21/14</v>
      </c>
      <c r="T3867" s="12" t="str">
        <f>TEXT((I3867/86400)+25569+(-5/24),"mm/dd/yy")</f>
        <v>08/30/14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>E3868/D3868</f>
        <v>5.4999999999999997E-3</v>
      </c>
      <c r="P3868">
        <f>E3868/L3868</f>
        <v>5.5</v>
      </c>
      <c r="Q3868" t="s">
        <v>8317</v>
      </c>
      <c r="R3868" t="s">
        <v>8318</v>
      </c>
      <c r="S3868" s="12" t="str">
        <f>TEXT((J3868/86400)+25569+(-5/24),"mm/dd/yy")</f>
        <v>02/02/16</v>
      </c>
      <c r="T3868" s="12" t="str">
        <f>TEXT((I3868/86400)+25569+(-5/24),"mm/dd/yy")</f>
        <v>03/22/16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>E3869/D3869</f>
        <v>0.1255</v>
      </c>
      <c r="P3869">
        <f>E3869/L3869</f>
        <v>50.2</v>
      </c>
      <c r="Q3869" t="s">
        <v>8317</v>
      </c>
      <c r="R3869" t="s">
        <v>8318</v>
      </c>
      <c r="S3869" s="12" t="str">
        <f>TEXT((J3869/86400)+25569+(-5/24),"mm/dd/yy")</f>
        <v>05/19/16</v>
      </c>
      <c r="T3869" s="12" t="str">
        <f>TEXT((I3869/86400)+25569+(-5/24),"mm/dd/yy")</f>
        <v>06/18/16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>E3870/D3870</f>
        <v>2E-3</v>
      </c>
      <c r="P3870">
        <f>E3870/L3870</f>
        <v>10</v>
      </c>
      <c r="Q3870" t="s">
        <v>8317</v>
      </c>
      <c r="R3870" t="s">
        <v>8338</v>
      </c>
      <c r="S3870" s="12" t="str">
        <f>TEXT((J3870/86400)+25569+(-5/24),"mm/dd/yy")</f>
        <v>08/14/14</v>
      </c>
      <c r="T3870" s="12" t="str">
        <f>TEXT((I3870/86400)+25569+(-5/24),"mm/dd/yy")</f>
        <v>09/08/14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>E3871/D3871</f>
        <v>3.44748684310884E-2</v>
      </c>
      <c r="P3871">
        <f>E3871/L3871</f>
        <v>30.133333333333333</v>
      </c>
      <c r="Q3871" t="s">
        <v>8317</v>
      </c>
      <c r="R3871" t="s">
        <v>8338</v>
      </c>
      <c r="S3871" s="12" t="str">
        <f>TEXT((J3871/86400)+25569+(-5/24),"mm/dd/yy")</f>
        <v>02/12/15</v>
      </c>
      <c r="T3871" s="12" t="str">
        <f>TEXT((I3871/86400)+25569+(-5/24),"mm/dd/yy")</f>
        <v>03/13/15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>E3872/D3872</f>
        <v>0.15</v>
      </c>
      <c r="P3872">
        <f>E3872/L3872</f>
        <v>150</v>
      </c>
      <c r="Q3872" t="s">
        <v>8317</v>
      </c>
      <c r="R3872" t="s">
        <v>8338</v>
      </c>
      <c r="S3872" s="12" t="str">
        <f>TEXT((J3872/86400)+25569+(-5/24),"mm/dd/yy")</f>
        <v>06/02/14</v>
      </c>
      <c r="T3872" s="12" t="str">
        <f>TEXT((I3872/86400)+25569+(-5/24),"mm/dd/yy")</f>
        <v>07/02/14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>E3873/D3873</f>
        <v>2.6666666666666668E-2</v>
      </c>
      <c r="P3873">
        <f>E3873/L3873</f>
        <v>13.333333333333334</v>
      </c>
      <c r="Q3873" t="s">
        <v>8317</v>
      </c>
      <c r="R3873" t="s">
        <v>8338</v>
      </c>
      <c r="S3873" s="12" t="str">
        <f>TEXT((J3873/86400)+25569+(-5/24),"mm/dd/yy")</f>
        <v>01/28/17</v>
      </c>
      <c r="T3873" s="12" t="str">
        <f>TEXT((I3873/86400)+25569+(-5/24),"mm/dd/yy")</f>
        <v>03/29/17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>E3874/D3874</f>
        <v>0</v>
      </c>
      <c r="P3874" t="e">
        <f>E3874/L3874</f>
        <v>#DIV/0!</v>
      </c>
      <c r="Q3874" t="s">
        <v>8317</v>
      </c>
      <c r="R3874" t="s">
        <v>8338</v>
      </c>
      <c r="S3874" s="12" t="str">
        <f>TEXT((J3874/86400)+25569+(-5/24),"mm/dd/yy")</f>
        <v>06/24/15</v>
      </c>
      <c r="T3874" s="12" t="str">
        <f>TEXT((I3874/86400)+25569+(-5/24),"mm/dd/yy")</f>
        <v>08/13/15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>E3875/D3875</f>
        <v>0</v>
      </c>
      <c r="P3875" t="e">
        <f>E3875/L3875</f>
        <v>#DIV/0!</v>
      </c>
      <c r="Q3875" t="s">
        <v>8317</v>
      </c>
      <c r="R3875" t="s">
        <v>8338</v>
      </c>
      <c r="S3875" s="12" t="str">
        <f>TEXT((J3875/86400)+25569+(-5/24),"mm/dd/yy")</f>
        <v>09/08/15</v>
      </c>
      <c r="T3875" s="12" t="str">
        <f>TEXT((I3875/86400)+25569+(-5/24),"mm/dd/yy")</f>
        <v>10/08/15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>E3876/D3876</f>
        <v>0</v>
      </c>
      <c r="P3876" t="e">
        <f>E3876/L3876</f>
        <v>#DIV/0!</v>
      </c>
      <c r="Q3876" t="s">
        <v>8317</v>
      </c>
      <c r="R3876" t="s">
        <v>8338</v>
      </c>
      <c r="S3876" s="12" t="str">
        <f>TEXT((J3876/86400)+25569+(-5/24),"mm/dd/yy")</f>
        <v>01/02/15</v>
      </c>
      <c r="T3876" s="12" t="str">
        <f>TEXT((I3876/86400)+25569+(-5/24),"mm/dd/yy")</f>
        <v>01/23/15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>E3877/D3877</f>
        <v>0</v>
      </c>
      <c r="P3877" t="e">
        <f>E3877/L3877</f>
        <v>#DIV/0!</v>
      </c>
      <c r="Q3877" t="s">
        <v>8317</v>
      </c>
      <c r="R3877" t="s">
        <v>8338</v>
      </c>
      <c r="S3877" s="12" t="str">
        <f>TEXT((J3877/86400)+25569+(-5/24),"mm/dd/yy")</f>
        <v>09/02/16</v>
      </c>
      <c r="T3877" s="12" t="str">
        <f>TEXT((I3877/86400)+25569+(-5/24),"mm/dd/yy")</f>
        <v>09/03/16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>E3878/D3878</f>
        <v>0.52794871794871789</v>
      </c>
      <c r="P3878">
        <f>E3878/L3878</f>
        <v>44.760869565217391</v>
      </c>
      <c r="Q3878" t="s">
        <v>8317</v>
      </c>
      <c r="R3878" t="s">
        <v>8338</v>
      </c>
      <c r="S3878" s="12" t="str">
        <f>TEXT((J3878/86400)+25569+(-5/24),"mm/dd/yy")</f>
        <v>01/03/16</v>
      </c>
      <c r="T3878" s="12" t="str">
        <f>TEXT((I3878/86400)+25569+(-5/24),"mm/dd/yy")</f>
        <v>02/02/16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>E3879/D3879</f>
        <v>4.9639999999999997E-2</v>
      </c>
      <c r="P3879">
        <f>E3879/L3879</f>
        <v>88.642857142857139</v>
      </c>
      <c r="Q3879" t="s">
        <v>8317</v>
      </c>
      <c r="R3879" t="s">
        <v>8338</v>
      </c>
      <c r="S3879" s="12" t="str">
        <f>TEXT((J3879/86400)+25569+(-5/24),"mm/dd/yy")</f>
        <v>11/08/16</v>
      </c>
      <c r="T3879" s="12" t="str">
        <f>TEXT((I3879/86400)+25569+(-5/24),"mm/dd/yy")</f>
        <v>12/08/16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>E3880/D3880</f>
        <v>5.5555555555555556E-4</v>
      </c>
      <c r="P3880">
        <f>E3880/L3880</f>
        <v>10</v>
      </c>
      <c r="Q3880" t="s">
        <v>8317</v>
      </c>
      <c r="R3880" t="s">
        <v>8338</v>
      </c>
      <c r="S3880" s="12" t="str">
        <f>TEXT((J3880/86400)+25569+(-5/24),"mm/dd/yy")</f>
        <v>05/30/15</v>
      </c>
      <c r="T3880" s="12" t="str">
        <f>TEXT((I3880/86400)+25569+(-5/24),"mm/dd/yy")</f>
        <v>06/29/15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>E3881/D3881</f>
        <v>0</v>
      </c>
      <c r="P3881" t="e">
        <f>E3881/L3881</f>
        <v>#DIV/0!</v>
      </c>
      <c r="Q3881" t="s">
        <v>8317</v>
      </c>
      <c r="R3881" t="s">
        <v>8338</v>
      </c>
      <c r="S3881" s="12" t="str">
        <f>TEXT((J3881/86400)+25569+(-5/24),"mm/dd/yy")</f>
        <v>12/26/14</v>
      </c>
      <c r="T3881" s="12" t="str">
        <f>TEXT((I3881/86400)+25569+(-5/24),"mm/dd/yy")</f>
        <v>01/25/15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>E3882/D3882</f>
        <v>0.13066666666666665</v>
      </c>
      <c r="P3882">
        <f>E3882/L3882</f>
        <v>57.647058823529413</v>
      </c>
      <c r="Q3882" t="s">
        <v>8317</v>
      </c>
      <c r="R3882" t="s">
        <v>8338</v>
      </c>
      <c r="S3882" s="12" t="str">
        <f>TEXT((J3882/86400)+25569+(-5/24),"mm/dd/yy")</f>
        <v>06/25/14</v>
      </c>
      <c r="T3882" s="12" t="str">
        <f>TEXT((I3882/86400)+25569+(-5/24),"mm/dd/yy")</f>
        <v>07/30/14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>E3883/D3883</f>
        <v>0.05</v>
      </c>
      <c r="P3883">
        <f>E3883/L3883</f>
        <v>25</v>
      </c>
      <c r="Q3883" t="s">
        <v>8317</v>
      </c>
      <c r="R3883" t="s">
        <v>8338</v>
      </c>
      <c r="S3883" s="12" t="str">
        <f>TEXT((J3883/86400)+25569+(-5/24),"mm/dd/yy")</f>
        <v>01/20/17</v>
      </c>
      <c r="T3883" s="12" t="str">
        <f>TEXT((I3883/86400)+25569+(-5/24),"mm/dd/yy")</f>
        <v>02/19/17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>E3884/D3884</f>
        <v>0</v>
      </c>
      <c r="P3884" t="e">
        <f>E3884/L3884</f>
        <v>#DIV/0!</v>
      </c>
      <c r="Q3884" t="s">
        <v>8317</v>
      </c>
      <c r="R3884" t="s">
        <v>8338</v>
      </c>
      <c r="S3884" s="12" t="str">
        <f>TEXT((J3884/86400)+25569+(-5/24),"mm/dd/yy")</f>
        <v>01/04/16</v>
      </c>
      <c r="T3884" s="12" t="str">
        <f>TEXT((I3884/86400)+25569+(-5/24),"mm/dd/yy")</f>
        <v>01/31/16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>E3885/D3885</f>
        <v>0</v>
      </c>
      <c r="P3885" t="e">
        <f>E3885/L3885</f>
        <v>#DIV/0!</v>
      </c>
      <c r="Q3885" t="s">
        <v>8317</v>
      </c>
      <c r="R3885" t="s">
        <v>8338</v>
      </c>
      <c r="S3885" s="12" t="str">
        <f>TEXT((J3885/86400)+25569+(-5/24),"mm/dd/yy")</f>
        <v>08/03/14</v>
      </c>
      <c r="T3885" s="12" t="str">
        <f>TEXT((I3885/86400)+25569+(-5/24),"mm/dd/yy")</f>
        <v>09/02/14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>E3886/D3886</f>
        <v>0</v>
      </c>
      <c r="P3886" t="e">
        <f>E3886/L3886</f>
        <v>#DIV/0!</v>
      </c>
      <c r="Q3886" t="s">
        <v>8317</v>
      </c>
      <c r="R3886" t="s">
        <v>8338</v>
      </c>
      <c r="S3886" s="12" t="str">
        <f>TEXT((J3886/86400)+25569+(-5/24),"mm/dd/yy")</f>
        <v>03/02/15</v>
      </c>
      <c r="T3886" s="12" t="str">
        <f>TEXT((I3886/86400)+25569+(-5/24),"mm/dd/yy")</f>
        <v>03/27/15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>E3887/D3887</f>
        <v>0</v>
      </c>
      <c r="P3887" t="e">
        <f>E3887/L3887</f>
        <v>#DIV/0!</v>
      </c>
      <c r="Q3887" t="s">
        <v>8317</v>
      </c>
      <c r="R3887" t="s">
        <v>8338</v>
      </c>
      <c r="S3887" s="12" t="str">
        <f>TEXT((J3887/86400)+25569+(-5/24),"mm/dd/yy")</f>
        <v>04/09/16</v>
      </c>
      <c r="T3887" s="12" t="str">
        <f>TEXT((I3887/86400)+25569+(-5/24),"mm/dd/yy")</f>
        <v>05/09/16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>E3888/D3888</f>
        <v>0</v>
      </c>
      <c r="P3888" t="e">
        <f>E3888/L3888</f>
        <v>#DIV/0!</v>
      </c>
      <c r="Q3888" t="s">
        <v>8317</v>
      </c>
      <c r="R3888" t="s">
        <v>8338</v>
      </c>
      <c r="S3888" s="12" t="str">
        <f>TEXT((J3888/86400)+25569+(-5/24),"mm/dd/yy")</f>
        <v>11/11/14</v>
      </c>
      <c r="T3888" s="12" t="str">
        <f>TEXT((I3888/86400)+25569+(-5/24),"mm/dd/yy")</f>
        <v>12/11/14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>E3889/D3889</f>
        <v>1.7500000000000002E-2</v>
      </c>
      <c r="P3889">
        <f>E3889/L3889</f>
        <v>17.5</v>
      </c>
      <c r="Q3889" t="s">
        <v>8317</v>
      </c>
      <c r="R3889" t="s">
        <v>8338</v>
      </c>
      <c r="S3889" s="12" t="str">
        <f>TEXT((J3889/86400)+25569+(-5/24),"mm/dd/yy")</f>
        <v>03/16/15</v>
      </c>
      <c r="T3889" s="12" t="str">
        <f>TEXT((I3889/86400)+25569+(-5/24),"mm/dd/yy")</f>
        <v>05/01/15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>E3890/D3890</f>
        <v>0.27100000000000002</v>
      </c>
      <c r="P3890">
        <f>E3890/L3890</f>
        <v>38.714285714285715</v>
      </c>
      <c r="Q3890" t="s">
        <v>8317</v>
      </c>
      <c r="R3890" t="s">
        <v>8318</v>
      </c>
      <c r="S3890" s="12" t="str">
        <f>TEXT((J3890/86400)+25569+(-5/24),"mm/dd/yy")</f>
        <v>01/27/17</v>
      </c>
      <c r="T3890" s="12" t="str">
        <f>TEXT((I3890/86400)+25569+(-5/24),"mm/dd/yy")</f>
        <v>02/26/17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>E3891/D3891</f>
        <v>1.4749999999999999E-2</v>
      </c>
      <c r="P3891">
        <f>E3891/L3891</f>
        <v>13.111111111111111</v>
      </c>
      <c r="Q3891" t="s">
        <v>8317</v>
      </c>
      <c r="R3891" t="s">
        <v>8318</v>
      </c>
      <c r="S3891" s="12" t="str">
        <f>TEXT((J3891/86400)+25569+(-5/24),"mm/dd/yy")</f>
        <v>12/03/14</v>
      </c>
      <c r="T3891" s="12" t="str">
        <f>TEXT((I3891/86400)+25569+(-5/24),"mm/dd/yy")</f>
        <v>01/04/15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>E3892/D3892</f>
        <v>0.16826666666666668</v>
      </c>
      <c r="P3892">
        <f>E3892/L3892</f>
        <v>315.5</v>
      </c>
      <c r="Q3892" t="s">
        <v>8317</v>
      </c>
      <c r="R3892" t="s">
        <v>8318</v>
      </c>
      <c r="S3892" s="12" t="str">
        <f>TEXT((J3892/86400)+25569+(-5/24),"mm/dd/yy")</f>
        <v>06/16/15</v>
      </c>
      <c r="T3892" s="12" t="str">
        <f>TEXT((I3892/86400)+25569+(-5/24),"mm/dd/yy")</f>
        <v>08/15/15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>E3893/D3893</f>
        <v>0.32500000000000001</v>
      </c>
      <c r="P3893">
        <f>E3893/L3893</f>
        <v>37.142857142857146</v>
      </c>
      <c r="Q3893" t="s">
        <v>8317</v>
      </c>
      <c r="R3893" t="s">
        <v>8318</v>
      </c>
      <c r="S3893" s="12" t="str">
        <f>TEXT((J3893/86400)+25569+(-5/24),"mm/dd/yy")</f>
        <v>02/20/15</v>
      </c>
      <c r="T3893" s="12" t="str">
        <f>TEXT((I3893/86400)+25569+(-5/24),"mm/dd/yy")</f>
        <v>03/22/15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>E3894/D3894</f>
        <v>0</v>
      </c>
      <c r="P3894" t="e">
        <f>E3894/L3894</f>
        <v>#DIV/0!</v>
      </c>
      <c r="Q3894" t="s">
        <v>8317</v>
      </c>
      <c r="R3894" t="s">
        <v>8318</v>
      </c>
      <c r="S3894" s="12" t="str">
        <f>TEXT((J3894/86400)+25569+(-5/24),"mm/dd/yy")</f>
        <v>08/16/14</v>
      </c>
      <c r="T3894" s="12" t="str">
        <f>TEXT((I3894/86400)+25569+(-5/24),"mm/dd/yy")</f>
        <v>08/24/14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>E3895/D3895</f>
        <v>0.2155</v>
      </c>
      <c r="P3895">
        <f>E3895/L3895</f>
        <v>128.27380952380952</v>
      </c>
      <c r="Q3895" t="s">
        <v>8317</v>
      </c>
      <c r="R3895" t="s">
        <v>8318</v>
      </c>
      <c r="S3895" s="12" t="str">
        <f>TEXT((J3895/86400)+25569+(-5/24),"mm/dd/yy")</f>
        <v>05/20/14</v>
      </c>
      <c r="T3895" s="12" t="str">
        <f>TEXT((I3895/86400)+25569+(-5/24),"mm/dd/yy")</f>
        <v>07/01/14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>E3896/D3896</f>
        <v>3.4666666666666665E-2</v>
      </c>
      <c r="P3896">
        <f>E3896/L3896</f>
        <v>47.272727272727273</v>
      </c>
      <c r="Q3896" t="s">
        <v>8317</v>
      </c>
      <c r="R3896" t="s">
        <v>8318</v>
      </c>
      <c r="S3896" s="12" t="str">
        <f>TEXT((J3896/86400)+25569+(-5/24),"mm/dd/yy")</f>
        <v>11/05/16</v>
      </c>
      <c r="T3896" s="12" t="str">
        <f>TEXT((I3896/86400)+25569+(-5/24),"mm/dd/yy")</f>
        <v>12/05/16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>E3897/D3897</f>
        <v>0.05</v>
      </c>
      <c r="P3897">
        <f>E3897/L3897</f>
        <v>50</v>
      </c>
      <c r="Q3897" t="s">
        <v>8317</v>
      </c>
      <c r="R3897" t="s">
        <v>8318</v>
      </c>
      <c r="S3897" s="12" t="str">
        <f>TEXT((J3897/86400)+25569+(-5/24),"mm/dd/yy")</f>
        <v>01/28/15</v>
      </c>
      <c r="T3897" s="12" t="str">
        <f>TEXT((I3897/86400)+25569+(-5/24),"mm/dd/yy")</f>
        <v>02/28/15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>E3898/D3898</f>
        <v>0.10625</v>
      </c>
      <c r="P3898">
        <f>E3898/L3898</f>
        <v>42.5</v>
      </c>
      <c r="Q3898" t="s">
        <v>8317</v>
      </c>
      <c r="R3898" t="s">
        <v>8318</v>
      </c>
      <c r="S3898" s="12" t="str">
        <f>TEXT((J3898/86400)+25569+(-5/24),"mm/dd/yy")</f>
        <v>06/02/14</v>
      </c>
      <c r="T3898" s="12" t="str">
        <f>TEXT((I3898/86400)+25569+(-5/24),"mm/dd/yy")</f>
        <v>06/16/14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>E3899/D3899</f>
        <v>0.17599999999999999</v>
      </c>
      <c r="P3899">
        <f>E3899/L3899</f>
        <v>44</v>
      </c>
      <c r="Q3899" t="s">
        <v>8317</v>
      </c>
      <c r="R3899" t="s">
        <v>8318</v>
      </c>
      <c r="S3899" s="12" t="str">
        <f>TEXT((J3899/86400)+25569+(-5/24),"mm/dd/yy")</f>
        <v>12/09/14</v>
      </c>
      <c r="T3899" s="12" t="str">
        <f>TEXT((I3899/86400)+25569+(-5/24),"mm/dd/yy")</f>
        <v>01/08/15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>E3900/D3900</f>
        <v>0.3256</v>
      </c>
      <c r="P3900">
        <f>E3900/L3900</f>
        <v>50.875</v>
      </c>
      <c r="Q3900" t="s">
        <v>8317</v>
      </c>
      <c r="R3900" t="s">
        <v>8318</v>
      </c>
      <c r="S3900" s="12" t="str">
        <f>TEXT((J3900/86400)+25569+(-5/24),"mm/dd/yy")</f>
        <v>07/08/15</v>
      </c>
      <c r="T3900" s="12" t="str">
        <f>TEXT((I3900/86400)+25569+(-5/24),"mm/dd/yy")</f>
        <v>08/17/15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>E3901/D3901</f>
        <v>1.2500000000000001E-2</v>
      </c>
      <c r="P3901">
        <f>E3901/L3901</f>
        <v>62.5</v>
      </c>
      <c r="Q3901" t="s">
        <v>8317</v>
      </c>
      <c r="R3901" t="s">
        <v>8318</v>
      </c>
      <c r="S3901" s="12" t="str">
        <f>TEXT((J3901/86400)+25569+(-5/24),"mm/dd/yy")</f>
        <v>07/23/14</v>
      </c>
      <c r="T3901" s="12" t="str">
        <f>TEXT((I3901/86400)+25569+(-5/24),"mm/dd/yy")</f>
        <v>08/12/14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>E3902/D3902</f>
        <v>5.3999999999999999E-2</v>
      </c>
      <c r="P3902">
        <f>E3902/L3902</f>
        <v>27</v>
      </c>
      <c r="Q3902" t="s">
        <v>8317</v>
      </c>
      <c r="R3902" t="s">
        <v>8318</v>
      </c>
      <c r="S3902" s="12" t="str">
        <f>TEXT((J3902/86400)+25569+(-5/24),"mm/dd/yy")</f>
        <v>05/11/15</v>
      </c>
      <c r="T3902" s="12" t="str">
        <f>TEXT((I3902/86400)+25569+(-5/24),"mm/dd/yy")</f>
        <v>06/10/15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>E3903/D3903</f>
        <v>8.3333333333333332E-3</v>
      </c>
      <c r="P3903">
        <f>E3903/L3903</f>
        <v>25</v>
      </c>
      <c r="Q3903" t="s">
        <v>8317</v>
      </c>
      <c r="R3903" t="s">
        <v>8318</v>
      </c>
      <c r="S3903" s="12" t="str">
        <f>TEXT((J3903/86400)+25569+(-5/24),"mm/dd/yy")</f>
        <v>11/09/15</v>
      </c>
      <c r="T3903" s="12" t="str">
        <f>TEXT((I3903/86400)+25569+(-5/24),"mm/dd/yy")</f>
        <v>12/19/15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>E3904/D3904</f>
        <v>0.48833333333333334</v>
      </c>
      <c r="P3904">
        <f>E3904/L3904</f>
        <v>47.258064516129032</v>
      </c>
      <c r="Q3904" t="s">
        <v>8317</v>
      </c>
      <c r="R3904" t="s">
        <v>8318</v>
      </c>
      <c r="S3904" s="12" t="str">
        <f>TEXT((J3904/86400)+25569+(-5/24),"mm/dd/yy")</f>
        <v>10/20/16</v>
      </c>
      <c r="T3904" s="12" t="str">
        <f>TEXT((I3904/86400)+25569+(-5/24),"mm/dd/yy")</f>
        <v>11/14/16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>E3905/D3905</f>
        <v>0</v>
      </c>
      <c r="P3905" t="e">
        <f>E3905/L3905</f>
        <v>#DIV/0!</v>
      </c>
      <c r="Q3905" t="s">
        <v>8317</v>
      </c>
      <c r="R3905" t="s">
        <v>8318</v>
      </c>
      <c r="S3905" s="12" t="str">
        <f>TEXT((J3905/86400)+25569+(-5/24),"mm/dd/yy")</f>
        <v>06/30/15</v>
      </c>
      <c r="T3905" s="12" t="str">
        <f>TEXT((I3905/86400)+25569+(-5/24),"mm/dd/yy")</f>
        <v>08/14/15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>E3906/D3906</f>
        <v>2.9999999999999997E-4</v>
      </c>
      <c r="P3906">
        <f>E3906/L3906</f>
        <v>1.5</v>
      </c>
      <c r="Q3906" t="s">
        <v>8317</v>
      </c>
      <c r="R3906" t="s">
        <v>8318</v>
      </c>
      <c r="S3906" s="12" t="str">
        <f>TEXT((J3906/86400)+25569+(-5/24),"mm/dd/yy")</f>
        <v>04/01/15</v>
      </c>
      <c r="T3906" s="12" t="str">
        <f>TEXT((I3906/86400)+25569+(-5/24),"mm/dd/yy")</f>
        <v>04/15/15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>E3907/D3907</f>
        <v>0.11533333333333333</v>
      </c>
      <c r="P3907">
        <f>E3907/L3907</f>
        <v>24.714285714285715</v>
      </c>
      <c r="Q3907" t="s">
        <v>8317</v>
      </c>
      <c r="R3907" t="s">
        <v>8318</v>
      </c>
      <c r="S3907" s="12" t="str">
        <f>TEXT((J3907/86400)+25569+(-5/24),"mm/dd/yy")</f>
        <v>04/30/15</v>
      </c>
      <c r="T3907" s="12" t="str">
        <f>TEXT((I3907/86400)+25569+(-5/24),"mm/dd/yy")</f>
        <v>06/11/15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>E3908/D3908</f>
        <v>0.67333333333333334</v>
      </c>
      <c r="P3908">
        <f>E3908/L3908</f>
        <v>63.125</v>
      </c>
      <c r="Q3908" t="s">
        <v>8317</v>
      </c>
      <c r="R3908" t="s">
        <v>8318</v>
      </c>
      <c r="S3908" s="12" t="str">
        <f>TEXT((J3908/86400)+25569+(-5/24),"mm/dd/yy")</f>
        <v>05/19/15</v>
      </c>
      <c r="T3908" s="12" t="str">
        <f>TEXT((I3908/86400)+25569+(-5/24),"mm/dd/yy")</f>
        <v>06/26/15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>E3909/D3909</f>
        <v>0.153</v>
      </c>
      <c r="P3909">
        <f>E3909/L3909</f>
        <v>38.25</v>
      </c>
      <c r="Q3909" t="s">
        <v>8317</v>
      </c>
      <c r="R3909" t="s">
        <v>8318</v>
      </c>
      <c r="S3909" s="12" t="str">
        <f>TEXT((J3909/86400)+25569+(-5/24),"mm/dd/yy")</f>
        <v>09/24/14</v>
      </c>
      <c r="T3909" s="12" t="str">
        <f>TEXT((I3909/86400)+25569+(-5/24),"mm/dd/yy")</f>
        <v>10/26/14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>E3910/D3910</f>
        <v>8.666666666666667E-2</v>
      </c>
      <c r="P3910">
        <f>E3910/L3910</f>
        <v>16.25</v>
      </c>
      <c r="Q3910" t="s">
        <v>8317</v>
      </c>
      <c r="R3910" t="s">
        <v>8318</v>
      </c>
      <c r="S3910" s="12" t="str">
        <f>TEXT((J3910/86400)+25569+(-5/24),"mm/dd/yy")</f>
        <v>07/13/14</v>
      </c>
      <c r="T3910" s="12" t="str">
        <f>TEXT((I3910/86400)+25569+(-5/24),"mm/dd/yy")</f>
        <v>07/28/14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>E3911/D3911</f>
        <v>2.2499999999999998E-3</v>
      </c>
      <c r="P3911">
        <f>E3911/L3911</f>
        <v>33.75</v>
      </c>
      <c r="Q3911" t="s">
        <v>8317</v>
      </c>
      <c r="R3911" t="s">
        <v>8318</v>
      </c>
      <c r="S3911" s="12" t="str">
        <f>TEXT((J3911/86400)+25569+(-5/24),"mm/dd/yy")</f>
        <v>08/12/14</v>
      </c>
      <c r="T3911" s="12" t="str">
        <f>TEXT((I3911/86400)+25569+(-5/24),"mm/dd/yy")</f>
        <v>09/11/14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>E3912/D3912</f>
        <v>3.0833333333333334E-2</v>
      </c>
      <c r="P3912">
        <f>E3912/L3912</f>
        <v>61.666666666666664</v>
      </c>
      <c r="Q3912" t="s">
        <v>8317</v>
      </c>
      <c r="R3912" t="s">
        <v>8318</v>
      </c>
      <c r="S3912" s="12" t="str">
        <f>TEXT((J3912/86400)+25569+(-5/24),"mm/dd/yy")</f>
        <v>08/08/15</v>
      </c>
      <c r="T3912" s="12" t="str">
        <f>TEXT((I3912/86400)+25569+(-5/24),"mm/dd/yy")</f>
        <v>09/07/15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>E3913/D3913</f>
        <v>0.37412499999999999</v>
      </c>
      <c r="P3913">
        <f>E3913/L3913</f>
        <v>83.138888888888886</v>
      </c>
      <c r="Q3913" t="s">
        <v>8317</v>
      </c>
      <c r="R3913" t="s">
        <v>8318</v>
      </c>
      <c r="S3913" s="12" t="str">
        <f>TEXT((J3913/86400)+25569+(-5/24),"mm/dd/yy")</f>
        <v>10/27/14</v>
      </c>
      <c r="T3913" s="12" t="str">
        <f>TEXT((I3913/86400)+25569+(-5/24),"mm/dd/yy")</f>
        <v>11/26/14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>E3914/D3914</f>
        <v>6.666666666666667E-5</v>
      </c>
      <c r="P3914">
        <f>E3914/L3914</f>
        <v>1</v>
      </c>
      <c r="Q3914" t="s">
        <v>8317</v>
      </c>
      <c r="R3914" t="s">
        <v>8318</v>
      </c>
      <c r="S3914" s="12" t="str">
        <f>TEXT((J3914/86400)+25569+(-5/24),"mm/dd/yy")</f>
        <v>02/24/15</v>
      </c>
      <c r="T3914" s="12" t="str">
        <f>TEXT((I3914/86400)+25569+(-5/24),"mm/dd/yy")</f>
        <v>04/24/15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>E3915/D3915</f>
        <v>0.1</v>
      </c>
      <c r="P3915">
        <f>E3915/L3915</f>
        <v>142.85714285714286</v>
      </c>
      <c r="Q3915" t="s">
        <v>8317</v>
      </c>
      <c r="R3915" t="s">
        <v>8318</v>
      </c>
      <c r="S3915" s="12" t="str">
        <f>TEXT((J3915/86400)+25569+(-5/24),"mm/dd/yy")</f>
        <v>10/31/15</v>
      </c>
      <c r="T3915" s="12" t="str">
        <f>TEXT((I3915/86400)+25569+(-5/24),"mm/dd/yy")</f>
        <v>11/30/15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>E3916/D3916</f>
        <v>0.36359999999999998</v>
      </c>
      <c r="P3916">
        <f>E3916/L3916</f>
        <v>33.666666666666664</v>
      </c>
      <c r="Q3916" t="s">
        <v>8317</v>
      </c>
      <c r="R3916" t="s">
        <v>8318</v>
      </c>
      <c r="S3916" s="12" t="str">
        <f>TEXT((J3916/86400)+25569+(-5/24),"mm/dd/yy")</f>
        <v>04/20/15</v>
      </c>
      <c r="T3916" s="12" t="str">
        <f>TEXT((I3916/86400)+25569+(-5/24),"mm/dd/yy")</f>
        <v>05/10/15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>E3917/D3917</f>
        <v>3.3333333333333335E-3</v>
      </c>
      <c r="P3917">
        <f>E3917/L3917</f>
        <v>5</v>
      </c>
      <c r="Q3917" t="s">
        <v>8317</v>
      </c>
      <c r="R3917" t="s">
        <v>8318</v>
      </c>
      <c r="S3917" s="12" t="str">
        <f>TEXT((J3917/86400)+25569+(-5/24),"mm/dd/yy")</f>
        <v>05/02/16</v>
      </c>
      <c r="T3917" s="12" t="str">
        <f>TEXT((I3917/86400)+25569+(-5/24),"mm/dd/yy")</f>
        <v>06/01/16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>E3918/D3918</f>
        <v>0</v>
      </c>
      <c r="P3918" t="e">
        <f>E3918/L3918</f>
        <v>#DIV/0!</v>
      </c>
      <c r="Q3918" t="s">
        <v>8317</v>
      </c>
      <c r="R3918" t="s">
        <v>8318</v>
      </c>
      <c r="S3918" s="12" t="str">
        <f>TEXT((J3918/86400)+25569+(-5/24),"mm/dd/yy")</f>
        <v>05/04/16</v>
      </c>
      <c r="T3918" s="12" t="str">
        <f>TEXT((I3918/86400)+25569+(-5/24),"mm/dd/yy")</f>
        <v>06/03/16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>E3919/D3919</f>
        <v>2.8571428571428571E-3</v>
      </c>
      <c r="P3919">
        <f>E3919/L3919</f>
        <v>10</v>
      </c>
      <c r="Q3919" t="s">
        <v>8317</v>
      </c>
      <c r="R3919" t="s">
        <v>8318</v>
      </c>
      <c r="S3919" s="12" t="str">
        <f>TEXT((J3919/86400)+25569+(-5/24),"mm/dd/yy")</f>
        <v>08/12/14</v>
      </c>
      <c r="T3919" s="12" t="str">
        <f>TEXT((I3919/86400)+25569+(-5/24),"mm/dd/yy")</f>
        <v>09/11/14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>E3920/D3920</f>
        <v>2E-3</v>
      </c>
      <c r="P3920">
        <f>E3920/L3920</f>
        <v>40</v>
      </c>
      <c r="Q3920" t="s">
        <v>8317</v>
      </c>
      <c r="R3920" t="s">
        <v>8318</v>
      </c>
      <c r="S3920" s="12" t="str">
        <f>TEXT((J3920/86400)+25569+(-5/24),"mm/dd/yy")</f>
        <v>07/23/14</v>
      </c>
      <c r="T3920" s="12" t="str">
        <f>TEXT((I3920/86400)+25569+(-5/24),"mm/dd/yy")</f>
        <v>08/04/14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>E3921/D3921</f>
        <v>1.7999999999999999E-2</v>
      </c>
      <c r="P3921">
        <f>E3921/L3921</f>
        <v>30</v>
      </c>
      <c r="Q3921" t="s">
        <v>8317</v>
      </c>
      <c r="R3921" t="s">
        <v>8318</v>
      </c>
      <c r="S3921" s="12" t="str">
        <f>TEXT((J3921/86400)+25569+(-5/24),"mm/dd/yy")</f>
        <v>12/20/15</v>
      </c>
      <c r="T3921" s="12" t="str">
        <f>TEXT((I3921/86400)+25569+(-5/24),"mm/dd/yy")</f>
        <v>01/17/16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>E3922/D3922</f>
        <v>5.3999999999999999E-2</v>
      </c>
      <c r="P3922">
        <f>E3922/L3922</f>
        <v>45</v>
      </c>
      <c r="Q3922" t="s">
        <v>8317</v>
      </c>
      <c r="R3922" t="s">
        <v>8318</v>
      </c>
      <c r="S3922" s="12" t="str">
        <f>TEXT((J3922/86400)+25569+(-5/24),"mm/dd/yy")</f>
        <v>10/14/16</v>
      </c>
      <c r="T3922" s="12" t="str">
        <f>TEXT((I3922/86400)+25569+(-5/24),"mm/dd/yy")</f>
        <v>11/13/16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>E3923/D3923</f>
        <v>0</v>
      </c>
      <c r="P3923" t="e">
        <f>E3923/L3923</f>
        <v>#DIV/0!</v>
      </c>
      <c r="Q3923" t="s">
        <v>8317</v>
      </c>
      <c r="R3923" t="s">
        <v>8318</v>
      </c>
      <c r="S3923" s="12" t="str">
        <f>TEXT((J3923/86400)+25569+(-5/24),"mm/dd/yy")</f>
        <v>10/14/14</v>
      </c>
      <c r="T3923" s="12" t="str">
        <f>TEXT((I3923/86400)+25569+(-5/24),"mm/dd/yy")</f>
        <v>10/26/14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>E3924/D3924</f>
        <v>8.1333333333333327E-2</v>
      </c>
      <c r="P3924">
        <f>E3924/L3924</f>
        <v>10.166666666666666</v>
      </c>
      <c r="Q3924" t="s">
        <v>8317</v>
      </c>
      <c r="R3924" t="s">
        <v>8318</v>
      </c>
      <c r="S3924" s="12" t="str">
        <f>TEXT((J3924/86400)+25569+(-5/24),"mm/dd/yy")</f>
        <v>01/16/15</v>
      </c>
      <c r="T3924" s="12" t="str">
        <f>TEXT((I3924/86400)+25569+(-5/24),"mm/dd/yy")</f>
        <v>03/02/15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>E3925/D3925</f>
        <v>0.12034782608695652</v>
      </c>
      <c r="P3925">
        <f>E3925/L3925</f>
        <v>81.411764705882348</v>
      </c>
      <c r="Q3925" t="s">
        <v>8317</v>
      </c>
      <c r="R3925" t="s">
        <v>8318</v>
      </c>
      <c r="S3925" s="12" t="str">
        <f>TEXT((J3925/86400)+25569+(-5/24),"mm/dd/yy")</f>
        <v>03/12/15</v>
      </c>
      <c r="T3925" s="12" t="str">
        <f>TEXT((I3925/86400)+25569+(-5/24),"mm/dd/yy")</f>
        <v>04/09/15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>E3926/D3926</f>
        <v>0.15266666666666667</v>
      </c>
      <c r="P3926">
        <f>E3926/L3926</f>
        <v>57.25</v>
      </c>
      <c r="Q3926" t="s">
        <v>8317</v>
      </c>
      <c r="R3926" t="s">
        <v>8318</v>
      </c>
      <c r="S3926" s="12" t="str">
        <f>TEXT((J3926/86400)+25569+(-5/24),"mm/dd/yy")</f>
        <v>05/27/14</v>
      </c>
      <c r="T3926" s="12" t="str">
        <f>TEXT((I3926/86400)+25569+(-5/24),"mm/dd/yy")</f>
        <v>06/26/14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>E3927/D3927</f>
        <v>0.1</v>
      </c>
      <c r="P3927">
        <f>E3927/L3927</f>
        <v>5</v>
      </c>
      <c r="Q3927" t="s">
        <v>8317</v>
      </c>
      <c r="R3927" t="s">
        <v>8318</v>
      </c>
      <c r="S3927" s="12" t="str">
        <f>TEXT((J3927/86400)+25569+(-5/24),"mm/dd/yy")</f>
        <v>06/30/14</v>
      </c>
      <c r="T3927" s="12" t="str">
        <f>TEXT((I3927/86400)+25569+(-5/24),"mm/dd/yy")</f>
        <v>07/30/14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>E3928/D3928</f>
        <v>3.0000000000000001E-3</v>
      </c>
      <c r="P3928">
        <f>E3928/L3928</f>
        <v>15</v>
      </c>
      <c r="Q3928" t="s">
        <v>8317</v>
      </c>
      <c r="R3928" t="s">
        <v>8318</v>
      </c>
      <c r="S3928" s="12" t="str">
        <f>TEXT((J3928/86400)+25569+(-5/24),"mm/dd/yy")</f>
        <v>11/26/14</v>
      </c>
      <c r="T3928" s="12" t="str">
        <f>TEXT((I3928/86400)+25569+(-5/24),"mm/dd/yy")</f>
        <v>12/26/14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>E3929/D3929</f>
        <v>0.01</v>
      </c>
      <c r="P3929">
        <f>E3929/L3929</f>
        <v>12.5</v>
      </c>
      <c r="Q3929" t="s">
        <v>8317</v>
      </c>
      <c r="R3929" t="s">
        <v>8318</v>
      </c>
      <c r="S3929" s="12" t="str">
        <f>TEXT((J3929/86400)+25569+(-5/24),"mm/dd/yy")</f>
        <v>07/10/14</v>
      </c>
      <c r="T3929" s="12" t="str">
        <f>TEXT((I3929/86400)+25569+(-5/24),"mm/dd/yy")</f>
        <v>08/09/14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>E3930/D3930</f>
        <v>0.13020000000000001</v>
      </c>
      <c r="P3930">
        <f>E3930/L3930</f>
        <v>93</v>
      </c>
      <c r="Q3930" t="s">
        <v>8317</v>
      </c>
      <c r="R3930" t="s">
        <v>8318</v>
      </c>
      <c r="S3930" s="12" t="str">
        <f>TEXT((J3930/86400)+25569+(-5/24),"mm/dd/yy")</f>
        <v>09/18/15</v>
      </c>
      <c r="T3930" s="12" t="str">
        <f>TEXT((I3930/86400)+25569+(-5/24),"mm/dd/yy")</f>
        <v>10/15/15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>E3931/D3931</f>
        <v>2.265E-2</v>
      </c>
      <c r="P3931">
        <f>E3931/L3931</f>
        <v>32.357142857142854</v>
      </c>
      <c r="Q3931" t="s">
        <v>8317</v>
      </c>
      <c r="R3931" t="s">
        <v>8318</v>
      </c>
      <c r="S3931" s="12" t="str">
        <f>TEXT((J3931/86400)+25569+(-5/24),"mm/dd/yy")</f>
        <v>08/19/16</v>
      </c>
      <c r="T3931" s="12" t="str">
        <f>TEXT((I3931/86400)+25569+(-5/24),"mm/dd/yy")</f>
        <v>09/18/16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>E3932/D3932</f>
        <v>0</v>
      </c>
      <c r="P3932" t="e">
        <f>E3932/L3932</f>
        <v>#DIV/0!</v>
      </c>
      <c r="Q3932" t="s">
        <v>8317</v>
      </c>
      <c r="R3932" t="s">
        <v>8318</v>
      </c>
      <c r="S3932" s="12" t="str">
        <f>TEXT((J3932/86400)+25569+(-5/24),"mm/dd/yy")</f>
        <v>03/04/16</v>
      </c>
      <c r="T3932" s="12" t="str">
        <f>TEXT((I3932/86400)+25569+(-5/24),"mm/dd/yy")</f>
        <v>04/01/16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>E3933/D3933</f>
        <v>0</v>
      </c>
      <c r="P3933" t="e">
        <f>E3933/L3933</f>
        <v>#DIV/0!</v>
      </c>
      <c r="Q3933" t="s">
        <v>8317</v>
      </c>
      <c r="R3933" t="s">
        <v>8318</v>
      </c>
      <c r="S3933" s="12" t="str">
        <f>TEXT((J3933/86400)+25569+(-5/24),"mm/dd/yy")</f>
        <v>08/11/15</v>
      </c>
      <c r="T3933" s="12" t="str">
        <f>TEXT((I3933/86400)+25569+(-5/24),"mm/dd/yy")</f>
        <v>09/05/15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>E3934/D3934</f>
        <v>8.3333333333333331E-5</v>
      </c>
      <c r="P3934">
        <f>E3934/L3934</f>
        <v>1</v>
      </c>
      <c r="Q3934" t="s">
        <v>8317</v>
      </c>
      <c r="R3934" t="s">
        <v>8318</v>
      </c>
      <c r="S3934" s="12" t="str">
        <f>TEXT((J3934/86400)+25569+(-5/24),"mm/dd/yy")</f>
        <v>02/14/16</v>
      </c>
      <c r="T3934" s="12" t="str">
        <f>TEXT((I3934/86400)+25569+(-5/24),"mm/dd/yy")</f>
        <v>03/15/16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>E3935/D3935</f>
        <v>0.15742857142857142</v>
      </c>
      <c r="P3935">
        <f>E3935/L3935</f>
        <v>91.833333333333329</v>
      </c>
      <c r="Q3935" t="s">
        <v>8317</v>
      </c>
      <c r="R3935" t="s">
        <v>8318</v>
      </c>
      <c r="S3935" s="12" t="str">
        <f>TEXT((J3935/86400)+25569+(-5/24),"mm/dd/yy")</f>
        <v>06/17/16</v>
      </c>
      <c r="T3935" s="12" t="str">
        <f>TEXT((I3935/86400)+25569+(-5/24),"mm/dd/yy")</f>
        <v>07/16/16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>E3936/D3936</f>
        <v>0.11</v>
      </c>
      <c r="P3936">
        <f>E3936/L3936</f>
        <v>45.833333333333336</v>
      </c>
      <c r="Q3936" t="s">
        <v>8317</v>
      </c>
      <c r="R3936" t="s">
        <v>8318</v>
      </c>
      <c r="S3936" s="12" t="str">
        <f>TEXT((J3936/86400)+25569+(-5/24),"mm/dd/yy")</f>
        <v>08/17/15</v>
      </c>
      <c r="T3936" s="12" t="str">
        <f>TEXT((I3936/86400)+25569+(-5/24),"mm/dd/yy")</f>
        <v>10/01/15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>E3937/D3937</f>
        <v>0.43833333333333335</v>
      </c>
      <c r="P3937">
        <f>E3937/L3937</f>
        <v>57.173913043478258</v>
      </c>
      <c r="Q3937" t="s">
        <v>8317</v>
      </c>
      <c r="R3937" t="s">
        <v>8318</v>
      </c>
      <c r="S3937" s="12" t="str">
        <f>TEXT((J3937/86400)+25569+(-5/24),"mm/dd/yy")</f>
        <v>08/05/15</v>
      </c>
      <c r="T3937" s="12" t="str">
        <f>TEXT((I3937/86400)+25569+(-5/24),"mm/dd/yy")</f>
        <v>10/04/15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>E3938/D3938</f>
        <v>0</v>
      </c>
      <c r="P3938" t="e">
        <f>E3938/L3938</f>
        <v>#DIV/0!</v>
      </c>
      <c r="Q3938" t="s">
        <v>8317</v>
      </c>
      <c r="R3938" t="s">
        <v>8318</v>
      </c>
      <c r="S3938" s="12" t="str">
        <f>TEXT((J3938/86400)+25569+(-5/24),"mm/dd/yy")</f>
        <v>11/01/16</v>
      </c>
      <c r="T3938" s="12" t="str">
        <f>TEXT((I3938/86400)+25569+(-5/24),"mm/dd/yy")</f>
        <v>12/01/16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>E3939/D3939</f>
        <v>0.86135181975736563</v>
      </c>
      <c r="P3939">
        <f>E3939/L3939</f>
        <v>248.5</v>
      </c>
      <c r="Q3939" t="s">
        <v>8317</v>
      </c>
      <c r="R3939" t="s">
        <v>8318</v>
      </c>
      <c r="S3939" s="12" t="str">
        <f>TEXT((J3939/86400)+25569+(-5/24),"mm/dd/yy")</f>
        <v>06/13/16</v>
      </c>
      <c r="T3939" s="12" t="str">
        <f>TEXT((I3939/86400)+25569+(-5/24),"mm/dd/yy")</f>
        <v>07/11/16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>E3940/D3940</f>
        <v>0.12196620583717357</v>
      </c>
      <c r="P3940">
        <f>E3940/L3940</f>
        <v>79.400000000000006</v>
      </c>
      <c r="Q3940" t="s">
        <v>8317</v>
      </c>
      <c r="R3940" t="s">
        <v>8318</v>
      </c>
      <c r="S3940" s="12" t="str">
        <f>TEXT((J3940/86400)+25569+(-5/24),"mm/dd/yy")</f>
        <v>05/27/15</v>
      </c>
      <c r="T3940" s="12" t="str">
        <f>TEXT((I3940/86400)+25569+(-5/24),"mm/dd/yy")</f>
        <v>06/27/15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>E3941/D3941</f>
        <v>1E-3</v>
      </c>
      <c r="P3941">
        <f>E3941/L3941</f>
        <v>5</v>
      </c>
      <c r="Q3941" t="s">
        <v>8317</v>
      </c>
      <c r="R3941" t="s">
        <v>8318</v>
      </c>
      <c r="S3941" s="12" t="str">
        <f>TEXT((J3941/86400)+25569+(-5/24),"mm/dd/yy")</f>
        <v>10/03/14</v>
      </c>
      <c r="T3941" s="12" t="str">
        <f>TEXT((I3941/86400)+25569+(-5/24),"mm/dd/yy")</f>
        <v>10/06/14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>E3942/D3942</f>
        <v>2.2000000000000001E-3</v>
      </c>
      <c r="P3942">
        <f>E3942/L3942</f>
        <v>5.5</v>
      </c>
      <c r="Q3942" t="s">
        <v>8317</v>
      </c>
      <c r="R3942" t="s">
        <v>8318</v>
      </c>
      <c r="S3942" s="12" t="str">
        <f>TEXT((J3942/86400)+25569+(-5/24),"mm/dd/yy")</f>
        <v>11/18/14</v>
      </c>
      <c r="T3942" s="12" t="str">
        <f>TEXT((I3942/86400)+25569+(-5/24),"mm/dd/yy")</f>
        <v>01/02/15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>E3943/D3943</f>
        <v>9.0909090909090905E-3</v>
      </c>
      <c r="P3943">
        <f>E3943/L3943</f>
        <v>25</v>
      </c>
      <c r="Q3943" t="s">
        <v>8317</v>
      </c>
      <c r="R3943" t="s">
        <v>8318</v>
      </c>
      <c r="S3943" s="12" t="str">
        <f>TEXT((J3943/86400)+25569+(-5/24),"mm/dd/yy")</f>
        <v>10/28/14</v>
      </c>
      <c r="T3943" s="12" t="str">
        <f>TEXT((I3943/86400)+25569+(-5/24),"mm/dd/yy")</f>
        <v>11/24/14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>E3944/D3944</f>
        <v>0</v>
      </c>
      <c r="P3944" t="e">
        <f>E3944/L3944</f>
        <v>#DIV/0!</v>
      </c>
      <c r="Q3944" t="s">
        <v>8317</v>
      </c>
      <c r="R3944" t="s">
        <v>8318</v>
      </c>
      <c r="S3944" s="12" t="str">
        <f>TEXT((J3944/86400)+25569+(-5/24),"mm/dd/yy")</f>
        <v>04/17/15</v>
      </c>
      <c r="T3944" s="12" t="str">
        <f>TEXT((I3944/86400)+25569+(-5/24),"mm/dd/yy")</f>
        <v>06/16/15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>E3945/D3945</f>
        <v>0.35639999999999999</v>
      </c>
      <c r="P3945">
        <f>E3945/L3945</f>
        <v>137.07692307692307</v>
      </c>
      <c r="Q3945" t="s">
        <v>8317</v>
      </c>
      <c r="R3945" t="s">
        <v>8318</v>
      </c>
      <c r="S3945" s="12" t="str">
        <f>TEXT((J3945/86400)+25569+(-5/24),"mm/dd/yy")</f>
        <v>10/02/15</v>
      </c>
      <c r="T3945" s="12" t="str">
        <f>TEXT((I3945/86400)+25569+(-5/24),"mm/dd/yy")</f>
        <v>11/02/15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>E3946/D3946</f>
        <v>0</v>
      </c>
      <c r="P3946" t="e">
        <f>E3946/L3946</f>
        <v>#DIV/0!</v>
      </c>
      <c r="Q3946" t="s">
        <v>8317</v>
      </c>
      <c r="R3946" t="s">
        <v>8318</v>
      </c>
      <c r="S3946" s="12" t="str">
        <f>TEXT((J3946/86400)+25569+(-5/24),"mm/dd/yy")</f>
        <v>07/28/15</v>
      </c>
      <c r="T3946" s="12" t="str">
        <f>TEXT((I3946/86400)+25569+(-5/24),"mm/dd/yy")</f>
        <v>08/27/15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>E3947/D3947</f>
        <v>2.5000000000000001E-3</v>
      </c>
      <c r="P3947">
        <f>E3947/L3947</f>
        <v>5</v>
      </c>
      <c r="Q3947" t="s">
        <v>8317</v>
      </c>
      <c r="R3947" t="s">
        <v>8318</v>
      </c>
      <c r="S3947" s="12" t="str">
        <f>TEXT((J3947/86400)+25569+(-5/24),"mm/dd/yy")</f>
        <v>04/15/15</v>
      </c>
      <c r="T3947" s="12" t="str">
        <f>TEXT((I3947/86400)+25569+(-5/24),"mm/dd/yy")</f>
        <v>05/15/15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>E3948/D3948</f>
        <v>3.2500000000000001E-2</v>
      </c>
      <c r="P3948">
        <f>E3948/L3948</f>
        <v>39</v>
      </c>
      <c r="Q3948" t="s">
        <v>8317</v>
      </c>
      <c r="R3948" t="s">
        <v>8318</v>
      </c>
      <c r="S3948" s="12" t="str">
        <f>TEXT((J3948/86400)+25569+(-5/24),"mm/dd/yy")</f>
        <v>01/27/15</v>
      </c>
      <c r="T3948" s="12" t="str">
        <f>TEXT((I3948/86400)+25569+(-5/24),"mm/dd/yy")</f>
        <v>02/28/15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>E3949/D3949</f>
        <v>3.3666666666666664E-2</v>
      </c>
      <c r="P3949">
        <f>E3949/L3949</f>
        <v>50.5</v>
      </c>
      <c r="Q3949" t="s">
        <v>8317</v>
      </c>
      <c r="R3949" t="s">
        <v>8318</v>
      </c>
      <c r="S3949" s="12" t="str">
        <f>TEXT((J3949/86400)+25569+(-5/24),"mm/dd/yy")</f>
        <v>09/01/16</v>
      </c>
      <c r="T3949" s="12" t="str">
        <f>TEXT((I3949/86400)+25569+(-5/24),"mm/dd/yy")</f>
        <v>10/01/16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>E3950/D3950</f>
        <v>0</v>
      </c>
      <c r="P3950" t="e">
        <f>E3950/L3950</f>
        <v>#DIV/0!</v>
      </c>
      <c r="Q3950" t="s">
        <v>8317</v>
      </c>
      <c r="R3950" t="s">
        <v>8318</v>
      </c>
      <c r="S3950" s="12" t="str">
        <f>TEXT((J3950/86400)+25569+(-5/24),"mm/dd/yy")</f>
        <v>07/09/14</v>
      </c>
      <c r="T3950" s="12" t="str">
        <f>TEXT((I3950/86400)+25569+(-5/24),"mm/dd/yy")</f>
        <v>09/07/14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>E3951/D3951</f>
        <v>0.15770000000000001</v>
      </c>
      <c r="P3951">
        <f>E3951/L3951</f>
        <v>49.28125</v>
      </c>
      <c r="Q3951" t="s">
        <v>8317</v>
      </c>
      <c r="R3951" t="s">
        <v>8318</v>
      </c>
      <c r="S3951" s="12" t="str">
        <f>TEXT((J3951/86400)+25569+(-5/24),"mm/dd/yy")</f>
        <v>01/11/15</v>
      </c>
      <c r="T3951" s="12" t="str">
        <f>TEXT((I3951/86400)+25569+(-5/24),"mm/dd/yy")</f>
        <v>02/10/15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>E3952/D3952</f>
        <v>6.2500000000000003E-3</v>
      </c>
      <c r="P3952">
        <f>E3952/L3952</f>
        <v>25</v>
      </c>
      <c r="Q3952" t="s">
        <v>8317</v>
      </c>
      <c r="R3952" t="s">
        <v>8318</v>
      </c>
      <c r="S3952" s="12" t="str">
        <f>TEXT((J3952/86400)+25569+(-5/24),"mm/dd/yy")</f>
        <v>03/10/16</v>
      </c>
      <c r="T3952" s="12" t="str">
        <f>TEXT((I3952/86400)+25569+(-5/24),"mm/dd/yy")</f>
        <v>04/08/16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>E3953/D3953</f>
        <v>5.0000000000000004E-6</v>
      </c>
      <c r="P3953">
        <f>E3953/L3953</f>
        <v>1</v>
      </c>
      <c r="Q3953" t="s">
        <v>8317</v>
      </c>
      <c r="R3953" t="s">
        <v>8318</v>
      </c>
      <c r="S3953" s="12" t="str">
        <f>TEXT((J3953/86400)+25569+(-5/24),"mm/dd/yy")</f>
        <v>03/04/16</v>
      </c>
      <c r="T3953" s="12" t="str">
        <f>TEXT((I3953/86400)+25569+(-5/24),"mm/dd/yy")</f>
        <v>05/03/16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>E3954/D3954</f>
        <v>9.6153846153846159E-4</v>
      </c>
      <c r="P3954">
        <f>E3954/L3954</f>
        <v>25</v>
      </c>
      <c r="Q3954" t="s">
        <v>8317</v>
      </c>
      <c r="R3954" t="s">
        <v>8318</v>
      </c>
      <c r="S3954" s="12" t="str">
        <f>TEXT((J3954/86400)+25569+(-5/24),"mm/dd/yy")</f>
        <v>08/27/15</v>
      </c>
      <c r="T3954" s="12" t="str">
        <f>TEXT((I3954/86400)+25569+(-5/24),"mm/dd/yy")</f>
        <v>10/26/15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>E3955/D3955</f>
        <v>0</v>
      </c>
      <c r="P3955" t="e">
        <f>E3955/L3955</f>
        <v>#DIV/0!</v>
      </c>
      <c r="Q3955" t="s">
        <v>8317</v>
      </c>
      <c r="R3955" t="s">
        <v>8318</v>
      </c>
      <c r="S3955" s="12" t="str">
        <f>TEXT((J3955/86400)+25569+(-5/24),"mm/dd/yy")</f>
        <v>06/28/16</v>
      </c>
      <c r="T3955" s="12" t="str">
        <f>TEXT((I3955/86400)+25569+(-5/24),"mm/dd/yy")</f>
        <v>07/29/16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>E3956/D3956</f>
        <v>0</v>
      </c>
      <c r="P3956" t="e">
        <f>E3956/L3956</f>
        <v>#DIV/0!</v>
      </c>
      <c r="Q3956" t="s">
        <v>8317</v>
      </c>
      <c r="R3956" t="s">
        <v>8318</v>
      </c>
      <c r="S3956" s="12" t="str">
        <f>TEXT((J3956/86400)+25569+(-5/24),"mm/dd/yy")</f>
        <v>05/15/14</v>
      </c>
      <c r="T3956" s="12" t="str">
        <f>TEXT((I3956/86400)+25569+(-5/24),"mm/dd/yy")</f>
        <v>07/14/14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>E3957/D3957</f>
        <v>0.24285714285714285</v>
      </c>
      <c r="P3957">
        <f>E3957/L3957</f>
        <v>53.125</v>
      </c>
      <c r="Q3957" t="s">
        <v>8317</v>
      </c>
      <c r="R3957" t="s">
        <v>8318</v>
      </c>
      <c r="S3957" s="12" t="str">
        <f>TEXT((J3957/86400)+25569+(-5/24),"mm/dd/yy")</f>
        <v>10/29/15</v>
      </c>
      <c r="T3957" s="12" t="str">
        <f>TEXT((I3957/86400)+25569+(-5/24),"mm/dd/yy")</f>
        <v>11/28/15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>E3958/D3958</f>
        <v>0</v>
      </c>
      <c r="P3958" t="e">
        <f>E3958/L3958</f>
        <v>#DIV/0!</v>
      </c>
      <c r="Q3958" t="s">
        <v>8317</v>
      </c>
      <c r="R3958" t="s">
        <v>8318</v>
      </c>
      <c r="S3958" s="12" t="str">
        <f>TEXT((J3958/86400)+25569+(-5/24),"mm/dd/yy")</f>
        <v>03/28/16</v>
      </c>
      <c r="T3958" s="12" t="str">
        <f>TEXT((I3958/86400)+25569+(-5/24),"mm/dd/yy")</f>
        <v>04/24/16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>E3959/D3959</f>
        <v>2.5000000000000001E-4</v>
      </c>
      <c r="P3959">
        <f>E3959/L3959</f>
        <v>7</v>
      </c>
      <c r="Q3959" t="s">
        <v>8317</v>
      </c>
      <c r="R3959" t="s">
        <v>8318</v>
      </c>
      <c r="S3959" s="12" t="str">
        <f>TEXT((J3959/86400)+25569+(-5/24),"mm/dd/yy")</f>
        <v>05/23/16</v>
      </c>
      <c r="T3959" s="12" t="str">
        <f>TEXT((I3959/86400)+25569+(-5/24),"mm/dd/yy")</f>
        <v>07/08/16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>E3960/D3960</f>
        <v>0.32050000000000001</v>
      </c>
      <c r="P3960">
        <f>E3960/L3960</f>
        <v>40.0625</v>
      </c>
      <c r="Q3960" t="s">
        <v>8317</v>
      </c>
      <c r="R3960" t="s">
        <v>8318</v>
      </c>
      <c r="S3960" s="12" t="str">
        <f>TEXT((J3960/86400)+25569+(-5/24),"mm/dd/yy")</f>
        <v>06/26/14</v>
      </c>
      <c r="T3960" s="12" t="str">
        <f>TEXT((I3960/86400)+25569+(-5/24),"mm/dd/yy")</f>
        <v>08/02/14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>E3961/D3961</f>
        <v>0.24333333333333335</v>
      </c>
      <c r="P3961">
        <f>E3961/L3961</f>
        <v>24.333333333333332</v>
      </c>
      <c r="Q3961" t="s">
        <v>8317</v>
      </c>
      <c r="R3961" t="s">
        <v>8318</v>
      </c>
      <c r="S3961" s="12" t="str">
        <f>TEXT((J3961/86400)+25569+(-5/24),"mm/dd/yy")</f>
        <v>08/29/14</v>
      </c>
      <c r="T3961" s="12" t="str">
        <f>TEXT((I3961/86400)+25569+(-5/24),"mm/dd/yy")</f>
        <v>09/28/14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>E3962/D3962</f>
        <v>1.4999999999999999E-2</v>
      </c>
      <c r="P3962">
        <f>E3962/L3962</f>
        <v>11.25</v>
      </c>
      <c r="Q3962" t="s">
        <v>8317</v>
      </c>
      <c r="R3962" t="s">
        <v>8318</v>
      </c>
      <c r="S3962" s="12" t="str">
        <f>TEXT((J3962/86400)+25569+(-5/24),"mm/dd/yy")</f>
        <v>12/04/15</v>
      </c>
      <c r="T3962" s="12" t="str">
        <f>TEXT((I3962/86400)+25569+(-5/24),"mm/dd/yy")</f>
        <v>01/03/16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>E3963/D3963</f>
        <v>4.1999999999999997E-3</v>
      </c>
      <c r="P3963">
        <f>E3963/L3963</f>
        <v>10.5</v>
      </c>
      <c r="Q3963" t="s">
        <v>8317</v>
      </c>
      <c r="R3963" t="s">
        <v>8318</v>
      </c>
      <c r="S3963" s="12" t="str">
        <f>TEXT((J3963/86400)+25569+(-5/24),"mm/dd/yy")</f>
        <v>04/16/14</v>
      </c>
      <c r="T3963" s="12" t="str">
        <f>TEXT((I3963/86400)+25569+(-5/24),"mm/dd/yy")</f>
        <v>05/08/14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>E3964/D3964</f>
        <v>3.214285714285714E-2</v>
      </c>
      <c r="P3964">
        <f>E3964/L3964</f>
        <v>15</v>
      </c>
      <c r="Q3964" t="s">
        <v>8317</v>
      </c>
      <c r="R3964" t="s">
        <v>8318</v>
      </c>
      <c r="S3964" s="12" t="str">
        <f>TEXT((J3964/86400)+25569+(-5/24),"mm/dd/yy")</f>
        <v>11/03/15</v>
      </c>
      <c r="T3964" s="12" t="str">
        <f>TEXT((I3964/86400)+25569+(-5/24),"mm/dd/yy")</f>
        <v>11/28/15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>E3965/D3965</f>
        <v>0</v>
      </c>
      <c r="P3965" t="e">
        <f>E3965/L3965</f>
        <v>#DIV/0!</v>
      </c>
      <c r="Q3965" t="s">
        <v>8317</v>
      </c>
      <c r="R3965" t="s">
        <v>8318</v>
      </c>
      <c r="S3965" s="12" t="str">
        <f>TEXT((J3965/86400)+25569+(-5/24),"mm/dd/yy")</f>
        <v>10/18/15</v>
      </c>
      <c r="T3965" s="12" t="str">
        <f>TEXT((I3965/86400)+25569+(-5/24),"mm/dd/yy")</f>
        <v>11/17/15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>E3966/D3966</f>
        <v>6.3E-2</v>
      </c>
      <c r="P3966">
        <f>E3966/L3966</f>
        <v>42</v>
      </c>
      <c r="Q3966" t="s">
        <v>8317</v>
      </c>
      <c r="R3966" t="s">
        <v>8318</v>
      </c>
      <c r="S3966" s="12" t="str">
        <f>TEXT((J3966/86400)+25569+(-5/24),"mm/dd/yy")</f>
        <v>02/18/15</v>
      </c>
      <c r="T3966" s="12" t="str">
        <f>TEXT((I3966/86400)+25569+(-5/24),"mm/dd/yy")</f>
        <v>04/19/15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>E3967/D3967</f>
        <v>0.14249999999999999</v>
      </c>
      <c r="P3967">
        <f>E3967/L3967</f>
        <v>71.25</v>
      </c>
      <c r="Q3967" t="s">
        <v>8317</v>
      </c>
      <c r="R3967" t="s">
        <v>8318</v>
      </c>
      <c r="S3967" s="12" t="str">
        <f>TEXT((J3967/86400)+25569+(-5/24),"mm/dd/yy")</f>
        <v>02/14/16</v>
      </c>
      <c r="T3967" s="12" t="str">
        <f>TEXT((I3967/86400)+25569+(-5/24),"mm/dd/yy")</f>
        <v>04/13/16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>E3968/D3968</f>
        <v>6.0000000000000001E-3</v>
      </c>
      <c r="P3968">
        <f>E3968/L3968</f>
        <v>22.5</v>
      </c>
      <c r="Q3968" t="s">
        <v>8317</v>
      </c>
      <c r="R3968" t="s">
        <v>8318</v>
      </c>
      <c r="S3968" s="12" t="str">
        <f>TEXT((J3968/86400)+25569+(-5/24),"mm/dd/yy")</f>
        <v>06/11/14</v>
      </c>
      <c r="T3968" s="12" t="str">
        <f>TEXT((I3968/86400)+25569+(-5/24),"mm/dd/yy")</f>
        <v>07/23/14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>E3969/D3969</f>
        <v>0.2411764705882353</v>
      </c>
      <c r="P3969">
        <f>E3969/L3969</f>
        <v>41</v>
      </c>
      <c r="Q3969" t="s">
        <v>8317</v>
      </c>
      <c r="R3969" t="s">
        <v>8318</v>
      </c>
      <c r="S3969" s="12" t="str">
        <f>TEXT((J3969/86400)+25569+(-5/24),"mm/dd/yy")</f>
        <v>02/04/17</v>
      </c>
      <c r="T3969" s="12" t="str">
        <f>TEXT((I3969/86400)+25569+(-5/24),"mm/dd/yy")</f>
        <v>03/06/17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>E3970/D3970</f>
        <v>0.10539999999999999</v>
      </c>
      <c r="P3970">
        <f>E3970/L3970</f>
        <v>47.909090909090907</v>
      </c>
      <c r="Q3970" t="s">
        <v>8317</v>
      </c>
      <c r="R3970" t="s">
        <v>8318</v>
      </c>
      <c r="S3970" s="12" t="str">
        <f>TEXT((J3970/86400)+25569+(-5/24),"mm/dd/yy")</f>
        <v>03/23/16</v>
      </c>
      <c r="T3970" s="12" t="str">
        <f>TEXT((I3970/86400)+25569+(-5/24),"mm/dd/yy")</f>
        <v>05/22/16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>E3971/D3971</f>
        <v>7.4690265486725665E-2</v>
      </c>
      <c r="P3971">
        <f>E3971/L3971</f>
        <v>35.166666666666664</v>
      </c>
      <c r="Q3971" t="s">
        <v>8317</v>
      </c>
      <c r="R3971" t="s">
        <v>8318</v>
      </c>
      <c r="S3971" s="12" t="str">
        <f>TEXT((J3971/86400)+25569+(-5/24),"mm/dd/yy")</f>
        <v>08/19/16</v>
      </c>
      <c r="T3971" s="12" t="str">
        <f>TEXT((I3971/86400)+25569+(-5/24),"mm/dd/yy")</f>
        <v>08/28/16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>E3972/D3972</f>
        <v>7.3333333333333334E-4</v>
      </c>
      <c r="P3972">
        <f>E3972/L3972</f>
        <v>5.5</v>
      </c>
      <c r="Q3972" t="s">
        <v>8317</v>
      </c>
      <c r="R3972" t="s">
        <v>8318</v>
      </c>
      <c r="S3972" s="12" t="str">
        <f>TEXT((J3972/86400)+25569+(-5/24),"mm/dd/yy")</f>
        <v>03/18/16</v>
      </c>
      <c r="T3972" s="12" t="str">
        <f>TEXT((I3972/86400)+25569+(-5/24),"mm/dd/yy")</f>
        <v>04/17/16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>E3973/D3973</f>
        <v>9.7142857142857135E-3</v>
      </c>
      <c r="P3973">
        <f>E3973/L3973</f>
        <v>22.666666666666668</v>
      </c>
      <c r="Q3973" t="s">
        <v>8317</v>
      </c>
      <c r="R3973" t="s">
        <v>8318</v>
      </c>
      <c r="S3973" s="12" t="str">
        <f>TEXT((J3973/86400)+25569+(-5/24),"mm/dd/yy")</f>
        <v>06/21/14</v>
      </c>
      <c r="T3973" s="12" t="str">
        <f>TEXT((I3973/86400)+25569+(-5/24),"mm/dd/yy")</f>
        <v>07/21/14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>E3974/D3974</f>
        <v>0.21099999999999999</v>
      </c>
      <c r="P3974">
        <f>E3974/L3974</f>
        <v>26.375</v>
      </c>
      <c r="Q3974" t="s">
        <v>8317</v>
      </c>
      <c r="R3974" t="s">
        <v>8318</v>
      </c>
      <c r="S3974" s="12" t="str">
        <f>TEXT((J3974/86400)+25569+(-5/24),"mm/dd/yy")</f>
        <v>12/07/14</v>
      </c>
      <c r="T3974" s="12" t="str">
        <f>TEXT((I3974/86400)+25569+(-5/24),"mm/dd/yy")</f>
        <v>02/05/15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>E3975/D3975</f>
        <v>0.78100000000000003</v>
      </c>
      <c r="P3975">
        <f>E3975/L3975</f>
        <v>105.54054054054055</v>
      </c>
      <c r="Q3975" t="s">
        <v>8317</v>
      </c>
      <c r="R3975" t="s">
        <v>8318</v>
      </c>
      <c r="S3975" s="12" t="str">
        <f>TEXT((J3975/86400)+25569+(-5/24),"mm/dd/yy")</f>
        <v>04/09/16</v>
      </c>
      <c r="T3975" s="12" t="str">
        <f>TEXT((I3975/86400)+25569+(-5/24),"mm/dd/yy")</f>
        <v>05/08/16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>E3976/D3976</f>
        <v>0.32</v>
      </c>
      <c r="P3976">
        <f>E3976/L3976</f>
        <v>29.09090909090909</v>
      </c>
      <c r="Q3976" t="s">
        <v>8317</v>
      </c>
      <c r="R3976" t="s">
        <v>8318</v>
      </c>
      <c r="S3976" s="12" t="str">
        <f>TEXT((J3976/86400)+25569+(-5/24),"mm/dd/yy")</f>
        <v>05/03/16</v>
      </c>
      <c r="T3976" s="12" t="str">
        <f>TEXT((I3976/86400)+25569+(-5/24),"mm/dd/yy")</f>
        <v>06/02/16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>E3977/D3977</f>
        <v>0</v>
      </c>
      <c r="P3977" t="e">
        <f>E3977/L3977</f>
        <v>#DIV/0!</v>
      </c>
      <c r="Q3977" t="s">
        <v>8317</v>
      </c>
      <c r="R3977" t="s">
        <v>8318</v>
      </c>
      <c r="S3977" s="12" t="str">
        <f>TEXT((J3977/86400)+25569+(-5/24),"mm/dd/yy")</f>
        <v>06/13/16</v>
      </c>
      <c r="T3977" s="12" t="str">
        <f>TEXT((I3977/86400)+25569+(-5/24),"mm/dd/yy")</f>
        <v>07/13/16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>E3978/D3978</f>
        <v>0.47692307692307695</v>
      </c>
      <c r="P3978">
        <f>E3978/L3978</f>
        <v>62</v>
      </c>
      <c r="Q3978" t="s">
        <v>8317</v>
      </c>
      <c r="R3978" t="s">
        <v>8318</v>
      </c>
      <c r="S3978" s="12" t="str">
        <f>TEXT((J3978/86400)+25569+(-5/24),"mm/dd/yy")</f>
        <v>07/10/14</v>
      </c>
      <c r="T3978" s="12" t="str">
        <f>TEXT((I3978/86400)+25569+(-5/24),"mm/dd/yy")</f>
        <v>08/01/14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>E3979/D3979</f>
        <v>1.4500000000000001E-2</v>
      </c>
      <c r="P3979">
        <f>E3979/L3979</f>
        <v>217.5</v>
      </c>
      <c r="Q3979" t="s">
        <v>8317</v>
      </c>
      <c r="R3979" t="s">
        <v>8318</v>
      </c>
      <c r="S3979" s="12" t="str">
        <f>TEXT((J3979/86400)+25569+(-5/24),"mm/dd/yy")</f>
        <v>06/22/16</v>
      </c>
      <c r="T3979" s="12" t="str">
        <f>TEXT((I3979/86400)+25569+(-5/24),"mm/dd/yy")</f>
        <v>07/22/16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>E3980/D3980</f>
        <v>0.107</v>
      </c>
      <c r="P3980">
        <f>E3980/L3980</f>
        <v>26.75</v>
      </c>
      <c r="Q3980" t="s">
        <v>8317</v>
      </c>
      <c r="R3980" t="s">
        <v>8318</v>
      </c>
      <c r="S3980" s="12" t="str">
        <f>TEXT((J3980/86400)+25569+(-5/24),"mm/dd/yy")</f>
        <v>12/02/14</v>
      </c>
      <c r="T3980" s="12" t="str">
        <f>TEXT((I3980/86400)+25569+(-5/24),"mm/dd/yy")</f>
        <v>01/31/15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>E3981/D3981</f>
        <v>1.8333333333333333E-2</v>
      </c>
      <c r="P3981">
        <f>E3981/L3981</f>
        <v>18.333333333333332</v>
      </c>
      <c r="Q3981" t="s">
        <v>8317</v>
      </c>
      <c r="R3981" t="s">
        <v>8318</v>
      </c>
      <c r="S3981" s="12" t="str">
        <f>TEXT((J3981/86400)+25569+(-5/24),"mm/dd/yy")</f>
        <v>03/06/15</v>
      </c>
      <c r="T3981" s="12" t="str">
        <f>TEXT((I3981/86400)+25569+(-5/24),"mm/dd/yy")</f>
        <v>03/29/15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>E3982/D3982</f>
        <v>0.18</v>
      </c>
      <c r="P3982">
        <f>E3982/L3982</f>
        <v>64.285714285714292</v>
      </c>
      <c r="Q3982" t="s">
        <v>8317</v>
      </c>
      <c r="R3982" t="s">
        <v>8318</v>
      </c>
      <c r="S3982" s="12" t="str">
        <f>TEXT((J3982/86400)+25569+(-5/24),"mm/dd/yy")</f>
        <v>06/05/14</v>
      </c>
      <c r="T3982" s="12" t="str">
        <f>TEXT((I3982/86400)+25569+(-5/24),"mm/dd/yy")</f>
        <v>07/05/14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>E3983/D3983</f>
        <v>4.0833333333333333E-2</v>
      </c>
      <c r="P3983">
        <f>E3983/L3983</f>
        <v>175</v>
      </c>
      <c r="Q3983" t="s">
        <v>8317</v>
      </c>
      <c r="R3983" t="s">
        <v>8318</v>
      </c>
      <c r="S3983" s="12" t="str">
        <f>TEXT((J3983/86400)+25569+(-5/24),"mm/dd/yy")</f>
        <v>05/17/16</v>
      </c>
      <c r="T3983" s="12" t="str">
        <f>TEXT((I3983/86400)+25569+(-5/24),"mm/dd/yy")</f>
        <v>07/16/16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>E3984/D3984</f>
        <v>0.2</v>
      </c>
      <c r="P3984">
        <f>E3984/L3984</f>
        <v>34</v>
      </c>
      <c r="Q3984" t="s">
        <v>8317</v>
      </c>
      <c r="R3984" t="s">
        <v>8318</v>
      </c>
      <c r="S3984" s="12" t="str">
        <f>TEXT((J3984/86400)+25569+(-5/24),"mm/dd/yy")</f>
        <v>05/08/15</v>
      </c>
      <c r="T3984" s="12" t="str">
        <f>TEXT((I3984/86400)+25569+(-5/24),"mm/dd/yy")</f>
        <v>07/07/15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>E3985/D3985</f>
        <v>0.34802513464991025</v>
      </c>
      <c r="P3985">
        <f>E3985/L3985</f>
        <v>84.282608695652172</v>
      </c>
      <c r="Q3985" t="s">
        <v>8317</v>
      </c>
      <c r="R3985" t="s">
        <v>8318</v>
      </c>
      <c r="S3985" s="12" t="str">
        <f>TEXT((J3985/86400)+25569+(-5/24),"mm/dd/yy")</f>
        <v>04/18/14</v>
      </c>
      <c r="T3985" s="12" t="str">
        <f>TEXT((I3985/86400)+25569+(-5/24),"mm/dd/yy")</f>
        <v>05/20/14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>E3986/D3986</f>
        <v>6.3333333333333339E-2</v>
      </c>
      <c r="P3986">
        <f>E3986/L3986</f>
        <v>9.5</v>
      </c>
      <c r="Q3986" t="s">
        <v>8317</v>
      </c>
      <c r="R3986" t="s">
        <v>8318</v>
      </c>
      <c r="S3986" s="12" t="str">
        <f>TEXT((J3986/86400)+25569+(-5/24),"mm/dd/yy")</f>
        <v>10/08/14</v>
      </c>
      <c r="T3986" s="12" t="str">
        <f>TEXT((I3986/86400)+25569+(-5/24),"mm/dd/yy")</f>
        <v>11/07/14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>E3987/D3987</f>
        <v>0.32050000000000001</v>
      </c>
      <c r="P3987">
        <f>E3987/L3987</f>
        <v>33.736842105263158</v>
      </c>
      <c r="Q3987" t="s">
        <v>8317</v>
      </c>
      <c r="R3987" t="s">
        <v>8318</v>
      </c>
      <c r="S3987" s="12" t="str">
        <f>TEXT((J3987/86400)+25569+(-5/24),"mm/dd/yy")</f>
        <v>01/30/16</v>
      </c>
      <c r="T3987" s="12" t="str">
        <f>TEXT((I3987/86400)+25569+(-5/24),"mm/dd/yy")</f>
        <v>02/20/16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>E3988/D3988</f>
        <v>9.7600000000000006E-2</v>
      </c>
      <c r="P3988">
        <f>E3988/L3988</f>
        <v>37.53846153846154</v>
      </c>
      <c r="Q3988" t="s">
        <v>8317</v>
      </c>
      <c r="R3988" t="s">
        <v>8318</v>
      </c>
      <c r="S3988" s="12" t="str">
        <f>TEXT((J3988/86400)+25569+(-5/24),"mm/dd/yy")</f>
        <v>04/07/16</v>
      </c>
      <c r="T3988" s="12" t="str">
        <f>TEXT((I3988/86400)+25569+(-5/24),"mm/dd/yy")</f>
        <v>05/06/16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>E3989/D3989</f>
        <v>0.3775</v>
      </c>
      <c r="P3989">
        <f>E3989/L3989</f>
        <v>11.615384615384615</v>
      </c>
      <c r="Q3989" t="s">
        <v>8317</v>
      </c>
      <c r="R3989" t="s">
        <v>8318</v>
      </c>
      <c r="S3989" s="12" t="str">
        <f>TEXT((J3989/86400)+25569+(-5/24),"mm/dd/yy")</f>
        <v>05/06/14</v>
      </c>
      <c r="T3989" s="12" t="str">
        <f>TEXT((I3989/86400)+25569+(-5/24),"mm/dd/yy")</f>
        <v>05/16/14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>E3990/D3990</f>
        <v>2.1333333333333333E-2</v>
      </c>
      <c r="P3990">
        <f>E3990/L3990</f>
        <v>8</v>
      </c>
      <c r="Q3990" t="s">
        <v>8317</v>
      </c>
      <c r="R3990" t="s">
        <v>8318</v>
      </c>
      <c r="S3990" s="12" t="str">
        <f>TEXT((J3990/86400)+25569+(-5/24),"mm/dd/yy")</f>
        <v>08/13/15</v>
      </c>
      <c r="T3990" s="12" t="str">
        <f>TEXT((I3990/86400)+25569+(-5/24),"mm/dd/yy")</f>
        <v>08/28/15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>E3991/D3991</f>
        <v>0</v>
      </c>
      <c r="P3991" t="e">
        <f>E3991/L3991</f>
        <v>#DIV/0!</v>
      </c>
      <c r="Q3991" t="s">
        <v>8317</v>
      </c>
      <c r="R3991" t="s">
        <v>8318</v>
      </c>
      <c r="S3991" s="12" t="str">
        <f>TEXT((J3991/86400)+25569+(-5/24),"mm/dd/yy")</f>
        <v>10/09/15</v>
      </c>
      <c r="T3991" s="12" t="str">
        <f>TEXT((I3991/86400)+25569+(-5/24),"mm/dd/yy")</f>
        <v>11/08/15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>E3992/D3992</f>
        <v>4.1818181818181817E-2</v>
      </c>
      <c r="P3992">
        <f>E3992/L3992</f>
        <v>23</v>
      </c>
      <c r="Q3992" t="s">
        <v>8317</v>
      </c>
      <c r="R3992" t="s">
        <v>8318</v>
      </c>
      <c r="S3992" s="12" t="str">
        <f>TEXT((J3992/86400)+25569+(-5/24),"mm/dd/yy")</f>
        <v>02/01/16</v>
      </c>
      <c r="T3992" s="12" t="str">
        <f>TEXT((I3992/86400)+25569+(-5/24),"mm/dd/yy")</f>
        <v>03/02/16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>E3993/D3993</f>
        <v>0.2</v>
      </c>
      <c r="P3993">
        <f>E3993/L3993</f>
        <v>100</v>
      </c>
      <c r="Q3993" t="s">
        <v>8317</v>
      </c>
      <c r="R3993" t="s">
        <v>8318</v>
      </c>
      <c r="S3993" s="12" t="str">
        <f>TEXT((J3993/86400)+25569+(-5/24),"mm/dd/yy")</f>
        <v>05/01/15</v>
      </c>
      <c r="T3993" s="12" t="str">
        <f>TEXT((I3993/86400)+25569+(-5/24),"mm/dd/yy")</f>
        <v>05/31/15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>E3994/D3994</f>
        <v>5.4100000000000002E-2</v>
      </c>
      <c r="P3994">
        <f>E3994/L3994</f>
        <v>60.111111111111114</v>
      </c>
      <c r="Q3994" t="s">
        <v>8317</v>
      </c>
      <c r="R3994" t="s">
        <v>8318</v>
      </c>
      <c r="S3994" s="12" t="str">
        <f>TEXT((J3994/86400)+25569+(-5/24),"mm/dd/yy")</f>
        <v>10/12/15</v>
      </c>
      <c r="T3994" s="12" t="str">
        <f>TEXT((I3994/86400)+25569+(-5/24),"mm/dd/yy")</f>
        <v>12/11/15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>E3995/D3995</f>
        <v>6.0000000000000002E-5</v>
      </c>
      <c r="P3995">
        <f>E3995/L3995</f>
        <v>3</v>
      </c>
      <c r="Q3995" t="s">
        <v>8317</v>
      </c>
      <c r="R3995" t="s">
        <v>8318</v>
      </c>
      <c r="S3995" s="12" t="str">
        <f>TEXT((J3995/86400)+25569+(-5/24),"mm/dd/yy")</f>
        <v>04/13/15</v>
      </c>
      <c r="T3995" s="12" t="str">
        <f>TEXT((I3995/86400)+25569+(-5/24),"mm/dd/yy")</f>
        <v>05/13/15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>E3996/D3996</f>
        <v>2.5000000000000001E-3</v>
      </c>
      <c r="P3996">
        <f>E3996/L3996</f>
        <v>5</v>
      </c>
      <c r="Q3996" t="s">
        <v>8317</v>
      </c>
      <c r="R3996" t="s">
        <v>8318</v>
      </c>
      <c r="S3996" s="12" t="str">
        <f>TEXT((J3996/86400)+25569+(-5/24),"mm/dd/yy")</f>
        <v>06/19/14</v>
      </c>
      <c r="T3996" s="12" t="str">
        <f>TEXT((I3996/86400)+25569+(-5/24),"mm/dd/yy")</f>
        <v>07/19/14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>E3997/D3997</f>
        <v>0.35</v>
      </c>
      <c r="P3997">
        <f>E3997/L3997</f>
        <v>17.5</v>
      </c>
      <c r="Q3997" t="s">
        <v>8317</v>
      </c>
      <c r="R3997" t="s">
        <v>8318</v>
      </c>
      <c r="S3997" s="12" t="str">
        <f>TEXT((J3997/86400)+25569+(-5/24),"mm/dd/yy")</f>
        <v>01/15/15</v>
      </c>
      <c r="T3997" s="12" t="str">
        <f>TEXT((I3997/86400)+25569+(-5/24),"mm/dd/yy")</f>
        <v>02/14/15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>E3998/D3998</f>
        <v>0.16566666666666666</v>
      </c>
      <c r="P3998">
        <f>E3998/L3998</f>
        <v>29.235294117647058</v>
      </c>
      <c r="Q3998" t="s">
        <v>8317</v>
      </c>
      <c r="R3998" t="s">
        <v>8318</v>
      </c>
      <c r="S3998" s="12" t="str">
        <f>TEXT((J3998/86400)+25569+(-5/24),"mm/dd/yy")</f>
        <v>11/07/14</v>
      </c>
      <c r="T3998" s="12" t="str">
        <f>TEXT((I3998/86400)+25569+(-5/24),"mm/dd/yy")</f>
        <v>11/20/14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>E3999/D3999</f>
        <v>0</v>
      </c>
      <c r="P3999" t="e">
        <f>E3999/L3999</f>
        <v>#DIV/0!</v>
      </c>
      <c r="Q3999" t="s">
        <v>8317</v>
      </c>
      <c r="R3999" t="s">
        <v>8318</v>
      </c>
      <c r="S3999" s="12" t="str">
        <f>TEXT((J3999/86400)+25569+(-5/24),"mm/dd/yy")</f>
        <v>03/06/15</v>
      </c>
      <c r="T3999" s="12" t="str">
        <f>TEXT((I3999/86400)+25569+(-5/24),"mm/dd/yy")</f>
        <v>04/05/15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>E4000/D4000</f>
        <v>0.57199999999999995</v>
      </c>
      <c r="P4000">
        <f>E4000/L4000</f>
        <v>59.583333333333336</v>
      </c>
      <c r="Q4000" t="s">
        <v>8317</v>
      </c>
      <c r="R4000" t="s">
        <v>8318</v>
      </c>
      <c r="S4000" s="12" t="str">
        <f>TEXT((J4000/86400)+25569+(-5/24),"mm/dd/yy")</f>
        <v>02/26/15</v>
      </c>
      <c r="T4000" s="12" t="str">
        <f>TEXT((I4000/86400)+25569+(-5/24),"mm/dd/yy")</f>
        <v>03/28/15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>E4001/D4001</f>
        <v>0.16514285714285715</v>
      </c>
      <c r="P4001">
        <f>E4001/L4001</f>
        <v>82.571428571428569</v>
      </c>
      <c r="Q4001" t="s">
        <v>8317</v>
      </c>
      <c r="R4001" t="s">
        <v>8318</v>
      </c>
      <c r="S4001" s="12" t="str">
        <f>TEXT((J4001/86400)+25569+(-5/24),"mm/dd/yy")</f>
        <v>07/22/14</v>
      </c>
      <c r="T4001" s="12" t="str">
        <f>TEXT((I4001/86400)+25569+(-5/24),"mm/dd/yy")</f>
        <v>08/31/14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>E4002/D4002</f>
        <v>1.25E-3</v>
      </c>
      <c r="P4002">
        <f>E4002/L4002</f>
        <v>10</v>
      </c>
      <c r="Q4002" t="s">
        <v>8317</v>
      </c>
      <c r="R4002" t="s">
        <v>8318</v>
      </c>
      <c r="S4002" s="12" t="str">
        <f>TEXT((J4002/86400)+25569+(-5/24),"mm/dd/yy")</f>
        <v>03/08/16</v>
      </c>
      <c r="T4002" s="12" t="str">
        <f>TEXT((I4002/86400)+25569+(-5/24),"mm/dd/yy")</f>
        <v>05/07/16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>E4003/D4003</f>
        <v>0.3775</v>
      </c>
      <c r="P4003">
        <f>E4003/L4003</f>
        <v>32.357142857142854</v>
      </c>
      <c r="Q4003" t="s">
        <v>8317</v>
      </c>
      <c r="R4003" t="s">
        <v>8318</v>
      </c>
      <c r="S4003" s="12" t="str">
        <f>TEXT((J4003/86400)+25569+(-5/24),"mm/dd/yy")</f>
        <v>02/09/17</v>
      </c>
      <c r="T4003" s="12" t="str">
        <f>TEXT((I4003/86400)+25569+(-5/24),"mm/dd/yy")</f>
        <v>03/01/17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>E4004/D4004</f>
        <v>1.84E-2</v>
      </c>
      <c r="P4004">
        <f>E4004/L4004</f>
        <v>5.75</v>
      </c>
      <c r="Q4004" t="s">
        <v>8317</v>
      </c>
      <c r="R4004" t="s">
        <v>8318</v>
      </c>
      <c r="S4004" s="12" t="str">
        <f>TEXT((J4004/86400)+25569+(-5/24),"mm/dd/yy")</f>
        <v>08/27/14</v>
      </c>
      <c r="T4004" s="12" t="str">
        <f>TEXT((I4004/86400)+25569+(-5/24),"mm/dd/yy")</f>
        <v>09/26/14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>E4005/D4005</f>
        <v>0.10050000000000001</v>
      </c>
      <c r="P4005">
        <f>E4005/L4005</f>
        <v>100.5</v>
      </c>
      <c r="Q4005" t="s">
        <v>8317</v>
      </c>
      <c r="R4005" t="s">
        <v>8318</v>
      </c>
      <c r="S4005" s="12" t="str">
        <f>TEXT((J4005/86400)+25569+(-5/24),"mm/dd/yy")</f>
        <v>01/16/15</v>
      </c>
      <c r="T4005" s="12" t="str">
        <f>TEXT((I4005/86400)+25569+(-5/24),"mm/dd/yy")</f>
        <v>02/15/15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>E4006/D4006</f>
        <v>2E-3</v>
      </c>
      <c r="P4006">
        <f>E4006/L4006</f>
        <v>1</v>
      </c>
      <c r="Q4006" t="s">
        <v>8317</v>
      </c>
      <c r="R4006" t="s">
        <v>8318</v>
      </c>
      <c r="S4006" s="12" t="str">
        <f>TEXT((J4006/86400)+25569+(-5/24),"mm/dd/yy")</f>
        <v>09/07/14</v>
      </c>
      <c r="T4006" s="12" t="str">
        <f>TEXT((I4006/86400)+25569+(-5/24),"mm/dd/yy")</f>
        <v>10/07/14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>E4007/D4007</f>
        <v>1.3333333333333334E-2</v>
      </c>
      <c r="P4007">
        <f>E4007/L4007</f>
        <v>20</v>
      </c>
      <c r="Q4007" t="s">
        <v>8317</v>
      </c>
      <c r="R4007" t="s">
        <v>8318</v>
      </c>
      <c r="S4007" s="12" t="str">
        <f>TEXT((J4007/86400)+25569+(-5/24),"mm/dd/yy")</f>
        <v>08/21/14</v>
      </c>
      <c r="T4007" s="12" t="str">
        <f>TEXT((I4007/86400)+25569+(-5/24),"mm/dd/yy")</f>
        <v>10/20/14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>E4008/D4008</f>
        <v>6.666666666666667E-5</v>
      </c>
      <c r="P4008">
        <f>E4008/L4008</f>
        <v>2</v>
      </c>
      <c r="Q4008" t="s">
        <v>8317</v>
      </c>
      <c r="R4008" t="s">
        <v>8318</v>
      </c>
      <c r="S4008" s="12" t="str">
        <f>TEXT((J4008/86400)+25569+(-5/24),"mm/dd/yy")</f>
        <v>01/22/16</v>
      </c>
      <c r="T4008" s="12" t="str">
        <f>TEXT((I4008/86400)+25569+(-5/24),"mm/dd/yy")</f>
        <v>02/16/16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>E4009/D4009</f>
        <v>2.5000000000000001E-3</v>
      </c>
      <c r="P4009">
        <f>E4009/L4009</f>
        <v>5</v>
      </c>
      <c r="Q4009" t="s">
        <v>8317</v>
      </c>
      <c r="R4009" t="s">
        <v>8318</v>
      </c>
      <c r="S4009" s="12" t="str">
        <f>TEXT((J4009/86400)+25569+(-5/24),"mm/dd/yy")</f>
        <v>07/28/14</v>
      </c>
      <c r="T4009" s="12" t="str">
        <f>TEXT((I4009/86400)+25569+(-5/24),"mm/dd/yy")</f>
        <v>08/26/14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>E4010/D4010</f>
        <v>0.06</v>
      </c>
      <c r="P4010">
        <f>E4010/L4010</f>
        <v>15</v>
      </c>
      <c r="Q4010" t="s">
        <v>8317</v>
      </c>
      <c r="R4010" t="s">
        <v>8318</v>
      </c>
      <c r="S4010" s="12" t="str">
        <f>TEXT((J4010/86400)+25569+(-5/24),"mm/dd/yy")</f>
        <v>06/22/15</v>
      </c>
      <c r="T4010" s="12" t="str">
        <f>TEXT((I4010/86400)+25569+(-5/24),"mm/dd/yy")</f>
        <v>07/22/15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>E4011/D4011</f>
        <v>3.8860103626943004E-2</v>
      </c>
      <c r="P4011">
        <f>E4011/L4011</f>
        <v>25</v>
      </c>
      <c r="Q4011" t="s">
        <v>8317</v>
      </c>
      <c r="R4011" t="s">
        <v>8318</v>
      </c>
      <c r="S4011" s="12" t="str">
        <f>TEXT((J4011/86400)+25569+(-5/24),"mm/dd/yy")</f>
        <v>07/31/14</v>
      </c>
      <c r="T4011" s="12" t="str">
        <f>TEXT((I4011/86400)+25569+(-5/24),"mm/dd/yy")</f>
        <v>09/09/14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>E4012/D4012</f>
        <v>0.24194444444444443</v>
      </c>
      <c r="P4012">
        <f>E4012/L4012</f>
        <v>45.842105263157897</v>
      </c>
      <c r="Q4012" t="s">
        <v>8317</v>
      </c>
      <c r="R4012" t="s">
        <v>8318</v>
      </c>
      <c r="S4012" s="12" t="str">
        <f>TEXT((J4012/86400)+25569+(-5/24),"mm/dd/yy")</f>
        <v>10/09/14</v>
      </c>
      <c r="T4012" s="12" t="str">
        <f>TEXT((I4012/86400)+25569+(-5/24),"mm/dd/yy")</f>
        <v>10/26/14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>E4013/D4013</f>
        <v>7.5999999999999998E-2</v>
      </c>
      <c r="P4013">
        <f>E4013/L4013</f>
        <v>4.75</v>
      </c>
      <c r="Q4013" t="s">
        <v>8317</v>
      </c>
      <c r="R4013" t="s">
        <v>8318</v>
      </c>
      <c r="S4013" s="12" t="str">
        <f>TEXT((J4013/86400)+25569+(-5/24),"mm/dd/yy")</f>
        <v>12/29/14</v>
      </c>
      <c r="T4013" s="12" t="str">
        <f>TEXT((I4013/86400)+25569+(-5/24),"mm/dd/yy")</f>
        <v>01/28/15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>E4014/D4014</f>
        <v>0</v>
      </c>
      <c r="P4014" t="e">
        <f>E4014/L4014</f>
        <v>#DIV/0!</v>
      </c>
      <c r="Q4014" t="s">
        <v>8317</v>
      </c>
      <c r="R4014" t="s">
        <v>8318</v>
      </c>
      <c r="S4014" s="12" t="str">
        <f>TEXT((J4014/86400)+25569+(-5/24),"mm/dd/yy")</f>
        <v>04/02/15</v>
      </c>
      <c r="T4014" s="12" t="str">
        <f>TEXT((I4014/86400)+25569+(-5/24),"mm/dd/yy")</f>
        <v>05/02/15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>E4015/D4015</f>
        <v>1.2999999999999999E-2</v>
      </c>
      <c r="P4015">
        <f>E4015/L4015</f>
        <v>13</v>
      </c>
      <c r="Q4015" t="s">
        <v>8317</v>
      </c>
      <c r="R4015" t="s">
        <v>8318</v>
      </c>
      <c r="S4015" s="12" t="str">
        <f>TEXT((J4015/86400)+25569+(-5/24),"mm/dd/yy")</f>
        <v>01/17/15</v>
      </c>
      <c r="T4015" s="12" t="str">
        <f>TEXT((I4015/86400)+25569+(-5/24),"mm/dd/yy")</f>
        <v>02/16/15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>E4016/D4016</f>
        <v>0</v>
      </c>
      <c r="P4016" t="e">
        <f>E4016/L4016</f>
        <v>#DIV/0!</v>
      </c>
      <c r="Q4016" t="s">
        <v>8317</v>
      </c>
      <c r="R4016" t="s">
        <v>8318</v>
      </c>
      <c r="S4016" s="12" t="str">
        <f>TEXT((J4016/86400)+25569+(-5/24),"mm/dd/yy")</f>
        <v>02/19/16</v>
      </c>
      <c r="T4016" s="12" t="str">
        <f>TEXT((I4016/86400)+25569+(-5/24),"mm/dd/yy")</f>
        <v>03/05/16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>E4017/D4017</f>
        <v>1.4285714285714287E-4</v>
      </c>
      <c r="P4017">
        <f>E4017/L4017</f>
        <v>1</v>
      </c>
      <c r="Q4017" t="s">
        <v>8317</v>
      </c>
      <c r="R4017" t="s">
        <v>8318</v>
      </c>
      <c r="S4017" s="12" t="str">
        <f>TEXT((J4017/86400)+25569+(-5/24),"mm/dd/yy")</f>
        <v>06/19/15</v>
      </c>
      <c r="T4017" s="12" t="str">
        <f>TEXT((I4017/86400)+25569+(-5/24),"mm/dd/yy")</f>
        <v>07/19/15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>E4018/D4018</f>
        <v>0.14000000000000001</v>
      </c>
      <c r="P4018">
        <f>E4018/L4018</f>
        <v>10</v>
      </c>
      <c r="Q4018" t="s">
        <v>8317</v>
      </c>
      <c r="R4018" t="s">
        <v>8318</v>
      </c>
      <c r="S4018" s="12" t="str">
        <f>TEXT((J4018/86400)+25569+(-5/24),"mm/dd/yy")</f>
        <v>08/18/14</v>
      </c>
      <c r="T4018" s="12" t="str">
        <f>TEXT((I4018/86400)+25569+(-5/24),"mm/dd/yy")</f>
        <v>09/17/14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>E4019/D4019</f>
        <v>1.0500000000000001E-2</v>
      </c>
      <c r="P4019">
        <f>E4019/L4019</f>
        <v>52.5</v>
      </c>
      <c r="Q4019" t="s">
        <v>8317</v>
      </c>
      <c r="R4019" t="s">
        <v>8318</v>
      </c>
      <c r="S4019" s="12" t="str">
        <f>TEXT((J4019/86400)+25569+(-5/24),"mm/dd/yy")</f>
        <v>08/05/14</v>
      </c>
      <c r="T4019" s="12" t="str">
        <f>TEXT((I4019/86400)+25569+(-5/24),"mm/dd/yy")</f>
        <v>09/04/14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>E4020/D4020</f>
        <v>8.666666666666667E-2</v>
      </c>
      <c r="P4020">
        <f>E4020/L4020</f>
        <v>32.5</v>
      </c>
      <c r="Q4020" t="s">
        <v>8317</v>
      </c>
      <c r="R4020" t="s">
        <v>8318</v>
      </c>
      <c r="S4020" s="12" t="str">
        <f>TEXT((J4020/86400)+25569+(-5/24),"mm/dd/yy")</f>
        <v>09/07/16</v>
      </c>
      <c r="T4020" s="12" t="str">
        <f>TEXT((I4020/86400)+25569+(-5/24),"mm/dd/yy")</f>
        <v>10/07/16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>E4021/D4021</f>
        <v>8.2857142857142851E-3</v>
      </c>
      <c r="P4021">
        <f>E4021/L4021</f>
        <v>7.25</v>
      </c>
      <c r="Q4021" t="s">
        <v>8317</v>
      </c>
      <c r="R4021" t="s">
        <v>8318</v>
      </c>
      <c r="S4021" s="12" t="str">
        <f>TEXT((J4021/86400)+25569+(-5/24),"mm/dd/yy")</f>
        <v>02/17/16</v>
      </c>
      <c r="T4021" s="12" t="str">
        <f>TEXT((I4021/86400)+25569+(-5/24),"mm/dd/yy")</f>
        <v>04/15/16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>E4022/D4022</f>
        <v>0.16666666666666666</v>
      </c>
      <c r="P4022">
        <f>E4022/L4022</f>
        <v>33.333333333333336</v>
      </c>
      <c r="Q4022" t="s">
        <v>8317</v>
      </c>
      <c r="R4022" t="s">
        <v>8318</v>
      </c>
      <c r="S4022" s="12" t="str">
        <f>TEXT((J4022/86400)+25569+(-5/24),"mm/dd/yy")</f>
        <v>02/21/15</v>
      </c>
      <c r="T4022" s="12" t="str">
        <f>TEXT((I4022/86400)+25569+(-5/24),"mm/dd/yy")</f>
        <v>03/23/15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>E4023/D4023</f>
        <v>8.3333333333333332E-3</v>
      </c>
      <c r="P4023">
        <f>E4023/L4023</f>
        <v>62.5</v>
      </c>
      <c r="Q4023" t="s">
        <v>8317</v>
      </c>
      <c r="R4023" t="s">
        <v>8318</v>
      </c>
      <c r="S4023" s="12" t="str">
        <f>TEXT((J4023/86400)+25569+(-5/24),"mm/dd/yy")</f>
        <v>08/27/14</v>
      </c>
      <c r="T4023" s="12" t="str">
        <f>TEXT((I4023/86400)+25569+(-5/24),"mm/dd/yy")</f>
        <v>10/26/14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>E4024/D4024</f>
        <v>0.69561111111111107</v>
      </c>
      <c r="P4024">
        <f>E4024/L4024</f>
        <v>63.558375634517766</v>
      </c>
      <c r="Q4024" t="s">
        <v>8317</v>
      </c>
      <c r="R4024" t="s">
        <v>8318</v>
      </c>
      <c r="S4024" s="12" t="str">
        <f>TEXT((J4024/86400)+25569+(-5/24),"mm/dd/yy")</f>
        <v>12/17/14</v>
      </c>
      <c r="T4024" s="12" t="str">
        <f>TEXT((I4024/86400)+25569+(-5/24),"mm/dd/yy")</f>
        <v>01/31/15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>E4025/D4025</f>
        <v>0</v>
      </c>
      <c r="P4025" t="e">
        <f>E4025/L4025</f>
        <v>#DIV/0!</v>
      </c>
      <c r="Q4025" t="s">
        <v>8317</v>
      </c>
      <c r="R4025" t="s">
        <v>8318</v>
      </c>
      <c r="S4025" s="12" t="str">
        <f>TEXT((J4025/86400)+25569+(-5/24),"mm/dd/yy")</f>
        <v>02/08/16</v>
      </c>
      <c r="T4025" s="12" t="str">
        <f>TEXT((I4025/86400)+25569+(-5/24),"mm/dd/yy")</f>
        <v>03/24/16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>E4026/D4026</f>
        <v>1.2500000000000001E-2</v>
      </c>
      <c r="P4026">
        <f>E4026/L4026</f>
        <v>10</v>
      </c>
      <c r="Q4026" t="s">
        <v>8317</v>
      </c>
      <c r="R4026" t="s">
        <v>8318</v>
      </c>
      <c r="S4026" s="12" t="str">
        <f>TEXT((J4026/86400)+25569+(-5/24),"mm/dd/yy")</f>
        <v>08/01/15</v>
      </c>
      <c r="T4026" s="12" t="str">
        <f>TEXT((I4026/86400)+25569+(-5/24),"mm/dd/yy")</f>
        <v>08/31/15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>E4027/D4027</f>
        <v>0.05</v>
      </c>
      <c r="P4027">
        <f>E4027/L4027</f>
        <v>62.5</v>
      </c>
      <c r="Q4027" t="s">
        <v>8317</v>
      </c>
      <c r="R4027" t="s">
        <v>8318</v>
      </c>
      <c r="S4027" s="12" t="str">
        <f>TEXT((J4027/86400)+25569+(-5/24),"mm/dd/yy")</f>
        <v>05/27/15</v>
      </c>
      <c r="T4027" s="12" t="str">
        <f>TEXT((I4027/86400)+25569+(-5/24),"mm/dd/yy")</f>
        <v>07/26/15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>E4028/D4028</f>
        <v>0</v>
      </c>
      <c r="P4028" t="e">
        <f>E4028/L4028</f>
        <v>#DIV/0!</v>
      </c>
      <c r="Q4028" t="s">
        <v>8317</v>
      </c>
      <c r="R4028" t="s">
        <v>8318</v>
      </c>
      <c r="S4028" s="12" t="str">
        <f>TEXT((J4028/86400)+25569+(-5/24),"mm/dd/yy")</f>
        <v>10/05/15</v>
      </c>
      <c r="T4028" s="12" t="str">
        <f>TEXT((I4028/86400)+25569+(-5/24),"mm/dd/yy")</f>
        <v>12/04/15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>E4029/D4029</f>
        <v>7.166666666666667E-2</v>
      </c>
      <c r="P4029">
        <f>E4029/L4029</f>
        <v>30.714285714285715</v>
      </c>
      <c r="Q4029" t="s">
        <v>8317</v>
      </c>
      <c r="R4029" t="s">
        <v>8318</v>
      </c>
      <c r="S4029" s="12" t="str">
        <f>TEXT((J4029/86400)+25569+(-5/24),"mm/dd/yy")</f>
        <v>02/02/17</v>
      </c>
      <c r="T4029" s="12" t="str">
        <f>TEXT((I4029/86400)+25569+(-5/24),"mm/dd/yy")</f>
        <v>02/22/17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>E4030/D4030</f>
        <v>0.28050000000000003</v>
      </c>
      <c r="P4030">
        <f>E4030/L4030</f>
        <v>51</v>
      </c>
      <c r="Q4030" t="s">
        <v>8317</v>
      </c>
      <c r="R4030" t="s">
        <v>8318</v>
      </c>
      <c r="S4030" s="12" t="str">
        <f>TEXT((J4030/86400)+25569+(-5/24),"mm/dd/yy")</f>
        <v>05/06/14</v>
      </c>
      <c r="T4030" s="12" t="str">
        <f>TEXT((I4030/86400)+25569+(-5/24),"mm/dd/yy")</f>
        <v>06/05/14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>E4031/D4031</f>
        <v>0</v>
      </c>
      <c r="P4031" t="e">
        <f>E4031/L4031</f>
        <v>#DIV/0!</v>
      </c>
      <c r="Q4031" t="s">
        <v>8317</v>
      </c>
      <c r="R4031" t="s">
        <v>8318</v>
      </c>
      <c r="S4031" s="12" t="str">
        <f>TEXT((J4031/86400)+25569+(-5/24),"mm/dd/yy")</f>
        <v>11/13/15</v>
      </c>
      <c r="T4031" s="12" t="str">
        <f>TEXT((I4031/86400)+25569+(-5/24),"mm/dd/yy")</f>
        <v>12/13/15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>E4032/D4032</f>
        <v>0.16</v>
      </c>
      <c r="P4032">
        <f>E4032/L4032</f>
        <v>66.666666666666671</v>
      </c>
      <c r="Q4032" t="s">
        <v>8317</v>
      </c>
      <c r="R4032" t="s">
        <v>8318</v>
      </c>
      <c r="S4032" s="12" t="str">
        <f>TEXT((J4032/86400)+25569+(-5/24),"mm/dd/yy")</f>
        <v>01/05/16</v>
      </c>
      <c r="T4032" s="12" t="str">
        <f>TEXT((I4032/86400)+25569+(-5/24),"mm/dd/yy")</f>
        <v>02/03/16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>E4033/D4033</f>
        <v>0</v>
      </c>
      <c r="P4033" t="e">
        <f>E4033/L4033</f>
        <v>#DIV/0!</v>
      </c>
      <c r="Q4033" t="s">
        <v>8317</v>
      </c>
      <c r="R4033" t="s">
        <v>8318</v>
      </c>
      <c r="S4033" s="12" t="str">
        <f>TEXT((J4033/86400)+25569+(-5/24),"mm/dd/yy")</f>
        <v>10/29/14</v>
      </c>
      <c r="T4033" s="12" t="str">
        <f>TEXT((I4033/86400)+25569+(-5/24),"mm/dd/yy")</f>
        <v>12/18/14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>E4034/D4034</f>
        <v>6.8287037037037035E-2</v>
      </c>
      <c r="P4034">
        <f>E4034/L4034</f>
        <v>59</v>
      </c>
      <c r="Q4034" t="s">
        <v>8317</v>
      </c>
      <c r="R4034" t="s">
        <v>8318</v>
      </c>
      <c r="S4034" s="12" t="str">
        <f>TEXT((J4034/86400)+25569+(-5/24),"mm/dd/yy")</f>
        <v>10/16/15</v>
      </c>
      <c r="T4034" s="12" t="str">
        <f>TEXT((I4034/86400)+25569+(-5/24),"mm/dd/yy")</f>
        <v>12/15/15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>E4035/D4035</f>
        <v>0.25698702928870293</v>
      </c>
      <c r="P4035">
        <f>E4035/L4035</f>
        <v>65.340319148936175</v>
      </c>
      <c r="Q4035" t="s">
        <v>8317</v>
      </c>
      <c r="R4035" t="s">
        <v>8318</v>
      </c>
      <c r="S4035" s="12" t="str">
        <f>TEXT((J4035/86400)+25569+(-5/24),"mm/dd/yy")</f>
        <v>09/01/16</v>
      </c>
      <c r="T4035" s="12" t="str">
        <f>TEXT((I4035/86400)+25569+(-5/24),"mm/dd/yy")</f>
        <v>10/02/16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>E4036/D4036</f>
        <v>1.4814814814814815E-2</v>
      </c>
      <c r="P4036">
        <f>E4036/L4036</f>
        <v>100</v>
      </c>
      <c r="Q4036" t="s">
        <v>8317</v>
      </c>
      <c r="R4036" t="s">
        <v>8318</v>
      </c>
      <c r="S4036" s="12" t="str">
        <f>TEXT((J4036/86400)+25569+(-5/24),"mm/dd/yy")</f>
        <v>03/04/15</v>
      </c>
      <c r="T4036" s="12" t="str">
        <f>TEXT((I4036/86400)+25569+(-5/24),"mm/dd/yy")</f>
        <v>04/03/15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>E4037/D4037</f>
        <v>0.36849999999999999</v>
      </c>
      <c r="P4037">
        <f>E4037/L4037</f>
        <v>147.4</v>
      </c>
      <c r="Q4037" t="s">
        <v>8317</v>
      </c>
      <c r="R4037" t="s">
        <v>8318</v>
      </c>
      <c r="S4037" s="12" t="str">
        <f>TEXT((J4037/86400)+25569+(-5/24),"mm/dd/yy")</f>
        <v>09/21/14</v>
      </c>
      <c r="T4037" s="12" t="str">
        <f>TEXT((I4037/86400)+25569+(-5/24),"mm/dd/yy")</f>
        <v>10/21/14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>E4038/D4038</f>
        <v>0.47049999999999997</v>
      </c>
      <c r="P4038">
        <f>E4038/L4038</f>
        <v>166.05882352941177</v>
      </c>
      <c r="Q4038" t="s">
        <v>8317</v>
      </c>
      <c r="R4038" t="s">
        <v>8318</v>
      </c>
      <c r="S4038" s="12" t="str">
        <f>TEXT((J4038/86400)+25569+(-5/24),"mm/dd/yy")</f>
        <v>06/14/14</v>
      </c>
      <c r="T4038" s="12" t="str">
        <f>TEXT((I4038/86400)+25569+(-5/24),"mm/dd/yy")</f>
        <v>07/01/14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>E4039/D4039</f>
        <v>0.11428571428571428</v>
      </c>
      <c r="P4039">
        <f>E4039/L4039</f>
        <v>40</v>
      </c>
      <c r="Q4039" t="s">
        <v>8317</v>
      </c>
      <c r="R4039" t="s">
        <v>8318</v>
      </c>
      <c r="S4039" s="12" t="str">
        <f>TEXT((J4039/86400)+25569+(-5/24),"mm/dd/yy")</f>
        <v>05/06/16</v>
      </c>
      <c r="T4039" s="12" t="str">
        <f>TEXT((I4039/86400)+25569+(-5/24),"mm/dd/yy")</f>
        <v>05/24/16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>E4040/D4040</f>
        <v>0.12039999999999999</v>
      </c>
      <c r="P4040">
        <f>E4040/L4040</f>
        <v>75.25</v>
      </c>
      <c r="Q4040" t="s">
        <v>8317</v>
      </c>
      <c r="R4040" t="s">
        <v>8318</v>
      </c>
      <c r="S4040" s="12" t="str">
        <f>TEXT((J4040/86400)+25569+(-5/24),"mm/dd/yy")</f>
        <v>08/18/14</v>
      </c>
      <c r="T4040" s="12" t="str">
        <f>TEXT((I4040/86400)+25569+(-5/24),"mm/dd/yy")</f>
        <v>10/17/14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>E4041/D4041</f>
        <v>0.6</v>
      </c>
      <c r="P4041">
        <f>E4041/L4041</f>
        <v>60</v>
      </c>
      <c r="Q4041" t="s">
        <v>8317</v>
      </c>
      <c r="R4041" t="s">
        <v>8318</v>
      </c>
      <c r="S4041" s="12" t="str">
        <f>TEXT((J4041/86400)+25569+(-5/24),"mm/dd/yy")</f>
        <v>10/28/15</v>
      </c>
      <c r="T4041" s="12" t="str">
        <f>TEXT((I4041/86400)+25569+(-5/24),"mm/dd/yy")</f>
        <v>12/01/15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>E4042/D4042</f>
        <v>0.3125</v>
      </c>
      <c r="P4042">
        <f>E4042/L4042</f>
        <v>1250</v>
      </c>
      <c r="Q4042" t="s">
        <v>8317</v>
      </c>
      <c r="R4042" t="s">
        <v>8318</v>
      </c>
      <c r="S4042" s="12" t="str">
        <f>TEXT((J4042/86400)+25569+(-5/24),"mm/dd/yy")</f>
        <v>05/20/15</v>
      </c>
      <c r="T4042" s="12" t="str">
        <f>TEXT((I4042/86400)+25569+(-5/24),"mm/dd/yy")</f>
        <v>07/17/15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>E4043/D4043</f>
        <v>4.1999999999999997E-3</v>
      </c>
      <c r="P4043">
        <f>E4043/L4043</f>
        <v>10.5</v>
      </c>
      <c r="Q4043" t="s">
        <v>8317</v>
      </c>
      <c r="R4043" t="s">
        <v>8318</v>
      </c>
      <c r="S4043" s="12" t="str">
        <f>TEXT((J4043/86400)+25569+(-5/24),"mm/dd/yy")</f>
        <v>07/08/16</v>
      </c>
      <c r="T4043" s="12" t="str">
        <f>TEXT((I4043/86400)+25569+(-5/24),"mm/dd/yy")</f>
        <v>09/06/16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>E4044/D4044</f>
        <v>2.0999999999999999E-3</v>
      </c>
      <c r="P4044">
        <f>E4044/L4044</f>
        <v>7</v>
      </c>
      <c r="Q4044" t="s">
        <v>8317</v>
      </c>
      <c r="R4044" t="s">
        <v>8318</v>
      </c>
      <c r="S4044" s="12" t="str">
        <f>TEXT((J4044/86400)+25569+(-5/24),"mm/dd/yy")</f>
        <v>12/21/14</v>
      </c>
      <c r="T4044" s="12" t="str">
        <f>TEXT((I4044/86400)+25569+(-5/24),"mm/dd/yy")</f>
        <v>01/20/15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>E4045/D4045</f>
        <v>0</v>
      </c>
      <c r="P4045" t="e">
        <f>E4045/L4045</f>
        <v>#DIV/0!</v>
      </c>
      <c r="Q4045" t="s">
        <v>8317</v>
      </c>
      <c r="R4045" t="s">
        <v>8318</v>
      </c>
      <c r="S4045" s="12" t="str">
        <f>TEXT((J4045/86400)+25569+(-5/24),"mm/dd/yy")</f>
        <v>11/05/14</v>
      </c>
      <c r="T4045" s="12" t="str">
        <f>TEXT((I4045/86400)+25569+(-5/24),"mm/dd/yy")</f>
        <v>11/20/14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>E4046/D4046</f>
        <v>0.375</v>
      </c>
      <c r="P4046">
        <f>E4046/L4046</f>
        <v>56.25</v>
      </c>
      <c r="Q4046" t="s">
        <v>8317</v>
      </c>
      <c r="R4046" t="s">
        <v>8318</v>
      </c>
      <c r="S4046" s="12" t="str">
        <f>TEXT((J4046/86400)+25569+(-5/24),"mm/dd/yy")</f>
        <v>03/11/15</v>
      </c>
      <c r="T4046" s="12" t="str">
        <f>TEXT((I4046/86400)+25569+(-5/24),"mm/dd/yy")</f>
        <v>04/10/15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>E4047/D4047</f>
        <v>2.0000000000000001E-4</v>
      </c>
      <c r="P4047">
        <f>E4047/L4047</f>
        <v>1</v>
      </c>
      <c r="Q4047" t="s">
        <v>8317</v>
      </c>
      <c r="R4047" t="s">
        <v>8318</v>
      </c>
      <c r="S4047" s="12" t="str">
        <f>TEXT((J4047/86400)+25569+(-5/24),"mm/dd/yy")</f>
        <v>07/21/14</v>
      </c>
      <c r="T4047" s="12" t="str">
        <f>TEXT((I4047/86400)+25569+(-5/24),"mm/dd/yy")</f>
        <v>08/20/14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>E4048/D4048</f>
        <v>8.2142857142857142E-2</v>
      </c>
      <c r="P4048">
        <f>E4048/L4048</f>
        <v>38.333333333333336</v>
      </c>
      <c r="Q4048" t="s">
        <v>8317</v>
      </c>
      <c r="R4048" t="s">
        <v>8318</v>
      </c>
      <c r="S4048" s="12" t="str">
        <f>TEXT((J4048/86400)+25569+(-5/24),"mm/dd/yy")</f>
        <v>09/22/14</v>
      </c>
      <c r="T4048" s="12" t="str">
        <f>TEXT((I4048/86400)+25569+(-5/24),"mm/dd/yy")</f>
        <v>10/22/14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>E4049/D4049</f>
        <v>2.1999999999999999E-2</v>
      </c>
      <c r="P4049">
        <f>E4049/L4049</f>
        <v>27.5</v>
      </c>
      <c r="Q4049" t="s">
        <v>8317</v>
      </c>
      <c r="R4049" t="s">
        <v>8318</v>
      </c>
      <c r="S4049" s="12" t="str">
        <f>TEXT((J4049/86400)+25569+(-5/24),"mm/dd/yy")</f>
        <v>12/17/14</v>
      </c>
      <c r="T4049" s="12" t="str">
        <f>TEXT((I4049/86400)+25569+(-5/24),"mm/dd/yy")</f>
        <v>01/10/15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>E4050/D4050</f>
        <v>0.17652941176470588</v>
      </c>
      <c r="P4050">
        <f>E4050/L4050</f>
        <v>32.978021978021978</v>
      </c>
      <c r="Q4050" t="s">
        <v>8317</v>
      </c>
      <c r="R4050" t="s">
        <v>8318</v>
      </c>
      <c r="S4050" s="12" t="str">
        <f>TEXT((J4050/86400)+25569+(-5/24),"mm/dd/yy")</f>
        <v>03/07/16</v>
      </c>
      <c r="T4050" s="12" t="str">
        <f>TEXT((I4050/86400)+25569+(-5/24),"mm/dd/yy")</f>
        <v>04/11/16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>E4051/D4051</f>
        <v>8.0000000000000004E-4</v>
      </c>
      <c r="P4051">
        <f>E4051/L4051</f>
        <v>16</v>
      </c>
      <c r="Q4051" t="s">
        <v>8317</v>
      </c>
      <c r="R4051" t="s">
        <v>8318</v>
      </c>
      <c r="S4051" s="12" t="str">
        <f>TEXT((J4051/86400)+25569+(-5/24),"mm/dd/yy")</f>
        <v>06/14/15</v>
      </c>
      <c r="T4051" s="12" t="str">
        <f>TEXT((I4051/86400)+25569+(-5/24),"mm/dd/yy")</f>
        <v>07/14/15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>E4052/D4052</f>
        <v>6.6666666666666664E-4</v>
      </c>
      <c r="P4052">
        <f>E4052/L4052</f>
        <v>1</v>
      </c>
      <c r="Q4052" t="s">
        <v>8317</v>
      </c>
      <c r="R4052" t="s">
        <v>8318</v>
      </c>
      <c r="S4052" s="12" t="str">
        <f>TEXT((J4052/86400)+25569+(-5/24),"mm/dd/yy")</f>
        <v>09/23/14</v>
      </c>
      <c r="T4052" s="12" t="str">
        <f>TEXT((I4052/86400)+25569+(-5/24),"mm/dd/yy")</f>
        <v>10/23/14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>E4053/D4053</f>
        <v>0</v>
      </c>
      <c r="P4053" t="e">
        <f>E4053/L4053</f>
        <v>#DIV/0!</v>
      </c>
      <c r="Q4053" t="s">
        <v>8317</v>
      </c>
      <c r="R4053" t="s">
        <v>8318</v>
      </c>
      <c r="S4053" s="12" t="str">
        <f>TEXT((J4053/86400)+25569+(-5/24),"mm/dd/yy")</f>
        <v>05/02/14</v>
      </c>
      <c r="T4053" s="12" t="str">
        <f>TEXT((I4053/86400)+25569+(-5/24),"mm/dd/yy")</f>
        <v>05/09/14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>E4054/D4054</f>
        <v>0.37533333333333335</v>
      </c>
      <c r="P4054">
        <f>E4054/L4054</f>
        <v>86.615384615384613</v>
      </c>
      <c r="Q4054" t="s">
        <v>8317</v>
      </c>
      <c r="R4054" t="s">
        <v>8318</v>
      </c>
      <c r="S4054" s="12" t="str">
        <f>TEXT((J4054/86400)+25569+(-5/24),"mm/dd/yy")</f>
        <v>08/14/14</v>
      </c>
      <c r="T4054" s="12" t="str">
        <f>TEXT((I4054/86400)+25569+(-5/24),"mm/dd/yy")</f>
        <v>10/13/14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>E4055/D4055</f>
        <v>0.22</v>
      </c>
      <c r="P4055">
        <f>E4055/L4055</f>
        <v>55</v>
      </c>
      <c r="Q4055" t="s">
        <v>8317</v>
      </c>
      <c r="R4055" t="s">
        <v>8318</v>
      </c>
      <c r="S4055" s="12" t="str">
        <f>TEXT((J4055/86400)+25569+(-5/24),"mm/dd/yy")</f>
        <v>10/16/14</v>
      </c>
      <c r="T4055" s="12" t="str">
        <f>TEXT((I4055/86400)+25569+(-5/24),"mm/dd/yy")</f>
        <v>11/15/14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>E4056/D4056</f>
        <v>0</v>
      </c>
      <c r="P4056" t="e">
        <f>E4056/L4056</f>
        <v>#DIV/0!</v>
      </c>
      <c r="Q4056" t="s">
        <v>8317</v>
      </c>
      <c r="R4056" t="s">
        <v>8318</v>
      </c>
      <c r="S4056" s="12" t="str">
        <f>TEXT((J4056/86400)+25569+(-5/24),"mm/dd/yy")</f>
        <v>08/31/16</v>
      </c>
      <c r="T4056" s="12" t="str">
        <f>TEXT((I4056/86400)+25569+(-5/24),"mm/dd/yy")</f>
        <v>09/30/16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>E4057/D4057</f>
        <v>0.1762</v>
      </c>
      <c r="P4057">
        <f>E4057/L4057</f>
        <v>41.952380952380949</v>
      </c>
      <c r="Q4057" t="s">
        <v>8317</v>
      </c>
      <c r="R4057" t="s">
        <v>8318</v>
      </c>
      <c r="S4057" s="12" t="str">
        <f>TEXT((J4057/86400)+25569+(-5/24),"mm/dd/yy")</f>
        <v>05/20/14</v>
      </c>
      <c r="T4057" s="12" t="str">
        <f>TEXT((I4057/86400)+25569+(-5/24),"mm/dd/yy")</f>
        <v>06/19/14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>E4058/D4058</f>
        <v>0.53</v>
      </c>
      <c r="P4058">
        <f>E4058/L4058</f>
        <v>88.333333333333329</v>
      </c>
      <c r="Q4058" t="s">
        <v>8317</v>
      </c>
      <c r="R4058" t="s">
        <v>8318</v>
      </c>
      <c r="S4058" s="12" t="str">
        <f>TEXT((J4058/86400)+25569+(-5/24),"mm/dd/yy")</f>
        <v>06/13/16</v>
      </c>
      <c r="T4058" s="12" t="str">
        <f>TEXT((I4058/86400)+25569+(-5/24),"mm/dd/yy")</f>
        <v>07/03/16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>E4059/D4059</f>
        <v>0.22142857142857142</v>
      </c>
      <c r="P4059">
        <f>E4059/L4059</f>
        <v>129.16666666666666</v>
      </c>
      <c r="Q4059" t="s">
        <v>8317</v>
      </c>
      <c r="R4059" t="s">
        <v>8318</v>
      </c>
      <c r="S4059" s="12" t="str">
        <f>TEXT((J4059/86400)+25569+(-5/24),"mm/dd/yy")</f>
        <v>11/02/15</v>
      </c>
      <c r="T4059" s="12" t="str">
        <f>TEXT((I4059/86400)+25569+(-5/24),"mm/dd/yy")</f>
        <v>11/25/15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>E4060/D4060</f>
        <v>2.5333333333333333E-2</v>
      </c>
      <c r="P4060">
        <f>E4060/L4060</f>
        <v>23.75</v>
      </c>
      <c r="Q4060" t="s">
        <v>8317</v>
      </c>
      <c r="R4060" t="s">
        <v>8318</v>
      </c>
      <c r="S4060" s="12" t="str">
        <f>TEXT((J4060/86400)+25569+(-5/24),"mm/dd/yy")</f>
        <v>03/16/16</v>
      </c>
      <c r="T4060" s="12" t="str">
        <f>TEXT((I4060/86400)+25569+(-5/24),"mm/dd/yy")</f>
        <v>03/31/16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>E4061/D4061</f>
        <v>2.5000000000000001E-2</v>
      </c>
      <c r="P4061">
        <f>E4061/L4061</f>
        <v>35.714285714285715</v>
      </c>
      <c r="Q4061" t="s">
        <v>8317</v>
      </c>
      <c r="R4061" t="s">
        <v>8318</v>
      </c>
      <c r="S4061" s="12" t="str">
        <f>TEXT((J4061/86400)+25569+(-5/24),"mm/dd/yy")</f>
        <v>08/15/14</v>
      </c>
      <c r="T4061" s="12" t="str">
        <f>TEXT((I4061/86400)+25569+(-5/24),"mm/dd/yy")</f>
        <v>09/15/14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>E4062/D4062</f>
        <v>2.8500000000000001E-2</v>
      </c>
      <c r="P4062">
        <f>E4062/L4062</f>
        <v>57</v>
      </c>
      <c r="Q4062" t="s">
        <v>8317</v>
      </c>
      <c r="R4062" t="s">
        <v>8318</v>
      </c>
      <c r="S4062" s="12" t="str">
        <f>TEXT((J4062/86400)+25569+(-5/24),"mm/dd/yy")</f>
        <v>05/20/14</v>
      </c>
      <c r="T4062" s="12" t="str">
        <f>TEXT((I4062/86400)+25569+(-5/24),"mm/dd/yy")</f>
        <v>06/23/14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>E4063/D4063</f>
        <v>0</v>
      </c>
      <c r="P4063" t="e">
        <f>E4063/L4063</f>
        <v>#DIV/0!</v>
      </c>
      <c r="Q4063" t="s">
        <v>8317</v>
      </c>
      <c r="R4063" t="s">
        <v>8318</v>
      </c>
      <c r="S4063" s="12" t="str">
        <f>TEXT((J4063/86400)+25569+(-5/24),"mm/dd/yy")</f>
        <v>02/20/16</v>
      </c>
      <c r="T4063" s="12" t="str">
        <f>TEXT((I4063/86400)+25569+(-5/24),"mm/dd/yy")</f>
        <v>04/20/16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>E4064/D4064</f>
        <v>2.4500000000000001E-2</v>
      </c>
      <c r="P4064">
        <f>E4064/L4064</f>
        <v>163.33333333333334</v>
      </c>
      <c r="Q4064" t="s">
        <v>8317</v>
      </c>
      <c r="R4064" t="s">
        <v>8318</v>
      </c>
      <c r="S4064" s="12" t="str">
        <f>TEXT((J4064/86400)+25569+(-5/24),"mm/dd/yy")</f>
        <v>06/02/16</v>
      </c>
      <c r="T4064" s="12" t="str">
        <f>TEXT((I4064/86400)+25569+(-5/24),"mm/dd/yy")</f>
        <v>07/02/16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>E4065/D4065</f>
        <v>1.4210526315789474E-2</v>
      </c>
      <c r="P4065">
        <f>E4065/L4065</f>
        <v>15</v>
      </c>
      <c r="Q4065" t="s">
        <v>8317</v>
      </c>
      <c r="R4065" t="s">
        <v>8318</v>
      </c>
      <c r="S4065" s="12" t="str">
        <f>TEXT((J4065/86400)+25569+(-5/24),"mm/dd/yy")</f>
        <v>05/28/14</v>
      </c>
      <c r="T4065" s="12" t="str">
        <f>TEXT((I4065/86400)+25569+(-5/24),"mm/dd/yy")</f>
        <v>06/27/14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>E4066/D4066</f>
        <v>0.1925</v>
      </c>
      <c r="P4066">
        <f>E4066/L4066</f>
        <v>64.166666666666671</v>
      </c>
      <c r="Q4066" t="s">
        <v>8317</v>
      </c>
      <c r="R4066" t="s">
        <v>8318</v>
      </c>
      <c r="S4066" s="12" t="str">
        <f>TEXT((J4066/86400)+25569+(-5/24),"mm/dd/yy")</f>
        <v>03/30/15</v>
      </c>
      <c r="T4066" s="12" t="str">
        <f>TEXT((I4066/86400)+25569+(-5/24),"mm/dd/yy")</f>
        <v>04/29/15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>E4067/D4067</f>
        <v>6.7499999999999999E-3</v>
      </c>
      <c r="P4067">
        <f>E4067/L4067</f>
        <v>6.75</v>
      </c>
      <c r="Q4067" t="s">
        <v>8317</v>
      </c>
      <c r="R4067" t="s">
        <v>8318</v>
      </c>
      <c r="S4067" s="12" t="str">
        <f>TEXT((J4067/86400)+25569+(-5/24),"mm/dd/yy")</f>
        <v>07/13/14</v>
      </c>
      <c r="T4067" s="12" t="str">
        <f>TEXT((I4067/86400)+25569+(-5/24),"mm/dd/yy")</f>
        <v>08/12/14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>E4068/D4068</f>
        <v>1.6666666666666668E-3</v>
      </c>
      <c r="P4068">
        <f>E4068/L4068</f>
        <v>25</v>
      </c>
      <c r="Q4068" t="s">
        <v>8317</v>
      </c>
      <c r="R4068" t="s">
        <v>8318</v>
      </c>
      <c r="S4068" s="12" t="str">
        <f>TEXT((J4068/86400)+25569+(-5/24),"mm/dd/yy")</f>
        <v>04/18/16</v>
      </c>
      <c r="T4068" s="12" t="str">
        <f>TEXT((I4068/86400)+25569+(-5/24),"mm/dd/yy")</f>
        <v>05/18/16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>E4069/D4069</f>
        <v>0.60899999999999999</v>
      </c>
      <c r="P4069">
        <f>E4069/L4069</f>
        <v>179.11764705882354</v>
      </c>
      <c r="Q4069" t="s">
        <v>8317</v>
      </c>
      <c r="R4069" t="s">
        <v>8318</v>
      </c>
      <c r="S4069" s="12" t="str">
        <f>TEXT((J4069/86400)+25569+(-5/24),"mm/dd/yy")</f>
        <v>08/18/15</v>
      </c>
      <c r="T4069" s="12" t="str">
        <f>TEXT((I4069/86400)+25569+(-5/24),"mm/dd/yy")</f>
        <v>09/27/15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>E4070/D4070</f>
        <v>0.01</v>
      </c>
      <c r="P4070">
        <f>E4070/L4070</f>
        <v>34.950000000000003</v>
      </c>
      <c r="Q4070" t="s">
        <v>8317</v>
      </c>
      <c r="R4070" t="s">
        <v>8318</v>
      </c>
      <c r="S4070" s="12" t="str">
        <f>TEXT((J4070/86400)+25569+(-5/24),"mm/dd/yy")</f>
        <v>12/14/16</v>
      </c>
      <c r="T4070" s="12" t="str">
        <f>TEXT((I4070/86400)+25569+(-5/24),"mm/dd/yy")</f>
        <v>01/13/17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>E4071/D4071</f>
        <v>0.34399999999999997</v>
      </c>
      <c r="P4071">
        <f>E4071/L4071</f>
        <v>33.07692307692308</v>
      </c>
      <c r="Q4071" t="s">
        <v>8317</v>
      </c>
      <c r="R4071" t="s">
        <v>8318</v>
      </c>
      <c r="S4071" s="12" t="str">
        <f>TEXT((J4071/86400)+25569+(-5/24),"mm/dd/yy")</f>
        <v>01/18/15</v>
      </c>
      <c r="T4071" s="12" t="str">
        <f>TEXT((I4071/86400)+25569+(-5/24),"mm/dd/yy")</f>
        <v>02/28/15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>E4072/D4072</f>
        <v>0.16500000000000001</v>
      </c>
      <c r="P4072">
        <f>E4072/L4072</f>
        <v>27.5</v>
      </c>
      <c r="Q4072" t="s">
        <v>8317</v>
      </c>
      <c r="R4072" t="s">
        <v>8318</v>
      </c>
      <c r="S4072" s="12" t="str">
        <f>TEXT((J4072/86400)+25569+(-5/24),"mm/dd/yy")</f>
        <v>01/27/15</v>
      </c>
      <c r="T4072" s="12" t="str">
        <f>TEXT((I4072/86400)+25569+(-5/24),"mm/dd/yy")</f>
        <v>02/28/15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>E4073/D4073</f>
        <v>0</v>
      </c>
      <c r="P4073" t="e">
        <f>E4073/L4073</f>
        <v>#DIV/0!</v>
      </c>
      <c r="Q4073" t="s">
        <v>8317</v>
      </c>
      <c r="R4073" t="s">
        <v>8318</v>
      </c>
      <c r="S4073" s="12" t="str">
        <f>TEXT((J4073/86400)+25569+(-5/24),"mm/dd/yy")</f>
        <v>11/26/16</v>
      </c>
      <c r="T4073" s="12" t="str">
        <f>TEXT((I4073/86400)+25569+(-5/24),"mm/dd/yy")</f>
        <v>12/26/16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>E4074/D4074</f>
        <v>4.0000000000000001E-3</v>
      </c>
      <c r="P4074">
        <f>E4074/L4074</f>
        <v>2</v>
      </c>
      <c r="Q4074" t="s">
        <v>8317</v>
      </c>
      <c r="R4074" t="s">
        <v>8318</v>
      </c>
      <c r="S4074" s="12" t="str">
        <f>TEXT((J4074/86400)+25569+(-5/24),"mm/dd/yy")</f>
        <v>06/22/14</v>
      </c>
      <c r="T4074" s="12" t="str">
        <f>TEXT((I4074/86400)+25569+(-5/24),"mm/dd/yy")</f>
        <v>08/21/14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>E4075/D4075</f>
        <v>1.0571428571428572E-2</v>
      </c>
      <c r="P4075">
        <f>E4075/L4075</f>
        <v>18.5</v>
      </c>
      <c r="Q4075" t="s">
        <v>8317</v>
      </c>
      <c r="R4075" t="s">
        <v>8318</v>
      </c>
      <c r="S4075" s="12" t="str">
        <f>TEXT((J4075/86400)+25569+(-5/24),"mm/dd/yy")</f>
        <v>03/15/15</v>
      </c>
      <c r="T4075" s="12" t="str">
        <f>TEXT((I4075/86400)+25569+(-5/24),"mm/dd/yy")</f>
        <v>05/08/15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>E4076/D4076</f>
        <v>0.26727272727272727</v>
      </c>
      <c r="P4076">
        <f>E4076/L4076</f>
        <v>35</v>
      </c>
      <c r="Q4076" t="s">
        <v>8317</v>
      </c>
      <c r="R4076" t="s">
        <v>8318</v>
      </c>
      <c r="S4076" s="12" t="str">
        <f>TEXT((J4076/86400)+25569+(-5/24),"mm/dd/yy")</f>
        <v>10/06/15</v>
      </c>
      <c r="T4076" s="12" t="str">
        <f>TEXT((I4076/86400)+25569+(-5/24),"mm/dd/yy")</f>
        <v>11/05/15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>E4077/D4077</f>
        <v>0.28799999999999998</v>
      </c>
      <c r="P4077">
        <f>E4077/L4077</f>
        <v>44.307692307692307</v>
      </c>
      <c r="Q4077" t="s">
        <v>8317</v>
      </c>
      <c r="R4077" t="s">
        <v>8318</v>
      </c>
      <c r="S4077" s="12" t="str">
        <f>TEXT((J4077/86400)+25569+(-5/24),"mm/dd/yy")</f>
        <v>05/19/14</v>
      </c>
      <c r="T4077" s="12" t="str">
        <f>TEXT((I4077/86400)+25569+(-5/24),"mm/dd/yy")</f>
        <v>06/30/14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>E4078/D4078</f>
        <v>0</v>
      </c>
      <c r="P4078" t="e">
        <f>E4078/L4078</f>
        <v>#DIV/0!</v>
      </c>
      <c r="Q4078" t="s">
        <v>8317</v>
      </c>
      <c r="R4078" t="s">
        <v>8318</v>
      </c>
      <c r="S4078" s="12" t="str">
        <f>TEXT((J4078/86400)+25569+(-5/24),"mm/dd/yy")</f>
        <v>09/23/14</v>
      </c>
      <c r="T4078" s="12" t="str">
        <f>TEXT((I4078/86400)+25569+(-5/24),"mm/dd/yy")</f>
        <v>10/21/14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>E4079/D4079</f>
        <v>8.8999999999999996E-2</v>
      </c>
      <c r="P4079">
        <f>E4079/L4079</f>
        <v>222.5</v>
      </c>
      <c r="Q4079" t="s">
        <v>8317</v>
      </c>
      <c r="R4079" t="s">
        <v>8318</v>
      </c>
      <c r="S4079" s="12" t="str">
        <f>TEXT((J4079/86400)+25569+(-5/24),"mm/dd/yy")</f>
        <v>11/21/16</v>
      </c>
      <c r="T4079" s="12" t="str">
        <f>TEXT((I4079/86400)+25569+(-5/24),"mm/dd/yy")</f>
        <v>12/21/16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>E4080/D4080</f>
        <v>0</v>
      </c>
      <c r="P4080" t="e">
        <f>E4080/L4080</f>
        <v>#DIV/0!</v>
      </c>
      <c r="Q4080" t="s">
        <v>8317</v>
      </c>
      <c r="R4080" t="s">
        <v>8318</v>
      </c>
      <c r="S4080" s="12" t="str">
        <f>TEXT((J4080/86400)+25569+(-5/24),"mm/dd/yy")</f>
        <v>12/28/16</v>
      </c>
      <c r="T4080" s="12" t="str">
        <f>TEXT((I4080/86400)+25569+(-5/24),"mm/dd/yy")</f>
        <v>01/27/17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>E4081/D4081</f>
        <v>1.6666666666666668E-3</v>
      </c>
      <c r="P4081">
        <f>E4081/L4081</f>
        <v>5</v>
      </c>
      <c r="Q4081" t="s">
        <v>8317</v>
      </c>
      <c r="R4081" t="s">
        <v>8318</v>
      </c>
      <c r="S4081" s="12" t="str">
        <f>TEXT((J4081/86400)+25569+(-5/24),"mm/dd/yy")</f>
        <v>05/20/16</v>
      </c>
      <c r="T4081" s="12" t="str">
        <f>TEXT((I4081/86400)+25569+(-5/24),"mm/dd/yy")</f>
        <v>06/19/16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>E4082/D4082</f>
        <v>0</v>
      </c>
      <c r="P4082" t="e">
        <f>E4082/L4082</f>
        <v>#DIV/0!</v>
      </c>
      <c r="Q4082" t="s">
        <v>8317</v>
      </c>
      <c r="R4082" t="s">
        <v>8318</v>
      </c>
      <c r="S4082" s="12" t="str">
        <f>TEXT((J4082/86400)+25569+(-5/24),"mm/dd/yy")</f>
        <v>05/21/16</v>
      </c>
      <c r="T4082" s="12" t="str">
        <f>TEXT((I4082/86400)+25569+(-5/24),"mm/dd/yy")</f>
        <v>06/14/16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>E4083/D4083</f>
        <v>0.15737410071942445</v>
      </c>
      <c r="P4083">
        <f>E4083/L4083</f>
        <v>29.166666666666668</v>
      </c>
      <c r="Q4083" t="s">
        <v>8317</v>
      </c>
      <c r="R4083" t="s">
        <v>8318</v>
      </c>
      <c r="S4083" s="12" t="str">
        <f>TEXT((J4083/86400)+25569+(-5/24),"mm/dd/yy")</f>
        <v>02/06/15</v>
      </c>
      <c r="T4083" s="12" t="str">
        <f>TEXT((I4083/86400)+25569+(-5/24),"mm/dd/yy")</f>
        <v>03/08/15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>E4084/D4084</f>
        <v>0.02</v>
      </c>
      <c r="P4084">
        <f>E4084/L4084</f>
        <v>1.5</v>
      </c>
      <c r="Q4084" t="s">
        <v>8317</v>
      </c>
      <c r="R4084" t="s">
        <v>8318</v>
      </c>
      <c r="S4084" s="12" t="str">
        <f>TEXT((J4084/86400)+25569+(-5/24),"mm/dd/yy")</f>
        <v>10/29/15</v>
      </c>
      <c r="T4084" s="12" t="str">
        <f>TEXT((I4084/86400)+25569+(-5/24),"mm/dd/yy")</f>
        <v>11/14/15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>E4085/D4085</f>
        <v>0.21685714285714286</v>
      </c>
      <c r="P4085">
        <f>E4085/L4085</f>
        <v>126.5</v>
      </c>
      <c r="Q4085" t="s">
        <v>8317</v>
      </c>
      <c r="R4085" t="s">
        <v>8318</v>
      </c>
      <c r="S4085" s="12" t="str">
        <f>TEXT((J4085/86400)+25569+(-5/24),"mm/dd/yy")</f>
        <v>12/15/15</v>
      </c>
      <c r="T4085" s="12" t="str">
        <f>TEXT((I4085/86400)+25569+(-5/24),"mm/dd/yy")</f>
        <v>01/14/16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>E4086/D4086</f>
        <v>3.3333333333333335E-3</v>
      </c>
      <c r="P4086">
        <f>E4086/L4086</f>
        <v>10</v>
      </c>
      <c r="Q4086" t="s">
        <v>8317</v>
      </c>
      <c r="R4086" t="s">
        <v>8318</v>
      </c>
      <c r="S4086" s="12" t="str">
        <f>TEXT((J4086/86400)+25569+(-5/24),"mm/dd/yy")</f>
        <v>09/09/16</v>
      </c>
      <c r="T4086" s="12" t="str">
        <f>TEXT((I4086/86400)+25569+(-5/24),"mm/dd/yy")</f>
        <v>10/09/16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>E4087/D4087</f>
        <v>2.8571428571428571E-3</v>
      </c>
      <c r="P4087">
        <f>E4087/L4087</f>
        <v>10</v>
      </c>
      <c r="Q4087" t="s">
        <v>8317</v>
      </c>
      <c r="R4087" t="s">
        <v>8318</v>
      </c>
      <c r="S4087" s="12" t="str">
        <f>TEXT((J4087/86400)+25569+(-5/24),"mm/dd/yy")</f>
        <v>02/23/15</v>
      </c>
      <c r="T4087" s="12" t="str">
        <f>TEXT((I4087/86400)+25569+(-5/24),"mm/dd/yy")</f>
        <v>03/23/15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>E4088/D4088</f>
        <v>4.7E-2</v>
      </c>
      <c r="P4088">
        <f>E4088/L4088</f>
        <v>9.4</v>
      </c>
      <c r="Q4088" t="s">
        <v>8317</v>
      </c>
      <c r="R4088" t="s">
        <v>8318</v>
      </c>
      <c r="S4088" s="12" t="str">
        <f>TEXT((J4088/86400)+25569+(-5/24),"mm/dd/yy")</f>
        <v>10/27/15</v>
      </c>
      <c r="T4088" s="12" t="str">
        <f>TEXT((I4088/86400)+25569+(-5/24),"mm/dd/yy")</f>
        <v>11/20/15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>E4089/D4089</f>
        <v>0</v>
      </c>
      <c r="P4089" t="e">
        <f>E4089/L4089</f>
        <v>#DIV/0!</v>
      </c>
      <c r="Q4089" t="s">
        <v>8317</v>
      </c>
      <c r="R4089" t="s">
        <v>8318</v>
      </c>
      <c r="S4089" s="12" t="str">
        <f>TEXT((J4089/86400)+25569+(-5/24),"mm/dd/yy")</f>
        <v>06/17/16</v>
      </c>
      <c r="T4089" s="12" t="str">
        <f>TEXT((I4089/86400)+25569+(-5/24),"mm/dd/yy")</f>
        <v>07/17/16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>E4090/D4090</f>
        <v>0.108</v>
      </c>
      <c r="P4090">
        <f>E4090/L4090</f>
        <v>72</v>
      </c>
      <c r="Q4090" t="s">
        <v>8317</v>
      </c>
      <c r="R4090" t="s">
        <v>8318</v>
      </c>
      <c r="S4090" s="12" t="str">
        <f>TEXT((J4090/86400)+25569+(-5/24),"mm/dd/yy")</f>
        <v>12/17/14</v>
      </c>
      <c r="T4090" s="12" t="str">
        <f>TEXT((I4090/86400)+25569+(-5/24),"mm/dd/yy")</f>
        <v>01/16/15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>E4091/D4091</f>
        <v>4.8000000000000001E-2</v>
      </c>
      <c r="P4091">
        <f>E4091/L4091</f>
        <v>30</v>
      </c>
      <c r="Q4091" t="s">
        <v>8317</v>
      </c>
      <c r="R4091" t="s">
        <v>8318</v>
      </c>
      <c r="S4091" s="12" t="str">
        <f>TEXT((J4091/86400)+25569+(-5/24),"mm/dd/yy")</f>
        <v>04/28/15</v>
      </c>
      <c r="T4091" s="12" t="str">
        <f>TEXT((I4091/86400)+25569+(-5/24),"mm/dd/yy")</f>
        <v>05/31/15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>E4092/D4092</f>
        <v>3.2000000000000001E-2</v>
      </c>
      <c r="P4092">
        <f>E4092/L4092</f>
        <v>10.666666666666666</v>
      </c>
      <c r="Q4092" t="s">
        <v>8317</v>
      </c>
      <c r="R4092" t="s">
        <v>8318</v>
      </c>
      <c r="S4092" s="12" t="str">
        <f>TEXT((J4092/86400)+25569+(-5/24),"mm/dd/yy")</f>
        <v>07/24/15</v>
      </c>
      <c r="T4092" s="12" t="str">
        <f>TEXT((I4092/86400)+25569+(-5/24),"mm/dd/yy")</f>
        <v>08/07/15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>E4093/D4093</f>
        <v>0.1275</v>
      </c>
      <c r="P4093">
        <f>E4093/L4093</f>
        <v>25.5</v>
      </c>
      <c r="Q4093" t="s">
        <v>8317</v>
      </c>
      <c r="R4093" t="s">
        <v>8318</v>
      </c>
      <c r="S4093" s="12" t="str">
        <f>TEXT((J4093/86400)+25569+(-5/24),"mm/dd/yy")</f>
        <v>12/17/14</v>
      </c>
      <c r="T4093" s="12" t="str">
        <f>TEXT((I4093/86400)+25569+(-5/24),"mm/dd/yy")</f>
        <v>01/16/15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>E4094/D4094</f>
        <v>1.8181818181818181E-4</v>
      </c>
      <c r="P4094">
        <f>E4094/L4094</f>
        <v>20</v>
      </c>
      <c r="Q4094" t="s">
        <v>8317</v>
      </c>
      <c r="R4094" t="s">
        <v>8318</v>
      </c>
      <c r="S4094" s="12" t="str">
        <f>TEXT((J4094/86400)+25569+(-5/24),"mm/dd/yy")</f>
        <v>02/03/15</v>
      </c>
      <c r="T4094" s="12" t="str">
        <f>TEXT((I4094/86400)+25569+(-5/24),"mm/dd/yy")</f>
        <v>04/04/15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>E4095/D4095</f>
        <v>2.4E-2</v>
      </c>
      <c r="P4095">
        <f>E4095/L4095</f>
        <v>15</v>
      </c>
      <c r="Q4095" t="s">
        <v>8317</v>
      </c>
      <c r="R4095" t="s">
        <v>8318</v>
      </c>
      <c r="S4095" s="12" t="str">
        <f>TEXT((J4095/86400)+25569+(-5/24),"mm/dd/yy")</f>
        <v>06/23/15</v>
      </c>
      <c r="T4095" s="12" t="str">
        <f>TEXT((I4095/86400)+25569+(-5/24),"mm/dd/yy")</f>
        <v>08/22/15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>E4096/D4096</f>
        <v>0.36499999999999999</v>
      </c>
      <c r="P4096">
        <f>E4096/L4096</f>
        <v>91.25</v>
      </c>
      <c r="Q4096" t="s">
        <v>8317</v>
      </c>
      <c r="R4096" t="s">
        <v>8318</v>
      </c>
      <c r="S4096" s="12" t="str">
        <f>TEXT((J4096/86400)+25569+(-5/24),"mm/dd/yy")</f>
        <v>09/07/14</v>
      </c>
      <c r="T4096" s="12" t="str">
        <f>TEXT((I4096/86400)+25569+(-5/24),"mm/dd/yy")</f>
        <v>10/21/14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>E4097/D4097</f>
        <v>2.6666666666666668E-2</v>
      </c>
      <c r="P4097">
        <f>E4097/L4097</f>
        <v>800</v>
      </c>
      <c r="Q4097" t="s">
        <v>8317</v>
      </c>
      <c r="R4097" t="s">
        <v>8318</v>
      </c>
      <c r="S4097" s="12" t="str">
        <f>TEXT((J4097/86400)+25569+(-5/24),"mm/dd/yy")</f>
        <v>11/18/16</v>
      </c>
      <c r="T4097" s="12" t="str">
        <f>TEXT((I4097/86400)+25569+(-5/24),"mm/dd/yy")</f>
        <v>12/18/16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>E4098/D4098</f>
        <v>0.11428571428571428</v>
      </c>
      <c r="P4098">
        <f>E4098/L4098</f>
        <v>80</v>
      </c>
      <c r="Q4098" t="s">
        <v>8317</v>
      </c>
      <c r="R4098" t="s">
        <v>8318</v>
      </c>
      <c r="S4098" s="12" t="str">
        <f>TEXT((J4098/86400)+25569+(-5/24),"mm/dd/yy")</f>
        <v>01/15/17</v>
      </c>
      <c r="T4098" s="12" t="str">
        <f>TEXT((I4098/86400)+25569+(-5/24),"mm/dd/yy")</f>
        <v>02/28/17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>E4099/D4099</f>
        <v>0</v>
      </c>
      <c r="P4099" t="e">
        <f>E4099/L4099</f>
        <v>#DIV/0!</v>
      </c>
      <c r="Q4099" t="s">
        <v>8317</v>
      </c>
      <c r="R4099" t="s">
        <v>8318</v>
      </c>
      <c r="S4099" s="12" t="str">
        <f>TEXT((J4099/86400)+25569+(-5/24),"mm/dd/yy")</f>
        <v>12/06/15</v>
      </c>
      <c r="T4099" s="12" t="str">
        <f>TEXT((I4099/86400)+25569+(-5/24),"mm/dd/yy")</f>
        <v>01/31/16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>E4100/D4100</f>
        <v>0</v>
      </c>
      <c r="P4100" t="e">
        <f>E4100/L4100</f>
        <v>#DIV/0!</v>
      </c>
      <c r="Q4100" t="s">
        <v>8317</v>
      </c>
      <c r="R4100" t="s">
        <v>8318</v>
      </c>
      <c r="S4100" s="12" t="str">
        <f>TEXT((J4100/86400)+25569+(-5/24),"mm/dd/yy")</f>
        <v>05/05/16</v>
      </c>
      <c r="T4100" s="12" t="str">
        <f>TEXT((I4100/86400)+25569+(-5/24),"mm/dd/yy")</f>
        <v>06/04/16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>E4101/D4101</f>
        <v>1.1111111111111112E-2</v>
      </c>
      <c r="P4101">
        <f>E4101/L4101</f>
        <v>50</v>
      </c>
      <c r="Q4101" t="s">
        <v>8317</v>
      </c>
      <c r="R4101" t="s">
        <v>8318</v>
      </c>
      <c r="S4101" s="12" t="str">
        <f>TEXT((J4101/86400)+25569+(-5/24),"mm/dd/yy")</f>
        <v>07/19/16</v>
      </c>
      <c r="T4101" s="12" t="str">
        <f>TEXT((I4101/86400)+25569+(-5/24),"mm/dd/yy")</f>
        <v>09/02/16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>E4102/D4102</f>
        <v>0</v>
      </c>
      <c r="P4102" t="e">
        <f>E4102/L4102</f>
        <v>#DIV/0!</v>
      </c>
      <c r="Q4102" t="s">
        <v>8317</v>
      </c>
      <c r="R4102" t="s">
        <v>8318</v>
      </c>
      <c r="S4102" s="12" t="str">
        <f>TEXT((J4102/86400)+25569+(-5/24),"mm/dd/yy")</f>
        <v>10/14/14</v>
      </c>
      <c r="T4102" s="12" t="str">
        <f>TEXT((I4102/86400)+25569+(-5/24),"mm/dd/yy")</f>
        <v>10/24/14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>E4103/D4103</f>
        <v>0</v>
      </c>
      <c r="P4103" t="e">
        <f>E4103/L4103</f>
        <v>#DIV/0!</v>
      </c>
      <c r="Q4103" t="s">
        <v>8317</v>
      </c>
      <c r="R4103" t="s">
        <v>8318</v>
      </c>
      <c r="S4103" s="12" t="str">
        <f>TEXT((J4103/86400)+25569+(-5/24),"mm/dd/yy")</f>
        <v>12/26/16</v>
      </c>
      <c r="T4103" s="12" t="str">
        <f>TEXT((I4103/86400)+25569+(-5/24),"mm/dd/yy")</f>
        <v>01/25/17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>E4104/D4104</f>
        <v>0.27400000000000002</v>
      </c>
      <c r="P4104">
        <f>E4104/L4104</f>
        <v>22.833333333333332</v>
      </c>
      <c r="Q4104" t="s">
        <v>8317</v>
      </c>
      <c r="R4104" t="s">
        <v>8318</v>
      </c>
      <c r="S4104" s="12" t="str">
        <f>TEXT((J4104/86400)+25569+(-5/24),"mm/dd/yy")</f>
        <v>04/15/16</v>
      </c>
      <c r="T4104" s="12" t="str">
        <f>TEXT((I4104/86400)+25569+(-5/24),"mm/dd/yy")</f>
        <v>05/15/16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>E4105/D4105</f>
        <v>0.1</v>
      </c>
      <c r="P4105">
        <f>E4105/L4105</f>
        <v>16.666666666666668</v>
      </c>
      <c r="Q4105" t="s">
        <v>8317</v>
      </c>
      <c r="R4105" t="s">
        <v>8318</v>
      </c>
      <c r="S4105" s="12" t="str">
        <f>TEXT((J4105/86400)+25569+(-5/24),"mm/dd/yy")</f>
        <v>07/03/15</v>
      </c>
      <c r="T4105" s="12" t="str">
        <f>TEXT((I4105/86400)+25569+(-5/24),"mm/dd/yy")</f>
        <v>08/26/15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>E4106/D4106</f>
        <v>0.21366666666666667</v>
      </c>
      <c r="P4106">
        <f>E4106/L4106</f>
        <v>45.785714285714285</v>
      </c>
      <c r="Q4106" t="s">
        <v>8317</v>
      </c>
      <c r="R4106" t="s">
        <v>8318</v>
      </c>
      <c r="S4106" s="12" t="str">
        <f>TEXT((J4106/86400)+25569+(-5/24),"mm/dd/yy")</f>
        <v>09/27/16</v>
      </c>
      <c r="T4106" s="12" t="str">
        <f>TEXT((I4106/86400)+25569+(-5/24),"mm/dd/yy")</f>
        <v>10/27/16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>E4107/D4107</f>
        <v>6.9696969696969702E-2</v>
      </c>
      <c r="P4107">
        <f>E4107/L4107</f>
        <v>383.33333333333331</v>
      </c>
      <c r="Q4107" t="s">
        <v>8317</v>
      </c>
      <c r="R4107" t="s">
        <v>8318</v>
      </c>
      <c r="S4107" s="12" t="str">
        <f>TEXT((J4107/86400)+25569+(-5/24),"mm/dd/yy")</f>
        <v>11/22/16</v>
      </c>
      <c r="T4107" s="12" t="str">
        <f>TEXT((I4107/86400)+25569+(-5/24),"mm/dd/yy")</f>
        <v>12/25/16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>E4108/D4108</f>
        <v>0.70599999999999996</v>
      </c>
      <c r="P4108">
        <f>E4108/L4108</f>
        <v>106.96969696969697</v>
      </c>
      <c r="Q4108" t="s">
        <v>8317</v>
      </c>
      <c r="R4108" t="s">
        <v>8318</v>
      </c>
      <c r="S4108" s="12" t="str">
        <f>TEXT((J4108/86400)+25569+(-5/24),"mm/dd/yy")</f>
        <v>02/17/15</v>
      </c>
      <c r="T4108" s="12" t="str">
        <f>TEXT((I4108/86400)+25569+(-5/24),"mm/dd/yy")</f>
        <v>04/01/15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>E4109/D4109</f>
        <v>2.0500000000000001E-2</v>
      </c>
      <c r="P4109">
        <f>E4109/L4109</f>
        <v>10.25</v>
      </c>
      <c r="Q4109" t="s">
        <v>8317</v>
      </c>
      <c r="R4109" t="s">
        <v>8318</v>
      </c>
      <c r="S4109" s="12" t="str">
        <f>TEXT((J4109/86400)+25569+(-5/24),"mm/dd/yy")</f>
        <v>09/01/14</v>
      </c>
      <c r="T4109" s="12" t="str">
        <f>TEXT((I4109/86400)+25569+(-5/24),"mm/dd/yy")</f>
        <v>09/24/14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>E4110/D4110</f>
        <v>1.9666666666666666E-2</v>
      </c>
      <c r="P4110">
        <f>E4110/L4110</f>
        <v>59</v>
      </c>
      <c r="Q4110" t="s">
        <v>8317</v>
      </c>
      <c r="R4110" t="s">
        <v>8318</v>
      </c>
      <c r="S4110" s="12" t="str">
        <f>TEXT((J4110/86400)+25569+(-5/24),"mm/dd/yy")</f>
        <v>01/31/17</v>
      </c>
      <c r="T4110" s="12" t="str">
        <f>TEXT((I4110/86400)+25569+(-5/24),"mm/dd/yy")</f>
        <v>03/03/17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>E4111/D4111</f>
        <v>0</v>
      </c>
      <c r="P4111" t="e">
        <f>E4111/L4111</f>
        <v>#DIV/0!</v>
      </c>
      <c r="Q4111" t="s">
        <v>8317</v>
      </c>
      <c r="R4111" t="s">
        <v>8318</v>
      </c>
      <c r="S4111" s="12" t="str">
        <f>TEXT((J4111/86400)+25569+(-5/24),"mm/dd/yy")</f>
        <v>10/30/15</v>
      </c>
      <c r="T4111" s="12" t="str">
        <f>TEXT((I4111/86400)+25569+(-5/24),"mm/dd/yy")</f>
        <v>11/29/15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>E4112/D4112</f>
        <v>0.28666666666666668</v>
      </c>
      <c r="P4112">
        <f>E4112/L4112</f>
        <v>14.333333333333334</v>
      </c>
      <c r="Q4112" t="s">
        <v>8317</v>
      </c>
      <c r="R4112" t="s">
        <v>8318</v>
      </c>
      <c r="S4112" s="12" t="str">
        <f>TEXT((J4112/86400)+25569+(-5/24),"mm/dd/yy")</f>
        <v>05/22/16</v>
      </c>
      <c r="T4112" s="12" t="str">
        <f>TEXT((I4112/86400)+25569+(-5/24),"mm/dd/yy")</f>
        <v>07/21/16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>E4113/D4113</f>
        <v>3.1333333333333331E-2</v>
      </c>
      <c r="P4113">
        <f>E4113/L4113</f>
        <v>15.666666666666666</v>
      </c>
      <c r="Q4113" t="s">
        <v>8317</v>
      </c>
      <c r="R4113" t="s">
        <v>8318</v>
      </c>
      <c r="S4113" s="12" t="str">
        <f>TEXT((J4113/86400)+25569+(-5/24),"mm/dd/yy")</f>
        <v>01/24/15</v>
      </c>
      <c r="T4113" s="12" t="str">
        <f>TEXT((I4113/86400)+25569+(-5/24),"mm/dd/yy")</f>
        <v>02/23/15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>E4114/D4114</f>
        <v>4.0000000000000002E-4</v>
      </c>
      <c r="P4114">
        <f>E4114/L4114</f>
        <v>1</v>
      </c>
      <c r="Q4114" t="s">
        <v>8317</v>
      </c>
      <c r="R4114" t="s">
        <v>8318</v>
      </c>
      <c r="S4114" s="12" t="str">
        <f>TEXT((J4114/86400)+25569+(-5/24),"mm/dd/yy")</f>
        <v>01/31/16</v>
      </c>
      <c r="T4114" s="12" t="str">
        <f>TEXT((I4114/86400)+25569+(-5/24),"mm/dd/yy")</f>
        <v>02/27/16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>E4115/D4115</f>
        <v>2E-3</v>
      </c>
      <c r="P4115">
        <f>E4115/L4115</f>
        <v>1</v>
      </c>
      <c r="Q4115" t="s">
        <v>8317</v>
      </c>
      <c r="R4115" t="s">
        <v>8318</v>
      </c>
      <c r="S4115" s="12" t="str">
        <f>TEXT((J4115/86400)+25569+(-5/24),"mm/dd/yy")</f>
        <v>12/20/15</v>
      </c>
      <c r="T4115" s="12" t="str">
        <f>TEXT((I4115/86400)+25569+(-5/24),"mm/dd/yy")</f>
        <v>01/08/16</v>
      </c>
    </row>
  </sheetData>
  <autoFilter ref="A1:T4115" xr:uid="{C3B0EF41-E08B-46B6-BAB9-98E279DD7744}">
    <sortState xmlns:xlrd2="http://schemas.microsoft.com/office/spreadsheetml/2017/richdata2" ref="A2:T4115">
      <sortCondition ref="A1:A4115"/>
    </sortState>
  </autoFilter>
  <conditionalFormatting sqref="F2:F4115">
    <cfRule type="containsText" dxfId="13" priority="6" operator="containsText" text="successful">
      <formula>NOT(ISERROR(SEARCH("successful",F2)))</formula>
    </cfRule>
    <cfRule type="containsText" dxfId="12" priority="7" operator="containsText" text="live">
      <formula>NOT(ISERROR(SEARCH("live",F2)))</formula>
    </cfRule>
    <cfRule type="containsText" dxfId="11" priority="11" operator="containsText" text="failed">
      <formula>NOT(ISERROR(SEARCH("failed",F2)))</formula>
    </cfRule>
    <cfRule type="containsText" dxfId="10" priority="12" operator="containsText" text="canceled">
      <formula>NOT(ISERROR(SEARCH("canceled",F2)))</formula>
    </cfRule>
  </conditionalFormatting>
  <conditionalFormatting sqref="F3990:F4115">
    <cfRule type="containsText" dxfId="9" priority="8" operator="containsText" text="live">
      <formula>NOT(ISERROR(SEARCH("live",F3990)))</formula>
    </cfRule>
    <cfRule type="containsText" dxfId="8" priority="9" operator="containsText" text="successful">
      <formula>NOT(ISERROR(SEARCH("successful",F3990)))</formula>
    </cfRule>
    <cfRule type="containsText" dxfId="7" priority="10" operator="containsText" text="canceled">
      <formula>NOT(ISERROR(SEARCH("canceled",F3990)))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C8ED01-098B-46B7-95F0-DE501FC9BDE2}">
  <sheetPr codeName="Sheet3"/>
  <dimension ref="A1:F17"/>
  <sheetViews>
    <sheetView workbookViewId="0">
      <selection activeCell="A17" sqref="A17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3.88671875" bestFit="1" customWidth="1"/>
    <col min="4" max="4" width="8.44140625" bestFit="1" customWidth="1"/>
    <col min="5" max="5" width="5.6640625" bestFit="1" customWidth="1"/>
    <col min="6" max="6" width="10.77734375" bestFit="1" customWidth="1"/>
  </cols>
  <sheetData>
    <row r="1" spans="1:6" x14ac:dyDescent="0.3">
      <c r="A1" s="8" t="s">
        <v>8223</v>
      </c>
      <c r="B1" t="s">
        <v>8364</v>
      </c>
    </row>
    <row r="3" spans="1:6" x14ac:dyDescent="0.3">
      <c r="A3" s="8" t="s">
        <v>8363</v>
      </c>
      <c r="B3" s="8" t="s">
        <v>8362</v>
      </c>
    </row>
    <row r="4" spans="1:6" x14ac:dyDescent="0.3">
      <c r="A4" s="8" t="s">
        <v>8360</v>
      </c>
      <c r="B4" t="s">
        <v>8219</v>
      </c>
      <c r="C4" t="s">
        <v>8222</v>
      </c>
      <c r="D4" t="s">
        <v>8220</v>
      </c>
      <c r="E4" t="s">
        <v>8221</v>
      </c>
      <c r="F4" t="s">
        <v>8361</v>
      </c>
    </row>
    <row r="5" spans="1:6" x14ac:dyDescent="0.3">
      <c r="A5" s="9" t="s">
        <v>8317</v>
      </c>
      <c r="B5" s="10">
        <v>839</v>
      </c>
      <c r="C5" s="10">
        <v>24</v>
      </c>
      <c r="D5" s="10">
        <v>37</v>
      </c>
      <c r="E5" s="10">
        <v>493</v>
      </c>
      <c r="F5" s="10">
        <v>1393</v>
      </c>
    </row>
    <row r="6" spans="1:6" x14ac:dyDescent="0.3">
      <c r="A6" s="9" t="s">
        <v>8314</v>
      </c>
      <c r="B6" s="10">
        <v>540</v>
      </c>
      <c r="C6" s="10">
        <v>20</v>
      </c>
      <c r="D6" s="10">
        <v>20</v>
      </c>
      <c r="E6" s="10">
        <v>120</v>
      </c>
      <c r="F6" s="10">
        <v>700</v>
      </c>
    </row>
    <row r="7" spans="1:6" x14ac:dyDescent="0.3">
      <c r="A7" s="9" t="s">
        <v>8310</v>
      </c>
      <c r="B7" s="10">
        <v>209</v>
      </c>
      <c r="C7" s="10"/>
      <c r="D7" s="10">
        <v>178</v>
      </c>
      <c r="E7" s="10">
        <v>213</v>
      </c>
      <c r="F7" s="10">
        <v>600</v>
      </c>
    </row>
    <row r="8" spans="1:6" x14ac:dyDescent="0.3">
      <c r="A8" s="9" t="s">
        <v>8320</v>
      </c>
      <c r="B8" s="10">
        <v>300</v>
      </c>
      <c r="C8" s="10"/>
      <c r="D8" s="10">
        <v>40</v>
      </c>
      <c r="E8" s="10">
        <v>180</v>
      </c>
      <c r="F8" s="10">
        <v>520</v>
      </c>
    </row>
    <row r="9" spans="1:6" x14ac:dyDescent="0.3">
      <c r="A9" s="9" t="s">
        <v>8323</v>
      </c>
      <c r="B9" s="10">
        <v>80</v>
      </c>
      <c r="C9" s="10"/>
      <c r="D9" s="10">
        <v>30</v>
      </c>
      <c r="E9" s="10">
        <v>127</v>
      </c>
      <c r="F9" s="10">
        <v>237</v>
      </c>
    </row>
    <row r="10" spans="1:6" x14ac:dyDescent="0.3">
      <c r="A10" s="9" t="s">
        <v>8312</v>
      </c>
      <c r="B10" s="10">
        <v>80</v>
      </c>
      <c r="C10" s="10"/>
      <c r="D10" s="10"/>
      <c r="E10" s="10">
        <v>140</v>
      </c>
      <c r="F10" s="10">
        <v>220</v>
      </c>
    </row>
    <row r="11" spans="1:6" x14ac:dyDescent="0.3">
      <c r="A11" s="9" t="s">
        <v>8325</v>
      </c>
      <c r="B11" s="10">
        <v>103</v>
      </c>
      <c r="C11" s="10"/>
      <c r="D11" s="10"/>
      <c r="E11" s="10">
        <v>117</v>
      </c>
      <c r="F11" s="10">
        <v>220</v>
      </c>
    </row>
    <row r="12" spans="1:6" x14ac:dyDescent="0.3">
      <c r="A12" s="9" t="s">
        <v>8328</v>
      </c>
      <c r="B12" s="10">
        <v>34</v>
      </c>
      <c r="C12" s="10">
        <v>6</v>
      </c>
      <c r="D12" s="10">
        <v>20</v>
      </c>
      <c r="E12" s="10">
        <v>140</v>
      </c>
      <c r="F12" s="10">
        <v>200</v>
      </c>
    </row>
    <row r="13" spans="1:6" x14ac:dyDescent="0.3">
      <c r="A13" s="9" t="s">
        <v>8341</v>
      </c>
      <c r="B13" s="10"/>
      <c r="C13" s="10"/>
      <c r="D13" s="10">
        <v>24</v>
      </c>
      <c r="E13" s="10"/>
      <c r="F13" s="10">
        <v>24</v>
      </c>
    </row>
    <row r="14" spans="1:6" x14ac:dyDescent="0.3">
      <c r="A14" s="9" t="s">
        <v>8361</v>
      </c>
      <c r="B14" s="10">
        <v>2185</v>
      </c>
      <c r="C14" s="10">
        <v>50</v>
      </c>
      <c r="D14" s="10">
        <v>349</v>
      </c>
      <c r="E14" s="10">
        <v>1530</v>
      </c>
      <c r="F14" s="10">
        <v>4114</v>
      </c>
    </row>
    <row r="17" spans="1:1" x14ac:dyDescent="0.3">
      <c r="A17" s="9" t="s">
        <v>8365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044E6-2D2C-4928-B572-38AF9F5DA323}">
  <sheetPr codeName="Sheet4"/>
  <dimension ref="A1:G59"/>
  <sheetViews>
    <sheetView zoomScale="80" zoomScaleNormal="80" workbookViewId="0">
      <selection activeCell="AC37" sqref="AC37"/>
    </sheetView>
  </sheetViews>
  <sheetFormatPr defaultRowHeight="14.4" x14ac:dyDescent="0.3"/>
  <cols>
    <col min="1" max="2" width="15.5546875" bestFit="1" customWidth="1"/>
    <col min="3" max="3" width="3.88671875" bestFit="1" customWidth="1"/>
    <col min="4" max="4" width="8.44140625" bestFit="1" customWidth="1"/>
    <col min="5" max="5" width="5.6640625" bestFit="1" customWidth="1"/>
    <col min="6" max="6" width="10.77734375" bestFit="1" customWidth="1"/>
  </cols>
  <sheetData>
    <row r="1" spans="1:6" x14ac:dyDescent="0.3">
      <c r="A1" s="8" t="s">
        <v>8223</v>
      </c>
      <c r="B1" t="s">
        <v>8364</v>
      </c>
    </row>
    <row r="3" spans="1:6" x14ac:dyDescent="0.3">
      <c r="A3" s="8" t="s">
        <v>8363</v>
      </c>
      <c r="B3" s="8" t="s">
        <v>8362</v>
      </c>
    </row>
    <row r="4" spans="1:6" x14ac:dyDescent="0.3">
      <c r="A4" s="8" t="s">
        <v>8360</v>
      </c>
      <c r="B4" t="s">
        <v>8219</v>
      </c>
      <c r="C4" t="s">
        <v>8222</v>
      </c>
      <c r="D4" t="s">
        <v>8220</v>
      </c>
      <c r="E4" t="s">
        <v>8221</v>
      </c>
      <c r="F4" t="s">
        <v>8361</v>
      </c>
    </row>
    <row r="5" spans="1:6" x14ac:dyDescent="0.3">
      <c r="A5" s="9" t="s">
        <v>8318</v>
      </c>
      <c r="B5" s="10">
        <v>694</v>
      </c>
      <c r="C5" s="10">
        <v>19</v>
      </c>
      <c r="D5" s="10"/>
      <c r="E5" s="10">
        <v>353</v>
      </c>
      <c r="F5" s="10">
        <v>1066</v>
      </c>
    </row>
    <row r="6" spans="1:6" x14ac:dyDescent="0.3">
      <c r="A6" s="9" t="s">
        <v>8315</v>
      </c>
      <c r="B6" s="10">
        <v>260</v>
      </c>
      <c r="C6" s="10"/>
      <c r="D6" s="10"/>
      <c r="E6" s="10"/>
      <c r="F6" s="10">
        <v>260</v>
      </c>
    </row>
    <row r="7" spans="1:6" x14ac:dyDescent="0.3">
      <c r="A7" s="9" t="s">
        <v>8316</v>
      </c>
      <c r="B7" s="10">
        <v>20</v>
      </c>
      <c r="C7" s="10"/>
      <c r="D7" s="10">
        <v>60</v>
      </c>
      <c r="E7" s="10">
        <v>120</v>
      </c>
      <c r="F7" s="10">
        <v>200</v>
      </c>
    </row>
    <row r="8" spans="1:6" x14ac:dyDescent="0.3">
      <c r="A8" s="9" t="s">
        <v>8330</v>
      </c>
      <c r="B8" s="10">
        <v>85</v>
      </c>
      <c r="C8" s="10">
        <v>5</v>
      </c>
      <c r="D8" s="10">
        <v>17</v>
      </c>
      <c r="E8" s="10">
        <v>80</v>
      </c>
      <c r="F8" s="10">
        <v>187</v>
      </c>
    </row>
    <row r="9" spans="1:6" x14ac:dyDescent="0.3">
      <c r="A9" s="9" t="s">
        <v>8332</v>
      </c>
      <c r="B9" s="10">
        <v>180</v>
      </c>
      <c r="C9" s="10"/>
      <c r="D9" s="10"/>
      <c r="E9" s="10"/>
      <c r="F9" s="10">
        <v>180</v>
      </c>
    </row>
    <row r="10" spans="1:6" x14ac:dyDescent="0.3">
      <c r="A10" s="9" t="s">
        <v>8326</v>
      </c>
      <c r="B10" s="10">
        <v>103</v>
      </c>
      <c r="C10" s="10"/>
      <c r="D10" s="10"/>
      <c r="E10" s="10">
        <v>57</v>
      </c>
      <c r="F10" s="10">
        <v>160</v>
      </c>
    </row>
    <row r="11" spans="1:6" x14ac:dyDescent="0.3">
      <c r="A11" s="9" t="s">
        <v>8357</v>
      </c>
      <c r="B11" s="10"/>
      <c r="C11" s="10"/>
      <c r="D11" s="10">
        <v>100</v>
      </c>
      <c r="E11" s="10">
        <v>60</v>
      </c>
      <c r="F11" s="10">
        <v>160</v>
      </c>
    </row>
    <row r="12" spans="1:6" x14ac:dyDescent="0.3">
      <c r="A12" s="9" t="s">
        <v>8331</v>
      </c>
      <c r="B12" s="10">
        <v>140</v>
      </c>
      <c r="C12" s="10"/>
      <c r="D12" s="10"/>
      <c r="E12" s="10">
        <v>20</v>
      </c>
      <c r="F12" s="10">
        <v>160</v>
      </c>
    </row>
    <row r="13" spans="1:6" x14ac:dyDescent="0.3">
      <c r="A13" s="9" t="s">
        <v>8311</v>
      </c>
      <c r="B13" s="10">
        <v>140</v>
      </c>
      <c r="C13" s="10"/>
      <c r="D13" s="10"/>
      <c r="E13" s="10"/>
      <c r="F13" s="10">
        <v>140</v>
      </c>
    </row>
    <row r="14" spans="1:6" x14ac:dyDescent="0.3">
      <c r="A14" s="9" t="s">
        <v>8356</v>
      </c>
      <c r="B14" s="10"/>
      <c r="C14" s="10"/>
      <c r="D14" s="10">
        <v>20</v>
      </c>
      <c r="E14" s="10">
        <v>120</v>
      </c>
      <c r="F14" s="10">
        <v>140</v>
      </c>
    </row>
    <row r="15" spans="1:6" x14ac:dyDescent="0.3">
      <c r="A15" s="9" t="s">
        <v>8338</v>
      </c>
      <c r="B15" s="10">
        <v>60</v>
      </c>
      <c r="C15" s="10"/>
      <c r="D15" s="10">
        <v>20</v>
      </c>
      <c r="E15" s="10">
        <v>60</v>
      </c>
      <c r="F15" s="10">
        <v>140</v>
      </c>
    </row>
    <row r="16" spans="1:6" x14ac:dyDescent="0.3">
      <c r="A16" s="9" t="s">
        <v>8348</v>
      </c>
      <c r="B16" s="10"/>
      <c r="C16" s="10"/>
      <c r="D16" s="10"/>
      <c r="E16" s="10">
        <v>100</v>
      </c>
      <c r="F16" s="10">
        <v>100</v>
      </c>
    </row>
    <row r="17" spans="1:7" x14ac:dyDescent="0.3">
      <c r="A17" s="9" t="s">
        <v>8347</v>
      </c>
      <c r="B17" s="10"/>
      <c r="C17" s="10"/>
      <c r="D17" s="10"/>
      <c r="E17" s="10">
        <v>100</v>
      </c>
      <c r="F17" s="10">
        <v>100</v>
      </c>
    </row>
    <row r="18" spans="1:7" x14ac:dyDescent="0.3">
      <c r="A18" s="9" t="s">
        <v>8349</v>
      </c>
      <c r="B18" s="10"/>
      <c r="C18" s="10"/>
      <c r="D18" s="10"/>
      <c r="E18" s="10">
        <v>80</v>
      </c>
      <c r="F18" s="10">
        <v>80</v>
      </c>
      <c r="G18" s="10"/>
    </row>
    <row r="19" spans="1:7" x14ac:dyDescent="0.3">
      <c r="A19" s="9" t="s">
        <v>8313</v>
      </c>
      <c r="B19" s="10">
        <v>80</v>
      </c>
      <c r="C19" s="10"/>
      <c r="D19" s="10"/>
      <c r="E19" s="10"/>
      <c r="F19" s="10">
        <v>80</v>
      </c>
      <c r="G19" s="10"/>
    </row>
    <row r="20" spans="1:7" x14ac:dyDescent="0.3">
      <c r="A20" s="9" t="s">
        <v>8339</v>
      </c>
      <c r="B20" s="10"/>
      <c r="C20" s="10">
        <v>20</v>
      </c>
      <c r="D20" s="10"/>
      <c r="E20" s="10">
        <v>40</v>
      </c>
      <c r="F20" s="10">
        <v>60</v>
      </c>
      <c r="G20" s="10"/>
    </row>
    <row r="21" spans="1:7" x14ac:dyDescent="0.3">
      <c r="A21" s="9" t="s">
        <v>8346</v>
      </c>
      <c r="B21" s="10"/>
      <c r="C21" s="10"/>
      <c r="D21" s="10"/>
      <c r="E21" s="10">
        <v>60</v>
      </c>
      <c r="F21" s="10">
        <v>60</v>
      </c>
      <c r="G21" s="10"/>
    </row>
    <row r="22" spans="1:7" x14ac:dyDescent="0.3">
      <c r="A22" s="9" t="s">
        <v>8319</v>
      </c>
      <c r="B22" s="10">
        <v>40</v>
      </c>
      <c r="C22" s="10"/>
      <c r="D22" s="10">
        <v>18</v>
      </c>
      <c r="E22" s="10">
        <v>2</v>
      </c>
      <c r="F22" s="10">
        <v>60</v>
      </c>
      <c r="G22" s="10"/>
    </row>
    <row r="23" spans="1:7" x14ac:dyDescent="0.3">
      <c r="A23" s="9" t="s">
        <v>8321</v>
      </c>
      <c r="B23" s="10">
        <v>60</v>
      </c>
      <c r="C23" s="10"/>
      <c r="D23" s="10"/>
      <c r="E23" s="10"/>
      <c r="F23" s="10">
        <v>60</v>
      </c>
      <c r="G23" s="10"/>
    </row>
    <row r="24" spans="1:7" x14ac:dyDescent="0.3">
      <c r="A24" s="9" t="s">
        <v>8334</v>
      </c>
      <c r="B24" s="10">
        <v>60</v>
      </c>
      <c r="C24" s="10"/>
      <c r="D24" s="10"/>
      <c r="E24" s="10"/>
      <c r="F24" s="10">
        <v>60</v>
      </c>
      <c r="G24" s="10"/>
    </row>
    <row r="25" spans="1:7" x14ac:dyDescent="0.3">
      <c r="A25" s="9" t="s">
        <v>8333</v>
      </c>
      <c r="B25" s="10">
        <v>60</v>
      </c>
      <c r="C25" s="10"/>
      <c r="D25" s="10"/>
      <c r="E25" s="10"/>
      <c r="F25" s="10">
        <v>60</v>
      </c>
      <c r="G25" s="10"/>
    </row>
    <row r="26" spans="1:7" x14ac:dyDescent="0.3">
      <c r="A26" s="9" t="s">
        <v>8358</v>
      </c>
      <c r="B26" s="10"/>
      <c r="C26" s="10"/>
      <c r="D26" s="10">
        <v>10</v>
      </c>
      <c r="E26" s="10">
        <v>47</v>
      </c>
      <c r="F26" s="10">
        <v>57</v>
      </c>
      <c r="G26" s="10"/>
    </row>
    <row r="27" spans="1:7" x14ac:dyDescent="0.3">
      <c r="A27" s="9" t="s">
        <v>8327</v>
      </c>
      <c r="B27" s="10">
        <v>40</v>
      </c>
      <c r="C27" s="10"/>
      <c r="D27" s="10"/>
      <c r="E27" s="10"/>
      <c r="F27" s="10">
        <v>40</v>
      </c>
      <c r="G27" s="10"/>
    </row>
    <row r="28" spans="1:7" x14ac:dyDescent="0.3">
      <c r="A28" s="9" t="s">
        <v>8345</v>
      </c>
      <c r="B28" s="10"/>
      <c r="C28" s="10"/>
      <c r="D28" s="10"/>
      <c r="E28" s="10">
        <v>40</v>
      </c>
      <c r="F28" s="10">
        <v>40</v>
      </c>
      <c r="G28" s="10"/>
    </row>
    <row r="29" spans="1:7" x14ac:dyDescent="0.3">
      <c r="A29" s="9" t="s">
        <v>8336</v>
      </c>
      <c r="B29" s="10">
        <v>40</v>
      </c>
      <c r="C29" s="10"/>
      <c r="D29" s="10"/>
      <c r="E29" s="10"/>
      <c r="F29" s="10">
        <v>40</v>
      </c>
      <c r="G29" s="10"/>
    </row>
    <row r="30" spans="1:7" x14ac:dyDescent="0.3">
      <c r="A30" s="9" t="s">
        <v>8344</v>
      </c>
      <c r="B30" s="10"/>
      <c r="C30" s="10"/>
      <c r="D30" s="10"/>
      <c r="E30" s="10">
        <v>40</v>
      </c>
      <c r="F30" s="10">
        <v>40</v>
      </c>
      <c r="G30" s="10"/>
    </row>
    <row r="31" spans="1:7" x14ac:dyDescent="0.3">
      <c r="A31" s="9" t="s">
        <v>8322</v>
      </c>
      <c r="B31" s="10">
        <v>40</v>
      </c>
      <c r="C31" s="10"/>
      <c r="D31" s="10"/>
      <c r="E31" s="10"/>
      <c r="F31" s="10">
        <v>40</v>
      </c>
      <c r="G31" s="10"/>
    </row>
    <row r="32" spans="1:7" x14ac:dyDescent="0.3">
      <c r="A32" s="9" t="s">
        <v>8351</v>
      </c>
      <c r="B32" s="10"/>
      <c r="C32" s="10"/>
      <c r="D32" s="10"/>
      <c r="E32" s="10">
        <v>40</v>
      </c>
      <c r="F32" s="10">
        <v>40</v>
      </c>
      <c r="G32" s="10"/>
    </row>
    <row r="33" spans="1:7" x14ac:dyDescent="0.3">
      <c r="A33" s="9" t="s">
        <v>8340</v>
      </c>
      <c r="B33" s="10"/>
      <c r="C33" s="10"/>
      <c r="D33" s="10">
        <v>40</v>
      </c>
      <c r="E33" s="10"/>
      <c r="F33" s="10">
        <v>40</v>
      </c>
      <c r="G33" s="10"/>
    </row>
    <row r="34" spans="1:7" x14ac:dyDescent="0.3">
      <c r="A34" s="9" t="s">
        <v>8329</v>
      </c>
      <c r="B34" s="10">
        <v>34</v>
      </c>
      <c r="C34" s="10">
        <v>6</v>
      </c>
      <c r="D34" s="10"/>
      <c r="E34" s="10"/>
      <c r="F34" s="10">
        <v>40</v>
      </c>
      <c r="G34" s="10"/>
    </row>
    <row r="35" spans="1:7" x14ac:dyDescent="0.3">
      <c r="A35" s="9" t="s">
        <v>8342</v>
      </c>
      <c r="B35" s="10"/>
      <c r="C35" s="10"/>
      <c r="D35" s="10">
        <v>24</v>
      </c>
      <c r="E35" s="10"/>
      <c r="F35" s="10">
        <v>24</v>
      </c>
      <c r="G35" s="10"/>
    </row>
    <row r="36" spans="1:7" x14ac:dyDescent="0.3">
      <c r="A36" s="9" t="s">
        <v>8353</v>
      </c>
      <c r="B36" s="10"/>
      <c r="C36" s="10"/>
      <c r="D36" s="10"/>
      <c r="E36" s="10">
        <v>20</v>
      </c>
      <c r="F36" s="10">
        <v>20</v>
      </c>
      <c r="G36" s="10"/>
    </row>
    <row r="37" spans="1:7" x14ac:dyDescent="0.3">
      <c r="A37" s="9" t="s">
        <v>8355</v>
      </c>
      <c r="B37" s="10"/>
      <c r="C37" s="10"/>
      <c r="D37" s="10">
        <v>20</v>
      </c>
      <c r="E37" s="10"/>
      <c r="F37" s="10">
        <v>20</v>
      </c>
      <c r="G37" s="10"/>
    </row>
    <row r="38" spans="1:7" x14ac:dyDescent="0.3">
      <c r="A38" s="9" t="s">
        <v>8352</v>
      </c>
      <c r="B38" s="10"/>
      <c r="C38" s="10"/>
      <c r="D38" s="10">
        <v>20</v>
      </c>
      <c r="E38" s="10"/>
      <c r="F38" s="10">
        <v>20</v>
      </c>
      <c r="G38" s="10"/>
    </row>
    <row r="39" spans="1:7" x14ac:dyDescent="0.3">
      <c r="A39" s="9" t="s">
        <v>8324</v>
      </c>
      <c r="B39" s="10">
        <v>20</v>
      </c>
      <c r="C39" s="10"/>
      <c r="D39" s="10"/>
      <c r="E39" s="10"/>
      <c r="F39" s="10">
        <v>20</v>
      </c>
      <c r="G39" s="10"/>
    </row>
    <row r="40" spans="1:7" x14ac:dyDescent="0.3">
      <c r="A40" s="9" t="s">
        <v>8350</v>
      </c>
      <c r="B40" s="10"/>
      <c r="C40" s="10"/>
      <c r="D40" s="10"/>
      <c r="E40" s="10">
        <v>20</v>
      </c>
      <c r="F40" s="10">
        <v>20</v>
      </c>
      <c r="G40" s="10"/>
    </row>
    <row r="41" spans="1:7" x14ac:dyDescent="0.3">
      <c r="A41" s="9" t="s">
        <v>8337</v>
      </c>
      <c r="B41" s="10">
        <v>9</v>
      </c>
      <c r="C41" s="10"/>
      <c r="D41" s="10"/>
      <c r="E41" s="10">
        <v>11</v>
      </c>
      <c r="F41" s="10">
        <v>20</v>
      </c>
      <c r="G41" s="10"/>
    </row>
    <row r="42" spans="1:7" x14ac:dyDescent="0.3">
      <c r="A42" s="9" t="s">
        <v>8354</v>
      </c>
      <c r="B42" s="10"/>
      <c r="C42" s="10"/>
      <c r="D42" s="10"/>
      <c r="E42" s="10">
        <v>20</v>
      </c>
      <c r="F42" s="10">
        <v>20</v>
      </c>
      <c r="G42" s="10"/>
    </row>
    <row r="43" spans="1:7" x14ac:dyDescent="0.3">
      <c r="A43" s="9" t="s">
        <v>8335</v>
      </c>
      <c r="B43" s="10">
        <v>20</v>
      </c>
      <c r="C43" s="10"/>
      <c r="D43" s="10"/>
      <c r="E43" s="10"/>
      <c r="F43" s="10">
        <v>20</v>
      </c>
      <c r="G43" s="10"/>
    </row>
    <row r="44" spans="1:7" x14ac:dyDescent="0.3">
      <c r="A44" s="9" t="s">
        <v>8343</v>
      </c>
      <c r="B44" s="10"/>
      <c r="C44" s="10"/>
      <c r="D44" s="10"/>
      <c r="E44" s="10">
        <v>20</v>
      </c>
      <c r="F44" s="10">
        <v>20</v>
      </c>
      <c r="G44" s="10"/>
    </row>
    <row r="45" spans="1:7" x14ac:dyDescent="0.3">
      <c r="A45" s="9" t="s">
        <v>8359</v>
      </c>
      <c r="B45" s="10"/>
      <c r="C45" s="10"/>
      <c r="D45" s="10"/>
      <c r="E45" s="10">
        <v>20</v>
      </c>
      <c r="F45" s="10">
        <v>20</v>
      </c>
      <c r="G45" s="10"/>
    </row>
    <row r="46" spans="1:7" x14ac:dyDescent="0.3">
      <c r="A46" s="9" t="s">
        <v>8361</v>
      </c>
      <c r="B46" s="10">
        <v>2185</v>
      </c>
      <c r="C46" s="10">
        <v>50</v>
      </c>
      <c r="D46" s="10">
        <v>349</v>
      </c>
      <c r="E46" s="10">
        <v>1530</v>
      </c>
      <c r="F46" s="10">
        <v>4114</v>
      </c>
      <c r="G46" s="10"/>
    </row>
    <row r="47" spans="1:7" x14ac:dyDescent="0.3">
      <c r="G47" s="10"/>
    </row>
    <row r="48" spans="1:7" x14ac:dyDescent="0.3">
      <c r="G48" s="10"/>
    </row>
    <row r="49" spans="7:7" x14ac:dyDescent="0.3">
      <c r="G49" s="10"/>
    </row>
    <row r="50" spans="7:7" x14ac:dyDescent="0.3">
      <c r="G50" s="10"/>
    </row>
    <row r="51" spans="7:7" x14ac:dyDescent="0.3">
      <c r="G51" s="10"/>
    </row>
    <row r="52" spans="7:7" x14ac:dyDescent="0.3">
      <c r="G52" s="10"/>
    </row>
    <row r="53" spans="7:7" x14ac:dyDescent="0.3">
      <c r="G53" s="10"/>
    </row>
    <row r="54" spans="7:7" x14ac:dyDescent="0.3">
      <c r="G54" s="10"/>
    </row>
    <row r="55" spans="7:7" x14ac:dyDescent="0.3">
      <c r="G55" s="10"/>
    </row>
    <row r="56" spans="7:7" x14ac:dyDescent="0.3">
      <c r="G56" s="10"/>
    </row>
    <row r="57" spans="7:7" x14ac:dyDescent="0.3">
      <c r="G57" s="10"/>
    </row>
    <row r="58" spans="7:7" x14ac:dyDescent="0.3">
      <c r="G58" s="10"/>
    </row>
    <row r="59" spans="7:7" x14ac:dyDescent="0.3">
      <c r="G59" s="11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CAFD8-3AF2-49F4-A475-6D266C4549E0}">
  <sheetPr codeName="Sheet5"/>
  <dimension ref="A1:G18"/>
  <sheetViews>
    <sheetView zoomScaleNormal="100" workbookViewId="0">
      <selection activeCell="W29" sqref="W29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3.88671875" bestFit="1" customWidth="1"/>
    <col min="4" max="4" width="8.44140625" bestFit="1" customWidth="1"/>
    <col min="5" max="5" width="5.6640625" bestFit="1" customWidth="1"/>
    <col min="6" max="7" width="10.77734375" bestFit="1" customWidth="1"/>
  </cols>
  <sheetData>
    <row r="1" spans="1:7" x14ac:dyDescent="0.3">
      <c r="A1" s="8" t="s">
        <v>8308</v>
      </c>
      <c r="B1" t="s">
        <v>8364</v>
      </c>
    </row>
    <row r="2" spans="1:7" x14ac:dyDescent="0.3">
      <c r="A2" s="8" t="s">
        <v>8380</v>
      </c>
      <c r="B2" t="s">
        <v>8364</v>
      </c>
    </row>
    <row r="4" spans="1:7" x14ac:dyDescent="0.3">
      <c r="A4" s="8" t="s">
        <v>8381</v>
      </c>
      <c r="B4" s="8" t="s">
        <v>8362</v>
      </c>
    </row>
    <row r="5" spans="1:7" x14ac:dyDescent="0.3">
      <c r="A5" s="8" t="s">
        <v>8360</v>
      </c>
      <c r="B5" t="s">
        <v>8219</v>
      </c>
      <c r="C5" t="s">
        <v>8222</v>
      </c>
      <c r="D5" t="s">
        <v>8220</v>
      </c>
      <c r="E5" t="s">
        <v>8221</v>
      </c>
      <c r="F5" t="s">
        <v>8361</v>
      </c>
    </row>
    <row r="6" spans="1:7" x14ac:dyDescent="0.3">
      <c r="A6" s="9" t="s">
        <v>8374</v>
      </c>
      <c r="B6" s="10">
        <v>184</v>
      </c>
      <c r="C6" s="10">
        <v>2</v>
      </c>
      <c r="D6" s="10">
        <v>34</v>
      </c>
      <c r="E6" s="10">
        <v>148</v>
      </c>
      <c r="F6" s="10">
        <v>368</v>
      </c>
      <c r="G6" s="20">
        <f>GETPIVOTDATA("state",$A$4,"Date Created Conversion",1)/GETPIVOTDATA("state",$A$4,"state","canceled","Date Created Conversion",1)</f>
        <v>10.823529411764707</v>
      </c>
    </row>
    <row r="7" spans="1:7" x14ac:dyDescent="0.3">
      <c r="A7" s="9" t="s">
        <v>8375</v>
      </c>
      <c r="B7" s="10">
        <v>202</v>
      </c>
      <c r="C7" s="10">
        <v>18</v>
      </c>
      <c r="D7" s="10">
        <v>27</v>
      </c>
      <c r="E7" s="10">
        <v>106</v>
      </c>
      <c r="F7" s="10">
        <v>353</v>
      </c>
      <c r="G7" s="20">
        <f>GETPIVOTDATA("state",$A$4,"Date Created Conversion",2)/GETPIVOTDATA("state",$A$4,"state","canceled","Date Created Conversion",2)</f>
        <v>13.074074074074074</v>
      </c>
    </row>
    <row r="8" spans="1:7" x14ac:dyDescent="0.3">
      <c r="A8" s="9" t="s">
        <v>8376</v>
      </c>
      <c r="B8" s="10">
        <v>180</v>
      </c>
      <c r="C8" s="10">
        <v>30</v>
      </c>
      <c r="D8" s="10">
        <v>28</v>
      </c>
      <c r="E8" s="10">
        <v>108</v>
      </c>
      <c r="F8" s="10">
        <v>346</v>
      </c>
      <c r="G8" s="20">
        <f>GETPIVOTDATA("state",$A$4,"Date Created Conversion",3)/GETPIVOTDATA("state",$A$4,"state","canceled","Date Created Conversion",3)</f>
        <v>12.357142857142858</v>
      </c>
    </row>
    <row r="9" spans="1:7" x14ac:dyDescent="0.3">
      <c r="A9" s="9" t="s">
        <v>8377</v>
      </c>
      <c r="B9" s="10">
        <v>193</v>
      </c>
      <c r="C9" s="10"/>
      <c r="D9" s="10">
        <v>27</v>
      </c>
      <c r="E9" s="10">
        <v>103</v>
      </c>
      <c r="F9" s="10">
        <v>323</v>
      </c>
      <c r="G9" s="20">
        <f t="shared" ref="G9" si="0">GETPIVOTDATA("state",$A$4,"Date Created Conversion",1)/GETPIVOTDATA("state",$A$4,"state","canceled","Date Created Conversion",1)</f>
        <v>10.823529411764707</v>
      </c>
    </row>
    <row r="10" spans="1:7" x14ac:dyDescent="0.3">
      <c r="A10" s="9" t="s">
        <v>8368</v>
      </c>
      <c r="B10" s="10">
        <v>232</v>
      </c>
      <c r="C10" s="10"/>
      <c r="D10" s="10">
        <v>27</v>
      </c>
      <c r="E10" s="10">
        <v>125</v>
      </c>
      <c r="F10" s="10">
        <v>384</v>
      </c>
      <c r="G10" s="20">
        <f t="shared" ref="G10" si="1">GETPIVOTDATA("state",$A$4,"Date Created Conversion",2)/GETPIVOTDATA("state",$A$4,"state","canceled","Date Created Conversion",2)</f>
        <v>13.074074074074074</v>
      </c>
    </row>
    <row r="11" spans="1:7" x14ac:dyDescent="0.3">
      <c r="A11" s="9" t="s">
        <v>8378</v>
      </c>
      <c r="B11" s="10">
        <v>213</v>
      </c>
      <c r="C11" s="10"/>
      <c r="D11" s="10">
        <v>27</v>
      </c>
      <c r="E11" s="10">
        <v>148</v>
      </c>
      <c r="F11" s="10">
        <v>388</v>
      </c>
      <c r="G11" s="20">
        <f t="shared" ref="G11" si="2">GETPIVOTDATA("state",$A$4,"Date Created Conversion",3)/GETPIVOTDATA("state",$A$4,"state","canceled","Date Created Conversion",3)</f>
        <v>12.357142857142858</v>
      </c>
    </row>
    <row r="12" spans="1:7" x14ac:dyDescent="0.3">
      <c r="A12" s="9" t="s">
        <v>8369</v>
      </c>
      <c r="B12" s="10">
        <v>191</v>
      </c>
      <c r="C12" s="10"/>
      <c r="D12" s="10">
        <v>43</v>
      </c>
      <c r="E12" s="10">
        <v>148</v>
      </c>
      <c r="F12" s="10">
        <v>382</v>
      </c>
      <c r="G12" s="20">
        <f t="shared" ref="G12" si="3">GETPIVOTDATA("state",$A$4,"Date Created Conversion",1)/GETPIVOTDATA("state",$A$4,"state","canceled","Date Created Conversion",1)</f>
        <v>10.823529411764707</v>
      </c>
    </row>
    <row r="13" spans="1:7" x14ac:dyDescent="0.3">
      <c r="A13" s="9" t="s">
        <v>8370</v>
      </c>
      <c r="B13" s="10">
        <v>167</v>
      </c>
      <c r="C13" s="10"/>
      <c r="D13" s="10">
        <v>32</v>
      </c>
      <c r="E13" s="10">
        <v>135</v>
      </c>
      <c r="F13" s="10">
        <v>334</v>
      </c>
      <c r="G13" s="20">
        <f t="shared" ref="G13" si="4">GETPIVOTDATA("state",$A$4,"Date Created Conversion",2)/GETPIVOTDATA("state",$A$4,"state","canceled","Date Created Conversion",2)</f>
        <v>13.074074074074074</v>
      </c>
    </row>
    <row r="14" spans="1:7" x14ac:dyDescent="0.3">
      <c r="A14" s="9" t="s">
        <v>8371</v>
      </c>
      <c r="B14" s="10">
        <v>149</v>
      </c>
      <c r="C14" s="10"/>
      <c r="D14" s="10">
        <v>24</v>
      </c>
      <c r="E14" s="10">
        <v>126</v>
      </c>
      <c r="F14" s="10">
        <v>299</v>
      </c>
      <c r="G14" s="20">
        <f t="shared" ref="G14" si="5">GETPIVOTDATA("state",$A$4,"Date Created Conversion",3)/GETPIVOTDATA("state",$A$4,"state","canceled","Date Created Conversion",3)</f>
        <v>12.357142857142858</v>
      </c>
    </row>
    <row r="15" spans="1:7" x14ac:dyDescent="0.3">
      <c r="A15" s="9" t="s">
        <v>8372</v>
      </c>
      <c r="B15" s="10">
        <v>183</v>
      </c>
      <c r="C15" s="10"/>
      <c r="D15" s="10">
        <v>20</v>
      </c>
      <c r="E15" s="10">
        <v>151</v>
      </c>
      <c r="F15" s="10">
        <v>354</v>
      </c>
      <c r="G15" s="20">
        <f t="shared" ref="G15" si="6">GETPIVOTDATA("state",$A$4,"Date Created Conversion",1)/GETPIVOTDATA("state",$A$4,"state","canceled","Date Created Conversion",1)</f>
        <v>10.823529411764707</v>
      </c>
    </row>
    <row r="16" spans="1:7" x14ac:dyDescent="0.3">
      <c r="A16" s="9" t="s">
        <v>8373</v>
      </c>
      <c r="B16" s="10">
        <v>181</v>
      </c>
      <c r="C16" s="10"/>
      <c r="D16" s="10">
        <v>37</v>
      </c>
      <c r="E16" s="10">
        <v>113</v>
      </c>
      <c r="F16" s="10">
        <v>331</v>
      </c>
      <c r="G16" s="20">
        <f t="shared" ref="G16" si="7">GETPIVOTDATA("state",$A$4,"Date Created Conversion",2)/GETPIVOTDATA("state",$A$4,"state","canceled","Date Created Conversion",2)</f>
        <v>13.074074074074074</v>
      </c>
    </row>
    <row r="17" spans="1:7" x14ac:dyDescent="0.3">
      <c r="A17" s="9" t="s">
        <v>8379</v>
      </c>
      <c r="B17" s="10">
        <v>110</v>
      </c>
      <c r="C17" s="10"/>
      <c r="D17" s="10">
        <v>23</v>
      </c>
      <c r="E17" s="10">
        <v>119</v>
      </c>
      <c r="F17" s="10">
        <v>252</v>
      </c>
      <c r="G17" s="20">
        <f t="shared" ref="G17" si="8">GETPIVOTDATA("state",$A$4,"Date Created Conversion",3)/GETPIVOTDATA("state",$A$4,"state","canceled","Date Created Conversion",3)</f>
        <v>12.357142857142858</v>
      </c>
    </row>
    <row r="18" spans="1:7" x14ac:dyDescent="0.3">
      <c r="A18" s="9" t="s">
        <v>8361</v>
      </c>
      <c r="B18" s="10">
        <v>2185</v>
      </c>
      <c r="C18" s="10">
        <v>50</v>
      </c>
      <c r="D18" s="10">
        <v>349</v>
      </c>
      <c r="E18" s="10">
        <v>1530</v>
      </c>
      <c r="F18" s="10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93995-D55D-4A7E-83A9-36568D3F90FE}">
  <sheetPr codeName="Sheet6"/>
  <dimension ref="A1:H19"/>
  <sheetViews>
    <sheetView zoomScale="77" zoomScaleNormal="77" workbookViewId="0">
      <selection activeCell="T36" sqref="T36"/>
    </sheetView>
  </sheetViews>
  <sheetFormatPr defaultRowHeight="14.4" x14ac:dyDescent="0.3"/>
  <cols>
    <col min="1" max="1" width="16.88671875" bestFit="1" customWidth="1"/>
    <col min="2" max="5" width="19.77734375" customWidth="1"/>
    <col min="6" max="6" width="20.5546875" customWidth="1"/>
    <col min="7" max="7" width="19.77734375" customWidth="1"/>
    <col min="8" max="8" width="20.44140625" customWidth="1"/>
  </cols>
  <sheetData>
    <row r="1" spans="1:8" ht="15" thickBot="1" x14ac:dyDescent="0.35">
      <c r="A1" s="16" t="s">
        <v>8382</v>
      </c>
      <c r="B1" s="18" t="s">
        <v>8383</v>
      </c>
      <c r="C1" s="18" t="s">
        <v>8384</v>
      </c>
      <c r="D1" s="18" t="s">
        <v>8385</v>
      </c>
      <c r="E1" s="18" t="s">
        <v>8386</v>
      </c>
      <c r="F1" s="18" t="s">
        <v>8387</v>
      </c>
      <c r="G1" s="18" t="s">
        <v>8388</v>
      </c>
      <c r="H1" s="19" t="s">
        <v>8389</v>
      </c>
    </row>
    <row r="2" spans="1:8" x14ac:dyDescent="0.3">
      <c r="A2" s="17" t="s">
        <v>8390</v>
      </c>
      <c r="B2" s="14">
        <f>COUNTIFS(MainData!$D$2:$D$4115,"&lt;=1000",MainData!$F$2:$F$4115,"successful")</f>
        <v>438</v>
      </c>
      <c r="C2" s="14">
        <f>COUNTIFS(MainData!$D$2:$D$4115,"&lt;=1000",MainData!$F$2:$F$4115,"failed")</f>
        <v>176</v>
      </c>
      <c r="D2" s="14">
        <f>COUNTIFS(MainData!$D$2:$D$4115,"&lt;=1000",MainData!$F$2:$F$4115,"canceled")</f>
        <v>26</v>
      </c>
      <c r="E2" s="14">
        <f>SUM(B2:D2)</f>
        <v>640</v>
      </c>
      <c r="F2" s="15">
        <f>B2/E2</f>
        <v>0.68437499999999996</v>
      </c>
      <c r="G2" s="15">
        <f>C2/E2</f>
        <v>0.27500000000000002</v>
      </c>
      <c r="H2" s="15">
        <f>D2/E2</f>
        <v>4.0625000000000001E-2</v>
      </c>
    </row>
    <row r="3" spans="1:8" x14ac:dyDescent="0.3">
      <c r="A3" s="17" t="s">
        <v>8391</v>
      </c>
      <c r="B3" s="14">
        <f>COUNTIFS(MainData!$D$2:$D$4115,"&gt;1000 ",MainData!$D$2:$D$4115,"&lt;4999",MainData!$F$2:$F$4115,"successful")</f>
        <v>815</v>
      </c>
      <c r="C3" s="14">
        <f>COUNTIFS(MainData!$D$2:$D$4115,"&gt;1000 ",MainData!$D$2:$D$4115,"&lt;4999",MainData!$F$2:$F$4115,"failed")</f>
        <v>357</v>
      </c>
      <c r="D3" s="14">
        <f>COUNTIFS(MainData!$D$2:$D$4115,"&gt;1000 ",MainData!$D$2:$D$4115,"&lt;4999",MainData!$F$2:$F$4115,"canceled")</f>
        <v>52</v>
      </c>
      <c r="E3" s="14">
        <f t="shared" ref="E3:E13" si="0">SUM(B3:D3)</f>
        <v>1224</v>
      </c>
      <c r="F3" s="15">
        <f t="shared" ref="F3:F13" si="1">B3/E3</f>
        <v>0.66584967320261434</v>
      </c>
      <c r="G3" s="15">
        <f t="shared" ref="G3:G13" si="2">C3/E3</f>
        <v>0.29166666666666669</v>
      </c>
      <c r="H3" s="15">
        <f t="shared" ref="H3:H13" si="3">D3/E3</f>
        <v>4.2483660130718956E-2</v>
      </c>
    </row>
    <row r="4" spans="1:8" x14ac:dyDescent="0.3">
      <c r="A4" s="17" t="s">
        <v>8392</v>
      </c>
      <c r="B4" s="14">
        <f>COUNTIFS(MainData!$D$2:$D$4115,"&gt;5000 ",MainData!$D$2:$D$4115,"&lt;9999",MainData!$F$2:$F$4115,"successful")</f>
        <v>230</v>
      </c>
      <c r="C4" s="14">
        <f>COUNTIFS(MainData!$D$2:$D$4115,"&gt;5000 ",MainData!$D$2:$D$4115,"&lt;9999",MainData!$F$2:$F$4115,"failed")</f>
        <v>160</v>
      </c>
      <c r="D4" s="14">
        <f>COUNTIFS(MainData!$D$2:$D$4115,"&gt;5000 ",MainData!$D$2:$D$4115,"&lt;9999",MainData!$F$2:$F$4115,"canceled")</f>
        <v>27</v>
      </c>
      <c r="E4" s="14">
        <f t="shared" si="0"/>
        <v>417</v>
      </c>
      <c r="F4" s="15">
        <f t="shared" si="1"/>
        <v>0.55155875299760193</v>
      </c>
      <c r="G4" s="15">
        <f t="shared" si="2"/>
        <v>0.38369304556354916</v>
      </c>
      <c r="H4" s="15">
        <f t="shared" si="3"/>
        <v>6.4748201438848921E-2</v>
      </c>
    </row>
    <row r="5" spans="1:8" x14ac:dyDescent="0.3">
      <c r="A5" s="17" t="s">
        <v>8393</v>
      </c>
      <c r="B5" s="14">
        <f>COUNTIFS(MainData!$D$2:$D$4115,"&gt;10000 ",MainData!$D$2:$D$4115,"&lt;14999",MainData!$F$2:$F$4115,"successful")</f>
        <v>65</v>
      </c>
      <c r="C5" s="14">
        <f>COUNTIFS(MainData!$D$2:$D$4115,"&gt;10000 ",MainData!$D$2:$D$4115,"&lt;14999",MainData!$F$2:$F$4115,"failed")</f>
        <v>59</v>
      </c>
      <c r="D5" s="14">
        <f>COUNTIFS(MainData!$D$2:$D$4115,"&gt;10000 ",MainData!$D$2:$D$4115,"&lt;14999",MainData!$F$2:$F$4115,"canceled")</f>
        <v>12</v>
      </c>
      <c r="E5" s="14">
        <f t="shared" si="0"/>
        <v>136</v>
      </c>
      <c r="F5" s="15">
        <f t="shared" si="1"/>
        <v>0.47794117647058826</v>
      </c>
      <c r="G5" s="15">
        <f t="shared" si="2"/>
        <v>0.43382352941176472</v>
      </c>
      <c r="H5" s="15">
        <f t="shared" si="3"/>
        <v>8.8235294117647065E-2</v>
      </c>
    </row>
    <row r="6" spans="1:8" x14ac:dyDescent="0.3">
      <c r="A6" s="17" t="s">
        <v>8394</v>
      </c>
      <c r="B6" s="14">
        <f>COUNTIFS(MainData!$D$2:$D$4115,"&gt;15000 ",MainData!$D$2:$D$4115,"&lt;19999",MainData!$F$2:$F$4115,"successful")</f>
        <v>38</v>
      </c>
      <c r="C6" s="14">
        <f>COUNTIFS(MainData!$D$2:$D$4115,"&gt;15000 ",MainData!$D$2:$D$4115,"&lt;19999",MainData!$F$2:$F$4115,"failed")</f>
        <v>32</v>
      </c>
      <c r="D6" s="14">
        <f>COUNTIFS(MainData!$D$2:$D$4115,"&gt;15000 ",MainData!$D$2:$D$4115,"&lt;19999",MainData!$F$2:$F$4115,"canceled")</f>
        <v>4</v>
      </c>
      <c r="E6" s="14">
        <f t="shared" si="0"/>
        <v>74</v>
      </c>
      <c r="F6" s="15">
        <f t="shared" si="1"/>
        <v>0.51351351351351349</v>
      </c>
      <c r="G6" s="15">
        <f t="shared" si="2"/>
        <v>0.43243243243243246</v>
      </c>
      <c r="H6" s="15">
        <f t="shared" si="3"/>
        <v>5.4054054054054057E-2</v>
      </c>
    </row>
    <row r="7" spans="1:8" x14ac:dyDescent="0.3">
      <c r="A7" s="17" t="s">
        <v>8395</v>
      </c>
      <c r="B7" s="14">
        <f>COUNTIFS(MainData!$D$2:$D$4115,"&gt;20000 ",MainData!$D$2:$D$4115,"&lt;24999",MainData!$F$2:$F$4115,"successful")</f>
        <v>18</v>
      </c>
      <c r="C7" s="14">
        <f>COUNTIFS(MainData!$D$2:$D$4115,"&gt;20000 ",MainData!$D$2:$D$4115,"&lt;24999",MainData!$F$2:$F$4115,"failed")</f>
        <v>16</v>
      </c>
      <c r="D7" s="14">
        <f>COUNTIFS(MainData!$D$2:$D$4115,"&gt;20000 ",MainData!$D$2:$D$4115,"&lt;24999",MainData!$F$2:$F$4115,"canceled")</f>
        <v>1</v>
      </c>
      <c r="E7" s="14">
        <f t="shared" si="0"/>
        <v>35</v>
      </c>
      <c r="F7" s="15">
        <f t="shared" si="1"/>
        <v>0.51428571428571423</v>
      </c>
      <c r="G7" s="15">
        <f t="shared" si="2"/>
        <v>0.45714285714285713</v>
      </c>
      <c r="H7" s="15">
        <f t="shared" si="3"/>
        <v>2.8571428571428571E-2</v>
      </c>
    </row>
    <row r="8" spans="1:8" x14ac:dyDescent="0.3">
      <c r="A8" s="17" t="s">
        <v>8396</v>
      </c>
      <c r="B8" s="14">
        <f>COUNTIFS(MainData!$D$2:$D$4115,"&gt;25000 ",MainData!$D$2:$D$4115,"&lt;29999",MainData!$F$2:$F$4115,"successful")</f>
        <v>8</v>
      </c>
      <c r="C8" s="14">
        <f>COUNTIFS(MainData!$D$2:$D$4115,"&gt;25000 ",MainData!$D$2:$D$4115,"&lt;29999",MainData!$F$2:$F$4115,"failed")</f>
        <v>15</v>
      </c>
      <c r="D8" s="14">
        <f>COUNTIFS(MainData!$D$2:$D$4115,"&gt;25000 ",MainData!$D$2:$D$4115,"&lt;29999",MainData!$F$2:$F$4115,"canceled")</f>
        <v>1</v>
      </c>
      <c r="E8" s="14">
        <f t="shared" si="0"/>
        <v>24</v>
      </c>
      <c r="F8" s="15">
        <f t="shared" si="1"/>
        <v>0.33333333333333331</v>
      </c>
      <c r="G8" s="15">
        <f t="shared" si="2"/>
        <v>0.625</v>
      </c>
      <c r="H8" s="15">
        <f t="shared" si="3"/>
        <v>4.1666666666666664E-2</v>
      </c>
    </row>
    <row r="9" spans="1:8" x14ac:dyDescent="0.3">
      <c r="A9" s="17" t="s">
        <v>8399</v>
      </c>
      <c r="B9" s="14">
        <f>COUNTIFS(MainData!$D$2:$D$4115,"&gt;30000 ",MainData!$D$2:$D$4115,"&lt;34999",MainData!$F$2:$F$4115,"successful")</f>
        <v>6</v>
      </c>
      <c r="C9" s="14">
        <f>COUNTIFS(MainData!$D$2:$D$4115,"&gt;30000 ",MainData!$D$2:$D$4115,"&lt;34999",MainData!$F$2:$F$4115,"failed")</f>
        <v>6</v>
      </c>
      <c r="D9" s="14">
        <f>COUNTIFS(MainData!$D$2:$D$4115,"&gt;30000 ",MainData!$D$2:$D$4115,"&lt;34999",MainData!$F$2:$F$4115,"canceled")</f>
        <v>1</v>
      </c>
      <c r="E9" s="14">
        <f t="shared" si="0"/>
        <v>13</v>
      </c>
      <c r="F9" s="15">
        <f t="shared" si="1"/>
        <v>0.46153846153846156</v>
      </c>
      <c r="G9" s="15">
        <f t="shared" si="2"/>
        <v>0.46153846153846156</v>
      </c>
      <c r="H9" s="15">
        <f t="shared" si="3"/>
        <v>7.6923076923076927E-2</v>
      </c>
    </row>
    <row r="10" spans="1:8" x14ac:dyDescent="0.3">
      <c r="A10" s="17" t="s">
        <v>8400</v>
      </c>
      <c r="B10" s="14">
        <f>COUNTIFS(MainData!$D$2:$D$4115,"&gt;35000 ",MainData!$D$2:$D$4115,"&lt;39999",MainData!$F$2:$F$4115,"successful")</f>
        <v>4</v>
      </c>
      <c r="C10" s="14">
        <f>COUNTIFS(MainData!$D$2:$D$4115,"&gt;35000 ",MainData!$D$2:$D$4115,"&lt;39999",MainData!$F$2:$F$4115,"failed")</f>
        <v>8</v>
      </c>
      <c r="D10" s="14">
        <f>COUNTIFS(MainData!$D$2:$D$4115,"&gt;35000 ",MainData!$D$2:$D$4115,"&lt;39999",MainData!$F$2:$F$4115,"canceled")</f>
        <v>2</v>
      </c>
      <c r="E10" s="14">
        <f t="shared" si="0"/>
        <v>14</v>
      </c>
      <c r="F10" s="15">
        <f t="shared" si="1"/>
        <v>0.2857142857142857</v>
      </c>
      <c r="G10" s="15">
        <f t="shared" si="2"/>
        <v>0.5714285714285714</v>
      </c>
      <c r="H10" s="15">
        <f t="shared" si="3"/>
        <v>0.14285714285714285</v>
      </c>
    </row>
    <row r="11" spans="1:8" x14ac:dyDescent="0.3">
      <c r="A11" s="17" t="s">
        <v>8397</v>
      </c>
      <c r="B11" s="14">
        <f>COUNTIFS(MainData!$D$2:$D$4115,"&gt;40000 ",MainData!$D$2:$D$4115,"&lt;44999",MainData!$F$2:$F$4115,"successful")</f>
        <v>5</v>
      </c>
      <c r="C11" s="14">
        <f>COUNTIFS(MainData!$D$2:$D$4115,"&gt;40000 ",MainData!$D$2:$D$4115,"&lt;44999",MainData!$F$2:$F$4115,"failed")</f>
        <v>3</v>
      </c>
      <c r="D11" s="14">
        <f>COUNTIFS(MainData!$D$2:$D$4115,"&gt;40000 ",MainData!$D$2:$D$4115,"&lt;44999",MainData!$F$2:$F$4115,"canceled")</f>
        <v>0</v>
      </c>
      <c r="E11" s="14">
        <f t="shared" si="0"/>
        <v>8</v>
      </c>
      <c r="F11" s="15">
        <f t="shared" si="1"/>
        <v>0.625</v>
      </c>
      <c r="G11" s="15">
        <f t="shared" si="2"/>
        <v>0.375</v>
      </c>
      <c r="H11" s="15">
        <f t="shared" si="3"/>
        <v>0</v>
      </c>
    </row>
    <row r="12" spans="1:8" x14ac:dyDescent="0.3">
      <c r="A12" s="17" t="s">
        <v>8398</v>
      </c>
      <c r="B12" s="14">
        <f>COUNTIFS(MainData!$D$2:$D$4115,"&gt;45000 ",MainData!$D$2:$D$4115,"&lt;49999",MainData!$F$2:$F$4115,"successful")</f>
        <v>3</v>
      </c>
      <c r="C12" s="14">
        <f>COUNTIFS(MainData!$D$2:$D$4115,"&gt;45000 ",MainData!$D$2:$D$4115,"&lt;49999",MainData!$F$2:$F$4115,"failed")</f>
        <v>5</v>
      </c>
      <c r="D12" s="14">
        <f>COUNTIFS(MainData!$D$2:$D$4115,"&gt;45000 ",MainData!$D$2:$D$4115,"&lt;49999",MainData!$F$2:$F$4115,"canceled")</f>
        <v>2</v>
      </c>
      <c r="E12" s="14">
        <f t="shared" si="0"/>
        <v>10</v>
      </c>
      <c r="F12" s="15">
        <f t="shared" si="1"/>
        <v>0.3</v>
      </c>
      <c r="G12" s="15">
        <f t="shared" si="2"/>
        <v>0.5</v>
      </c>
      <c r="H12" s="15">
        <f t="shared" si="3"/>
        <v>0.2</v>
      </c>
    </row>
    <row r="13" spans="1:8" x14ac:dyDescent="0.3">
      <c r="A13" s="17" t="s">
        <v>8401</v>
      </c>
      <c r="B13" s="14">
        <f>COUNTIFS(MainData!$D$2:$D$4115,"&gt;50000 ",MainData!$F$2:$F$4115,"successful")</f>
        <v>55</v>
      </c>
      <c r="C13" s="14">
        <f>COUNTIFS(MainData!$D$2:$D$4115,"&gt;50000 ",MainData!$F$2:$F$4115,"failed")</f>
        <v>198</v>
      </c>
      <c r="D13" s="14">
        <f>COUNTIFS(MainData!$D$2:$D$4115,"&gt;50000 ",MainData!$F$2:$F$4115,"canceled")</f>
        <v>83</v>
      </c>
      <c r="E13" s="14">
        <f t="shared" si="0"/>
        <v>336</v>
      </c>
      <c r="F13" s="15">
        <f t="shared" si="1"/>
        <v>0.16369047619047619</v>
      </c>
      <c r="G13" s="15">
        <f t="shared" si="2"/>
        <v>0.5892857142857143</v>
      </c>
      <c r="H13" s="15">
        <f t="shared" si="3"/>
        <v>0.24702380952380953</v>
      </c>
    </row>
    <row r="19" spans="1:1" x14ac:dyDescent="0.3">
      <c r="A19" s="14"/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Sheet3</vt:lpstr>
      <vt:lpstr>MainData</vt:lpstr>
      <vt:lpstr>Category</vt:lpstr>
      <vt:lpstr>Sub-Category</vt:lpstr>
      <vt:lpstr>DateCreatedConversion</vt:lpstr>
      <vt:lpstr>GoalOutcomes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Amairany Garcia</cp:lastModifiedBy>
  <cp:lastPrinted>2019-05-19T00:17:54Z</cp:lastPrinted>
  <dcterms:created xsi:type="dcterms:W3CDTF">2017-04-20T15:17:24Z</dcterms:created>
  <dcterms:modified xsi:type="dcterms:W3CDTF">2019-11-04T23:36:24Z</dcterms:modified>
</cp:coreProperties>
</file>