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P &amp; FP" sheetId="2" r:id="rId5"/>
    <sheet state="visible" name="global" sheetId="3" r:id="rId6"/>
    <sheet state="visible" name="Define groups" sheetId="4" r:id="rId7"/>
  </sheets>
  <definedNames/>
  <calcPr/>
  <extLst>
    <ext uri="GoogleSheetsCustomDataVersion1">
      <go:sheetsCustomData xmlns:go="http://customooxmlschemas.google.com/" r:id="rId8" roundtripDataSignature="AMtx7mhvIux4rclGRfdRysuSEAXUQ/cq/A=="/>
    </ext>
  </extLst>
</workbook>
</file>

<file path=xl/sharedStrings.xml><?xml version="1.0" encoding="utf-8"?>
<sst xmlns="http://schemas.openxmlformats.org/spreadsheetml/2006/main" count="1318" uniqueCount="646">
  <si>
    <t>TestName</t>
  </si>
  <si>
    <t>Correct class</t>
  </si>
  <si>
    <t>Predicted</t>
  </si>
  <si>
    <t>Initial score</t>
  </si>
  <si>
    <t>Min score</t>
  </si>
  <si>
    <t>Statements</t>
  </si>
  <si>
    <t>Control flow</t>
  </si>
  <si>
    <t>Constants</t>
  </si>
  <si>
    <t>Asserts</t>
  </si>
  <si>
    <t>threads</t>
  </si>
  <si>
    <t>waits</t>
  </si>
  <si>
    <t>Network Exchange</t>
  </si>
  <si>
    <t>Global var</t>
  </si>
  <si>
    <t>date/time usage</t>
  </si>
  <si>
    <t>I/O</t>
  </si>
  <si>
    <t>tapestry.FormTests.regexp_validator</t>
  </si>
  <si>
    <t>async wait</t>
  </si>
  <si>
    <t>type("zipCode", "abc")</t>
  </si>
  <si>
    <t>Achilles.TestEntityWithStaticAnnotations.should_insert_using_static_strategy_an_consistency_level</t>
  </si>
  <si>
    <t>logAsserter.assertConsistencyLevels(LOCAL_ONE)</t>
  </si>
  <si>
    <t>activemq.BrokerTest.testConsumerClose</t>
  </si>
  <si>
    <t>Message m1 = receiveMessage(connection1)</t>
  </si>
  <si>
    <t>activemq.InactivityMonitorTest.testClientHang</t>
  </si>
  <si>
    <t>clientTransport.start()</t>
  </si>
  <si>
    <t>activemq.JMSDurableTopicRedeliverTest.testRedeliverNewSession</t>
  </si>
  <si>
    <t>if (verbose) { log.info((("About to send a message: " + sendMessage) + " with text: ") + text)</t>
  </si>
  <si>
    <t>activemq.JmsTempDestinationTest.testPublishFailsForClosedConnection</t>
  </si>
  <si>
    <t>Session session = connection.createSession(false, AUTO_ACKNOWLEDGE)</t>
  </si>
  <si>
    <t>activemq.MemoryLimitTest.testCursorBatch</t>
  </si>
  <si>
    <t>msg = consumer.receive(1000)</t>
  </si>
  <si>
    <t>alluxio.BlockMasterJournalIntegrationTest.journalBlockDeletion</t>
  </si>
  <si>
    <t>try { masterProcess.getMaster(BlockMaster.class).getBlockInfo(blockId)</t>
  </si>
  <si>
    <t>alluxio.journalBlockCreation</t>
  </si>
  <si>
    <t>assertNotNull(blockMaster.getBlockInfo(blockId))</t>
  </si>
  <si>
    <t>ambari.TestHeartbeatMonitor.testHeartbeatExpiry</t>
  </si>
  <si>
    <t>HostState hs = HostState.WAITING_FOR_HOST_STATUS_UPDATES</t>
  </si>
  <si>
    <t>androidx.onReceive</t>
  </si>
  <si>
    <t>context.registerReceiver( broadcastReceiver, IntentFilter(BROADCAST_ACTION) )</t>
  </si>
  <si>
    <t>androidx.playbackRate</t>
  </si>
  <si>
    <t>if (diff &gt; toleranceMs) { fail("Media player had error in playback rate " + playbackRate + ". expected position after playing " + playTime + " was " + expectedPosition + ", but actually " + playedMediaDurationMs)</t>
  </si>
  <si>
    <t>androidx.testInterruption</t>
  </si>
  <si>
    <t>WorkerWrapper workerWrapper = createBuilder(work.getStringId()) .withSchedulers(Collections.singletonList(mMockScheduler)) .build()</t>
  </si>
  <si>
    <t>androidx.testMenuInvalidationAfterDestroy</t>
  </si>
  <si>
    <t>getInstrumentation().runOnMainSync(new Runnable() { @Override public void run() { activity.reset()</t>
  </si>
  <si>
    <t>androidx.testPredictiveLayoutAdd2</t>
  </si>
  <si>
    <t>mActivityTestRule.runOnUiThread(new Runnable() { @Override public void run() { mActivity.addItems(50, new int[]{300, 300, 300, 300})</t>
  </si>
  <si>
    <t>androidx.testStopTimer_withCleanUp</t>
  </si>
  <si>
    <t>assertThat(mWorkTimer.getTimerMap().size(), is(0))</t>
  </si>
  <si>
    <t>androidx.testTimer_withListenerAndCleanUp</t>
  </si>
  <si>
    <t>androidx.testUnsubscribeWithSubscriptionCallbackForMultipleSubscriptions</t>
  </si>
  <si>
    <t xml:space="preserve"> final StubSubscriptionCallback callback = new StubSubscriptionCallback()</t>
  </si>
  <si>
    <t>aries.JndiUrlIntegrationTest.testBlueprintCompNamespaceWorks</t>
  </si>
  <si>
    <t>assertEquals("ITest servlet response wrong", "Mark.2.0.three", response)</t>
  </si>
  <si>
    <t>armeria.ServiceRequestCancellationTest.shouldCompleteLogWhenCancelledByClient</t>
  </si>
  <si>
    <t>test order dependency</t>
  </si>
  <si>
    <t>await().untilAtomic(ctxRef, Matchers.notNullValue())</t>
  </si>
  <si>
    <t>beam.testClientConnecting</t>
  </si>
  <si>
    <t>BeamFnControlGrpc.BeamFnControlStub clientStub = BeamFnControlGrpc.newStub(ManagedChannelBuilder.forTarget(url).usePlaintext(true).build())</t>
  </si>
  <si>
    <t>camel.FtpReconnectAttemptServerStoppedIT.testFromFileToFtp</t>
  </si>
  <si>
    <t>Thread.sleep(3000)</t>
  </si>
  <si>
    <t>cassandra.ColumnFamilyStoreTest.testRemoveSuperColumn</t>
  </si>
  <si>
    <t>assertNull(ColumnFamilyStore.removeDeleted(resolved, Integer.MAX_VALUE))</t>
  </si>
  <si>
    <t>cdap.MetricsQueryTestRun.testingUserServiceGaugeMetrics</t>
  </si>
  <si>
    <t>TimeUnit.SECONDS.sleep(2)</t>
  </si>
  <si>
    <t>cdap.TestFrameworkTestRun.testWorkerInstances</t>
  </si>
  <si>
    <t>if (workerManager.isRunning()) { workerManager.stop()</t>
  </si>
  <si>
    <t>continuum.AbstractContinuumTest.waitAddProject</t>
  </si>
  <si>
    <t>getSelenium().waitForCondition(condition, maxWaitTimeInMs)</t>
  </si>
  <si>
    <t>continuum.PrepareBuildProjectsTaskExecutorTest.testCheckoutPrepareBuildMultiModuleProject</t>
  </si>
  <si>
    <t>while ((!prepareBuildQueue.getQueueSnapshot().isEmpty()) || (prepareBuildTaskQueueExecutor.getCurrentTask() != null)) { Thread.sleep(10)</t>
  </si>
  <si>
    <t>continuum.QueueTest.testQueuePageWithProjectCurrentlyBuilding</t>
  </si>
  <si>
    <t>clickAndWait("link=Queues")</t>
  </si>
  <si>
    <t>cxf.AnyTest.returnAny1</t>
  </si>
  <si>
    <t>boolean notified = notifier.waitForJavascript(1000 * 10)</t>
  </si>
  <si>
    <t>docker-client.DefaultDockerClientTest.testListTaskWithCriteria</t>
  </si>
  <si>
    <t>assertThat(sut.listTasks().size(), is(0))</t>
  </si>
  <si>
    <t>google-cloud-eclipse.XmlValidatorTest.testValidate_badXml</t>
  </si>
  <si>
    <t>IMarker[] emptyMarkers = ProjectUtils.waitUntilNoMarkersFound(file, PROBLEM, true, DEPTH_ZERO)</t>
  </si>
  <si>
    <t>hadoop.TestDelegationTokenRenewer.testAddRemoveRenewAction</t>
  </si>
  <si>
    <t>resource consumption = fs.applications.get(appAttemptId).getCurrentConsumption()</t>
  </si>
  <si>
    <t>hadoop.TestDFSIO.testReadBackward</t>
  </si>
  <si>
    <t>bench.randomReadTest(fs)</t>
  </si>
  <si>
    <t>hadoop.TestDFSIO.testReadRandom</t>
  </si>
  <si>
    <t>bench.analyzeResult(fs, TestType.TEST_TYPE_READ_RANDOM, execTime)</t>
  </si>
  <si>
    <t>hadoop.TestFairScheduler.testContinuousScheduling</t>
  </si>
  <si>
    <t>Resource consumption = fs.applications.get(appAttemptId).getCurrentConsumption()</t>
  </si>
  <si>
    <t>hadoop.TestRPCCompatibility.testVersion2ClientVersion2Server</t>
  </si>
  <si>
    <t>addr = NetUtils.getConnectAddress(server)</t>
  </si>
  <si>
    <t>hadoop.TestSecurityUtil.testBuildTokenServiceSockAddr</t>
  </si>
  <si>
    <t>assertEquals("127.0.0.1:123", SecurityUtil.buildTokenService(NetUtils.createSocketAddr("127.0.0.1", 123)).toString())</t>
  </si>
  <si>
    <t>hbase.TestMasterWrongRS.testRsReportsWrongServerName</t>
  </si>
  <si>
    <t>secondServer.getHServerInfo().setServerAddress(new HServerAddress("0.0.0.0", 60010))</t>
  </si>
  <si>
    <t>hbase.TestZooKeeperScanPolicyObserver.testScanPolicyObserver</t>
  </si>
  <si>
    <t>ZooKeeperWatcher zkw = HConnectionManager.getConnection(TEST_UTIL.getConfiguration()).getZooKeeperWatcher()</t>
  </si>
  <si>
    <t>hive.testCleanup</t>
  </si>
  <si>
    <t>int deleted = objStore.deleteRuntimeStats(1)</t>
  </si>
  <si>
    <t>httpcomponents.TestConnPool.testLeaseRelease</t>
  </si>
  <si>
    <t>concurrency</t>
  </si>
  <si>
    <t>PoolStats totals = pool.getTotalStats()</t>
  </si>
  <si>
    <t>Hystrix.HealthCountsStreamTest.testShortCircuited</t>
  </si>
  <si>
    <t>try { assertTrue(latch.await(10000, TimeUnit.MILLISECONDS))</t>
  </si>
  <si>
    <t>jackrabbit.AbstractLockTest.testLockExpiration</t>
  </si>
  <si>
    <t>if (remaining &lt;= hint) { try { wait(remaining * 2000)</t>
  </si>
  <si>
    <t>kafka.testGracefulClose</t>
  </si>
  <si>
    <t>while (selector.disconnected().isEmpty()) { selector.poll(1)</t>
  </si>
  <si>
    <t>karaf.FeaturesServiceImplTest.testStartDoesNotFailWithNonExistentVersion</t>
  </si>
  <si>
    <t>impl.start()</t>
  </si>
  <si>
    <t>mina.VmPipeEventOrderTest.testSessionCreated</t>
  </si>
  <si>
    <t>vmPipeConnector.setHandler(new IoHandlerAdapter() { @Override public void sessionOpened(IoSession session) throws Exception { session.write(IoBuffer.wrap(new byte[1]))</t>
  </si>
  <si>
    <t>neo4j.shouldPickANewServerToWriteToOnLeaderSwitch</t>
  </si>
  <si>
    <t>Thread thread = new Thread( () -&gt; { try { startTheLeaderSwitching.await()</t>
  </si>
  <si>
    <t>noxy.ReverseProxyServiceTest.testRequestMetaForSuccessfulRequest</t>
  </si>
  <si>
    <t>unordered collections</t>
  </si>
  <si>
    <t>await().until(() -&gt; { assertThat(onlineServerMetaIndexProvider.get().getBalancer().size(), equalTo(3))</t>
  </si>
  <si>
    <t>okhttp.CallTest.legalToExecuteTwiceCloning_Async</t>
  </si>
  <si>
    <t>Call cloned = call.clone()</t>
  </si>
  <si>
    <t>okhttp.DuplexTest.duplexWithRedirect</t>
  </si>
  <si>
    <t>assertThat(listener.recordedEventTypes()).containsExactly("CallStart", "DnsStart", "DnsEnd", "ConnectStart", "SecureConnectStart", "SecureConnectEnd", "ConnectEnd", "ConnectionAcquired", "RequestHeadersStart", "RequestHeadersEnd", "RequestBodyStart", "ResponseHeadersStart", "ResponseHeadersEnd", "ResponseBodyStart", "ResponseBodyEnd", "RequestHeadersStart", "RequestHeadersEnd", "ResponseHeadersStart", "ResponseHeadersEnd", "ResponseBodyStart", "ResponseBodyEnd", "ConnectionReleased", "CallEnd", "RequestFailed")</t>
  </si>
  <si>
    <t>okhttp.HttpOverHttp2Test.recoverFromCancelReusesConnection</t>
  </si>
  <si>
    <t>client = client.newBuilder().dns(new DoubleInetAddressDns()).build()</t>
  </si>
  <si>
    <t>oryx.ALSServingInputProducerIT.testALSInputProducer</t>
  </si>
  <si>
    <t>assertEquals(inputs.length, keyMessages.size())</t>
  </si>
  <si>
    <t>ozone.TestSCMUpdateServiceGrpcServer.testClientUpdateWithDelayedRevoke</t>
  </si>
  <si>
    <t>try { List&lt;BigInteger&gt; certIds = new ArrayList&lt;&gt;()</t>
  </si>
  <si>
    <t>portals.TestInternalPasswordCredentialHistoryHandlingInterceptor.testPasswordHistory</t>
  </si>
  <si>
    <t>assertTrue("should be allowed to authenticate", ums.authenticate("testcred", "password2"))</t>
  </si>
  <si>
    <t>presto.TestQueuesDb.testResourceGroupConcurrencyThreshold</t>
  </si>
  <si>
    <t>H2ResourceGroupsDao dao = getDao(dbConfigUrl1)</t>
  </si>
  <si>
    <t>pulsar.BacklogQuotaManagerTest.testConsumerBacklogEvictionTimeQuotaWithEmptyLedger</t>
  </si>
  <si>
    <t>Awaitility.await().pollInterval(Duration.ofSeconds(1)).atMost(Duration.ofSeconds(TIME_TO_CHECK_BACKLOG_QUOTA)).untilAsserted(() -&gt; { rolloverStats()</t>
  </si>
  <si>
    <t>pulsar.DiscoveryServiceTest.testBrokerDiscoveryRoundRobin</t>
  </si>
  <si>
    <t xml:space="preserve"> String current = service.getDiscoveryProvider().nextBroker().getPulsarServiceUrl()</t>
  </si>
  <si>
    <t>pulsar.KeySharedSubscriptionTest.testRemoveFirstConsumer</t>
  </si>
  <si>
    <t xml:space="preserve"> Message&lt;Integer&gt; msg = c2.receive()</t>
  </si>
  <si>
    <t>pulsar.ManagedLedgerTest.testMaximumRolloverTime</t>
  </si>
  <si>
    <t>assertEquals(ledger.getLedgersInfoAsList().size(), 1)</t>
  </si>
  <si>
    <t>pulsar.NamespacesTest.testSubscribeRate</t>
  </si>
  <si>
    <t>admin.topics().createPartitionedTopic(topicName, 2)</t>
  </si>
  <si>
    <t>pulsar.socketTest</t>
  </si>
  <si>
    <t>} finally { try { consumeClient.stop()</t>
  </si>
  <si>
    <t>pulsar.testLedgerReachMaximumRolloverTime</t>
  </si>
  <si>
    <t>Awaitility.await() .atMost(1100, TimeUnit.MILLISECONDS) .pollInterval(100, TimeUnit.MILLISECONDS) .until(() -&gt; firstLedgerId != ml.addEntry("test".getBytes()).getLedgerId())</t>
  </si>
  <si>
    <t>pulsar.testTransactionMetaStoreAssignAndFailover</t>
  </si>
  <si>
    <t>Assert.assertNotNull(crashedMetaStore)</t>
  </si>
  <si>
    <t>pulsar.TopicReaderTest.testMultiReaderIsAbleToSeekWithTimeOnMiddleOfTopic</t>
  </si>
  <si>
    <t>time</t>
  </si>
  <si>
    <t>Reader&lt;byte[]&gt; reader = pulsarClient.newReader().topic(topicName).startMessageId(earliest).create()</t>
  </si>
  <si>
    <t>pulsar.ZKSessionTest.testReacquireLocksAfterSessionLost</t>
  </si>
  <si>
    <t>@Cleanup CoordinationService coordinationService = new CoordinationServiceImpl(store)</t>
  </si>
  <si>
    <t>qpid.TransactedTest.testCommit</t>
  </si>
  <si>
    <t>session.commit()</t>
  </si>
  <si>
    <t>realm-java.executeTransactionAsync_callbacksShouldBeClearedBeforeCalling</t>
  </si>
  <si>
    <t>looperThread.testComplete()</t>
  </si>
  <si>
    <t>RxNetty.ProxyTest.testProxy</t>
  </si>
  <si>
    <t>expectedHeader.headers().add(((CharSequence) ("X-Proxied-By")), "RxNetty")</t>
  </si>
  <si>
    <t>samza.TestContainerAllocatorWithHostAffinity.testExpiredRequestAllocationOnAnyHost</t>
  </si>
  <si>
    <t>spyAllocator.requestResources(new HashMap&lt;String, String&gt;() { { put("0", "hostname-0")</t>
  </si>
  <si>
    <t>servicemix.QuartzComponentTest.test</t>
  </si>
  <si>
    <t>endpoint.setEndpoint("endpoint")</t>
  </si>
  <si>
    <t>servicemix.WSNComponentTest.testNotifyWithJbiWrapper</t>
  </si>
  <si>
    <t>Thread.sleep(500)</t>
  </si>
  <si>
    <t>servicemix.WSNComponentTest.testPauseResume</t>
  </si>
  <si>
    <t>servicemix.WSNComponentTest.testPull</t>
  </si>
  <si>
    <t>servicemix.WSNComponentTest.testPullWithFilter</t>
  </si>
  <si>
    <t>servicemix.WSNComponentTest.testUnsubscribe</t>
  </si>
  <si>
    <t>symphony-wdk.SendMessageIntegrationTest.sendMessageOnMessage</t>
  </si>
  <si>
    <t>engine.onEvent(messageReceived("/message"))</t>
  </si>
  <si>
    <t>teku.SyncCommitteeGossipAcceptanceTest.shouldContainSyncCommitteeAggregates</t>
  </si>
  <si>
    <t>primaryNode.stop()</t>
  </si>
  <si>
    <t>testcontainers-java.appliesOuterTimeout</t>
  </si>
  <si>
    <t>doAnswer(invocation -&gt; { Uninterruptibles.sleepUninterruptibly(20, TimeUnit.MILLISECONDS)</t>
  </si>
  <si>
    <t>togglz.ZookeeperStateRepositoryTest.testZkNodeChangesUpdateFeatureState</t>
  </si>
  <si>
    <t>new Thread(new Runnable() { @Override public void run() { try { serverClientPair.client.setData().forPath(TEST_ZNODE + "/FEATURE", json.getBytes("UTF-8"))</t>
  </si>
  <si>
    <t>tomcat.TestWebappClassLoaderExecutorMemoryLeak.testTimerThreadLeak</t>
  </si>
  <si>
    <t>try { Thread.sleep(1000)</t>
  </si>
  <si>
    <t>tomcat.TestWsSubprotocols.testWsSubprotocols</t>
  </si>
  <si>
    <t>if (wsSession.getNegotiatedSubprotocol() != null) { Assert.assertTrue(wsSession.getNegotiatedSubprotocol().isEmpty())</t>
  </si>
  <si>
    <t>trino.testQueryTimeout</t>
  </si>
  <si>
    <t>Statement statement = connection.createStatement()) { statement.setQueryTimeout(1)</t>
  </si>
  <si>
    <t>triplea.close</t>
  </si>
  <si>
    <t>Thread.sleep(10)</t>
  </si>
  <si>
    <t>voltdb.testPrematureTimeout</t>
  </si>
  <si>
    <t>while (!failed.get()) { if ((System.currentTimeMillis() - start) &gt; 2000) { break</t>
  </si>
  <si>
    <t>weblogic-kubernetes-operator.ItKubernetesEvents.testK8SEventsMultiClusterEvents</t>
  </si>
  <si>
    <t>checkEvent(opNamespace, domainNamespace1, domainUid, DOMAIN_AVAILABLE, "Normal", timestamp)</t>
  </si>
  <si>
    <t>xmlbeans.XmlLoaderMiscTest.testGetContextTypeLoader</t>
  </si>
  <si>
    <t xml:space="preserve"> Thread t = new BogusThread(STLset)</t>
  </si>
  <si>
    <t>xtext-eclipse.XtextGrammarRefactoringIntegrationTest.testRefactorXtextGrammarWithoutGeneratedClassifier</t>
  </si>
  <si>
    <t>final XtextEditor editor = openEditor(grammarFile)</t>
  </si>
  <si>
    <t>activemq.SimpleNetworkTest.testConduitBridge</t>
  </si>
  <si>
    <t>Message test = localSession.createTextMessage("test-" + i)</t>
  </si>
  <si>
    <t>google-cloud-eclipse.CreateAppEngineStandardWtpProjectTest.testNoTestClassesInDeploymentAssembly</t>
  </si>
  <si>
    <t>ProjectUtils.waitForProjects(project)</t>
  </si>
  <si>
    <t>dpnt-coverage.CoverageDatapointAcceptanceTest.create_repo_and_uploads_commits</t>
  </si>
  <si>
    <t>String s3destination = String.format("%s/%s/file.srcs", challengeId, participantId)</t>
  </si>
  <si>
    <t>blueocean-plugin.AbstractRunImplTest.earlyUnstableStatusShouldReportPunStateAsRunningAndResultAsUnknown</t>
  </si>
  <si>
    <t>Run r = p.scheduleBuild2(0).waitForStart()</t>
  </si>
  <si>
    <t>cdap.ProvisioningServiceTest.testCancelDeprovision</t>
  </si>
  <si>
    <t>Runnable task = Transactionals.execute(transactional, dsContext -&gt; { return provisioningService.deprovision(taskFields.programRunId, dsContext)</t>
  </si>
  <si>
    <t>servicemix.CxfBCConsumerAsynTest.multiClientTestBase</t>
  </si>
  <si>
    <t>clients[i] = new MultiClientThread(port, i)</t>
  </si>
  <si>
    <t>pulsar.InactiveTopicDeleteTest.testTopicLevelInActiveTopicApi</t>
  </si>
  <si>
    <t>final String topicName = "persistent://prop/ns-abc/testMaxInactiveDuration-" + UUID.randomUUID().toString()</t>
  </si>
  <si>
    <t>hbase.TestAssignmentManagerMetrics.testRITAssignmentManagerMetrics</t>
  </si>
  <si>
    <t>TableDescriptor htd = TableDescriptorBuilder.newBuilder(TABLENAME).addColumnFamily(hcd). addCoprocessorWithSpec("hdfs:///foo.jar|com.foo.FooRegionObserver|1001|arg1=1,arg2=2"). build()</t>
  </si>
  <si>
    <t>aismessages.7b0c4c708b6bb9a6da3d5737bcad1857ade8a931.canHandleFragmentedMessageReceived</t>
  </si>
  <si>
    <t>context.checking(new Expectations() {{ oneOf(aisMessageHandler).accept(with(aisMessage.getMatcher()))</t>
  </si>
  <si>
    <t>dropwizards.07dfaed697427e208d65049f80a5d1949833b7cd.testLogbackStatusPrinterPrintStreamIsRestoredToSystemOut</t>
  </si>
  <si>
    <t>PrintStream out = (PrintStream) field.get(null)</t>
  </si>
  <si>
    <t>nacos.525672272ecb00cd769a13c7b21a8e51cf873f25.testDeserializeExtend</t>
  </si>
  <si>
    <t>assertEquals(TestChecker.class, actual.getClass())</t>
  </si>
  <si>
    <t>shardingsphere-elasticjob.b022898ef1b8c984e17efb2a422ee45f6b13e46e.assertPersistEphemeralSequential</t>
  </si>
  <si>
    <t>assertThat(actual.size(), is(2))</t>
  </si>
  <si>
    <t>struts.13d9053050c9e4fb2ef049db6a37d3f6eebf48fa.testRender_ok</t>
  </si>
  <si>
    <t>mockResponse.stubs().method(ANYTHING)</t>
  </si>
  <si>
    <t>struts.13d9053050c9e4fb2ef049db6a37d3f6eebf48fa.testRender_ok.2</t>
  </si>
  <si>
    <t>undertow.d0efffad5d2034bb07525cac9b299dac72c3045d.testCloseReason</t>
  </si>
  <si>
    <t>Assert.assertEquals("Foo!", cr.getReasonPhrase())</t>
  </si>
  <si>
    <t>hadoop.TestUnderReplicatedBlocks.testSetrepIncWithUnderReplicatedBlocks</t>
  </si>
  <si>
    <t>DFSTestUtil.waitReplication(fs, FILE_PATH, REPLICATION_FACTOR)</t>
  </si>
  <si>
    <t>hbase.TestSplitLogManager.testVanishingTaskZNode</t>
  </si>
  <si>
    <t>} catch (Exception e) { LOG.warn("splitLogDistributed failed", e)</t>
  </si>
  <si>
    <t>hadoop.testPendingAndInvalidate</t>
  </si>
  <si>
    <t>try { bm.findAndMarkBlockAsCorrupt(block.getBlock(), block.getLocations()[0], "STORAGE_ID", "TEST")</t>
  </si>
  <si>
    <t>activemq.NoDuplicateOnTopicNetworkTest.testProducerConsumerTopic</t>
  </si>
  <si>
    <t>Thread consumerThread = new Thread(new Runnable() )</t>
  </si>
  <si>
    <t>appbase.TestMonitor.testMonitor</t>
  </si>
  <si>
    <t>Thread.sleep(MONITOR_CHECK_DELAY)</t>
  </si>
  <si>
    <t>astraea.MetricsTest.testBytes</t>
  </si>
  <si>
    <t>metrics.addBytes(input)</t>
  </si>
  <si>
    <t>atlasdb.extraSweepersGiveUpAfterFailingToAcquireEnoughTimes</t>
  </si>
  <si>
    <t>int threads = shards / (sweepers / 2)</t>
  </si>
  <si>
    <t>camel.KafkaConsumerTopicIsPatternIT.kafkaTopicIsPattern</t>
  </si>
  <si>
    <t>producer.send(data)</t>
  </si>
  <si>
    <t>cassandra.testWithMismatchingPending</t>
  </si>
  <si>
    <t>cluster.forEach((node) -&gt; node.flush(KEYSPACE))</t>
  </si>
  <si>
    <t>cdap.WorkflowHttpHandlerTest.testWorkflowForkFailure</t>
  </si>
  <si>
    <t>Id.Application appId = Application.from(DEFAULT, NAME)</t>
  </si>
  <si>
    <t>continuum.BuildAgentsTest.testAddAnExistingBuildAgent</t>
  </si>
  <si>
    <t>String BUILD_AGENT_DESCRIPTION = getProperty("BUILD_AGENT_DESCRIPTION")</t>
  </si>
  <si>
    <t>CorfuDB.StreamingIT.testStreamingPrevValue</t>
  </si>
  <si>
    <t>try (final TxnContext tx = store.txn(namespace)) { Uuid key = Uuid.newBuilder().setLsb(0).setMsb(0).build()</t>
  </si>
  <si>
    <t>crate.SniffConnectionStrategyTests.testSniffStrategyWillConnectToAndDiscoverNodes</t>
  </si>
  <si>
    <t>try (MockTransportService localService = MockTransportService.createNewService(Settings.EMPTY, Version.CURRENT, threadPool)) { localService.start()</t>
  </si>
  <si>
    <t>dropwizard-service-utilities.SystemExecutionerTest.shouldExitBeforeGivenWaitTime_WhenWaitingThreadInterrupted</t>
  </si>
  <si>
    <t>var killerFuture = executorService.submit(() -&gt; { LOG.info("Sleeping for {} milliseconds...", killerSleepTimeMillis)</t>
  </si>
  <si>
    <t>flume.TestConcurrentDFOMan.doTestLogicalNodesConcurrentDFOMans</t>
  </si>
  <si>
    <t xml:space="preserve"> String name = "test." + i</t>
  </si>
  <si>
    <t>graylog2-server.KafkaJournalTest.serverStatusThrottledIfJournalUtilizationIsHigherThanThreshold</t>
  </si>
  <si>
    <t>final KafkaJournal journal = new KafkaJournal(journalDirectory, scheduler, segmentSize, Duration.standardSeconds(1L), Size.kilobytes(4L), Duration.standardSeconds(1L), 1000000, Duration.standardSeconds(1L), 90, new MetricRegistry(), serverStatus)</t>
  </si>
  <si>
    <t>graylog2-server.KafkaJournalTest.serverStatusUnthrottledIfJournalUtilizationIsLowerThanThreshold</t>
  </si>
  <si>
    <t>hadoop.TestDelegationToken.testDelegationTokenSecretManager</t>
  </si>
  <si>
    <t>Token&lt;DelegationTokenIdentifier&gt; token = generateDelegationToken("SomeUser", "JobTracker")</t>
  </si>
  <si>
    <t>hbase.TestStoreFile.testHFileLink</t>
  </si>
  <si>
    <t>Path storedir = new Path(new Path(FSUtils.getRootDir(conf), new Path(hri.getTableNameAsString(), hri.getEncodedName())), columnFamily)</t>
  </si>
  <si>
    <t>ignite.GridCacheRebalancingWithAsyncClearingTest.testCorrectRebalancingCurrentlyRentingPartitions</t>
  </si>
  <si>
    <t>} } log.info("Writing initial data finished.")</t>
  </si>
  <si>
    <t>ignite.IgnitePdsThreadInterruptionTest.testInterruptsOnLFSRead</t>
  </si>
  <si>
    <t>Runnable clo = new Runnable() { @Override public void run() { cache.get(ThreadLocalRandom.current().nextInt(maxKey / 5))</t>
  </si>
  <si>
    <t>ignite.testFlowNoConflictsWithClients</t>
  </si>
  <si>
    <t>if (!tcpDiscovery()) return</t>
  </si>
  <si>
    <t>jaeger-client-java.testUpdatePerOperationSamplerUpdatesExistingPerOperationSampler</t>
  </si>
  <si>
    <t>Thread.sleep(20)</t>
  </si>
  <si>
    <t>kafka.shouldTogglePrepareForBulkLoadDuringRestoreCalls</t>
  </si>
  <si>
    <t>Thread conditionCheckThread = new Thread(new Runnable() { @Override public void run() { assertRocksDBTurnsOnBulkLoading(conditionCheckCount, conditionNotMet)</t>
  </si>
  <si>
    <t>kafka.testForceMetadataRefreshForPatternSubscriptionDuringRebalance</t>
  </si>
  <si>
    <t>client.prepareResponse(groupCoordinatorResponse(node, Errors.NONE))</t>
  </si>
  <si>
    <t>kylin.CoordinatorTest.testReassignFailOnStartNew</t>
  </si>
  <si>
    <t>try { coordinator.doReassign(cube, preAssigment, newAssigment)</t>
  </si>
  <si>
    <t>kylin.CoordinatorTest.testReassignFailOnStopAndSync</t>
  </si>
  <si>
    <t>maven.CheckoutMojoTest.testExcludeInclude</t>
  </si>
  <si>
    <t>mojo.execute()</t>
  </si>
  <si>
    <t>neo4j.createdWorkerThreadsShouldContainConnectorName</t>
  </si>
  <si>
    <t>when( connection.processNextBatch() ).thenAnswer( inv -&gt; { poolThread.set( Thread.currentThread() )</t>
  </si>
  <si>
    <t>neo4j.RobustJobSchedulerWrapperTest.shouldBeAbleToCancelJob</t>
  </si>
  <si>
    <t>assertEventually("run count", count::get, Matchers.greaterThanOrEqualTo(100), DEFAULT_TIMEOUT_MS, MILLISECONDS)</t>
  </si>
  <si>
    <t>neo4j.schema.IndexPopulationIT.shutdownDatabaseDuringIndexPopulations</t>
  </si>
  <si>
    <t>assertableLogProvider.assertNone(AssertableLogProvider.inLog(IndexPopulationJob.class).anyError())</t>
  </si>
  <si>
    <t>neo4j.shouldBuildUpGracefullyUntilReachedMinPoolSize</t>
  </si>
  <si>
    <t>ExecutorService executor = Executors.newCachedThreadPool()</t>
  </si>
  <si>
    <t>OpenSearch.testReplicaThreadedThroughputDegradationAndRejection</t>
  </si>
  <si>
    <t>expectThrows(OpenSearchRejectedExecutionException.class, () -&gt; shardIndexingPressure.markReplicaOperationStarted(shardId1, 11 * 1024, false))</t>
  </si>
  <si>
    <t>pulsar.AntiAffinityNamespaceGroupTest.testBrokerSelectionForAntiAffinityGroup</t>
  </si>
  <si>
    <t>admin1.tenants().createTenant(tenant, new TenantInfo(null, Sets.newHashSet(cluster)))</t>
  </si>
  <si>
    <t>pulsar.ReplicatorTest.testReplicatorProducerName</t>
  </si>
  <si>
    <t>Awaitility.await().untilAsserted(() -&gt; { assertTrue(pulsar2.getBrokerService().getTopicReference(topicName).isPresent())</t>
  </si>
  <si>
    <t>pulsar.ServerCnxTest.testDuplicateConcurrentSubscribeCommand</t>
  </si>
  <si>
    <t>doReturn(delayFuture).when(brokerService).getOrCreateTopic(any(String.class))</t>
  </si>
  <si>
    <t>pulsar.shouldTerminateWhenFutureIsCancelled</t>
  </si>
  <si>
    <t>shutdown.timeout(Duration.ofMillis(15000))</t>
  </si>
  <si>
    <t>pulsar.testAsyncFunction</t>
  </si>
  <si>
    <t>Executors.newCachedThreadPool().submit(() -&gt; { try { Thread.sleep(500)</t>
  </si>
  <si>
    <t>reactive-grpc.ChainedCallIntegrationTest.servicesCanCallOtherServices</t>
  </si>
  <si>
    <t>StepVerifier.create(chain).expectNext("[&lt;{[X]}&gt; :: &lt;/[X]/&gt; :: &lt;\\[X]\\&gt; :: &lt;([X])&gt;]").expectComplete().verify(Duration.ofSeconds(2))</t>
  </si>
  <si>
    <t>RxJava.OperatorRetryTest.testRetryWithBackpressure</t>
  </si>
  <si>
    <t>ts.awaitTerminalEvent(5, TimeUnit.SECONDS)</t>
  </si>
  <si>
    <t>RxJava.TestSchedulers.testSchedulingWithDueTime</t>
  </si>
  <si>
    <t>if (!latch.await(3000, TimeUnit.MILLISECONDS)) { fail("didn't execute ... timed out")</t>
  </si>
  <si>
    <t>storio.NotifyAboutChangesTest.notifyAboutChangesConcurrently</t>
  </si>
  <si>
    <t>new Thread(new Runnable() { @Override public void run() { try { startAllThreadsLock.await()</t>
  </si>
  <si>
    <t>trino.testAuthenticationFromMultipleThreadsWithCachedToken</t>
  </si>
  <si>
    <t>assertThat(redirectHandler.getRedirectionCount()).isEqualTo(1)</t>
  </si>
  <si>
    <t>tuscany.ScopeAnnotationTestCase.atScope1</t>
  </si>
  <si>
    <t>b2.start()</t>
  </si>
  <si>
    <t>xtext-eclipse.DocumentLockerTest.testPriorityReadOnlyCancelsReaders</t>
  </si>
  <si>
    <t>Runnable runnable = new Runnable() { @Override public void run() { document.readOnly(new CancelableUnitOfWork&lt;Object, XtextResource&gt;() { @Override public Object exec(XtextResource state, CancelIndicator cancelIndicator) throws Exception { check.countDown()</t>
  </si>
  <si>
    <t>zeebe.AtomixTransportTest.shouldOnlyHandleRequestsOfSubscribedTypes</t>
  </si>
  <si>
    <t>serverTransport.subscribe(0, UNKNOWN, new FailingResponder())</t>
  </si>
  <si>
    <t>zeebe.PriorityElectionTimerTest.shouldHighPriorityNodeStartElectionFirst</t>
  </si>
  <si>
    <t>final PriorityElectionTimer timerLowPrio = new PriorityElectionTimer(Duration.ofMillis(100), threadContext, () -&gt; lowPrioElectionTriggered.set(true), log, targetPriority, 1)</t>
  </si>
  <si>
    <t>RxJava.ObservableSwitchTest.outerInnerErrorRace</t>
  </si>
  <si>
    <t>ps1.switchMap(new Function&lt;Integer, ObservableSource&lt;Integer&gt;&gt;() { @Override public ObservableSource&lt;Integer&gt; apply(Integer v) throws Exception { if (v == 1) { return ps2</t>
  </si>
  <si>
    <t>neo4j.RobustJobSchedulerWrapperTest.recurringJobWithExceptionShouldKeepRunning</t>
  </si>
  <si>
    <t>verify( log, timeout( DEFAULT_TIMEOUT_MS ).times( nRuns ) ).warn( "Uncaught exception", e )</t>
  </si>
  <si>
    <t>neo4j.RobustJobSchedulerWrapperTest.recurringJobWithErrorShouldStop</t>
  </si>
  <si>
    <t>assertEventually( "run count", count::get, Matchers.equalTo( 1 ), DEFAULT_TIMEOUT_MS , MILLISECONDS )</t>
  </si>
  <si>
    <t>hbase.TestAsyncSnapshotAdminApi.testTakeSnapshot</t>
  </si>
  <si>
    <t>TableName tableName = TableName.valueOf("testTakeSnapshot")</t>
  </si>
  <si>
    <t>aismessages.7b0c4c708b6bb9a6da3d5737bcad1857ade8a931.canHandleUnfragmentedMessageReceived</t>
  </si>
  <si>
    <t>shardingsphere-elasticjob.b022898ef1b8c984e17efb2a422ee45f6b13e46e.assertGetLocalFailoverItemsIfShutdown</t>
  </si>
  <si>
    <t>verify(jobNodeStorage, times(0)).getJobNodeChildrenKeys("sharding")</t>
  </si>
  <si>
    <t>wildfly.b19048b72669fc0e96665b1b125dc1fda21f5993.testRebind.2</t>
  </si>
  <si>
    <t>try { store.bind(name, value)</t>
  </si>
  <si>
    <t>commercetools-project-sync.InventoryEntrySyncerTest.syncWithError_ShouldCallErrorCallback</t>
  </si>
  <si>
    <t>when(targetClient.getConfig()).thenReturn(SphereApiConfig.of("target-project"))</t>
  </si>
  <si>
    <t>hadoop.TestDelegationTokenForProxyUser.testDelegationTokenWithRealUser</t>
  </si>
  <si>
    <t>byte[] tokenId = tokens[0].getIdentifier()</t>
  </si>
  <si>
    <t>hadoop.TestDFSIO.testRead</t>
  </si>
  <si>
    <t>long execTime = System.currentTimeMillis() - tStart</t>
  </si>
  <si>
    <t>hadoop.TestDFSIO.testReadSkip</t>
  </si>
  <si>
    <t>bench.analyzeResult(fs, TestType.TEST_TYPE_READ_SKIP, execTime)</t>
  </si>
  <si>
    <t>hadoop.TestDFSIO.testWrite</t>
  </si>
  <si>
    <t>hadoop.TestHftpFileSystem.testHftpCustomDefaultPorts</t>
  </si>
  <si>
    <t>URI uri = URI.create()</t>
  </si>
  <si>
    <t>hadoop.TestHftpFileSystem.testHftpCustomUriPortWithDefaultPorts</t>
  </si>
  <si>
    <t>HftpFileSystem fs = ((HftpFileSystem) (FileSystem.get(uri, conf)))</t>
  </si>
  <si>
    <t>hadoop.TestHftpFileSystem.testHftpDefaultPorts</t>
  </si>
  <si>
    <t>hadoop.TestLocalDirAllocator.testRemoveContext</t>
  </si>
  <si>
    <t>localDirAllocator.getLocalPathForWrite("p1/x", SMALL_FILE_SIZE, conf)</t>
  </si>
  <si>
    <t>hadoop.TestPathData.testCwdContents</t>
  </si>
  <si>
    <t>item = new PathData(dirString, conf)</t>
  </si>
  <si>
    <t>hadoop.TestPathData.testQualifiedUriContents</t>
  </si>
  <si>
    <t>PathData[] items = item.getDirectoryContents()</t>
  </si>
  <si>
    <t>hadoop.TestPathData.testToFile</t>
  </si>
  <si>
    <t>item = new PathData("d1/f1", conf)</t>
  </si>
  <si>
    <t>hadoop.TestPathData.testUnqualifiedUriContents</t>
  </si>
  <si>
    <t>hadoop.TestPathData.testWithDirStringAndConf</t>
  </si>
  <si>
    <t>dirString = "d1/"</t>
  </si>
  <si>
    <t>hadoop.TestPathData.testWithStringAndConfForBuggyPath</t>
  </si>
  <si>
    <t>hadoop.TestWritableName.testSetName</t>
  </si>
  <si>
    <t>assertTrue(test.equals(SimpleWritable.class))</t>
  </si>
  <si>
    <t>hbase.TestGzipFilter.testErrorNotGzipped</t>
  </si>
  <si>
    <t>Response response = client.get((((("/" + TABLE) + "/") + ROW_1) + "/") + COLUMN_2, headers)</t>
  </si>
  <si>
    <t>hbase.TestGzipFilter.testScannerResultCodes</t>
  </si>
  <si>
    <t>response = client.get(scannerUrl)</t>
  </si>
  <si>
    <t>hutool.EnumUtilTest.getFieldNamesTest</t>
  </si>
  <si>
    <t>Assert.assertEquals(CollUtil.newArrayList("type", "name"), names)</t>
  </si>
  <si>
    <t>ignite.SystemCacheNotConfiguredTest.test</t>
  </si>
  <si>
    <t>assertFalse(getErr().contains("Cache is not configured:"))</t>
  </si>
  <si>
    <t>jenkins-rest.JobsApiLiveTest.testGetJobListFromRoot</t>
  </si>
  <si>
    <t>assertEquals(output.jobs().size(), 2)</t>
  </si>
  <si>
    <t>maven.CheckoutMojoTest.testSkipCheckoutWhenCheckoutDirectoryExistsAndSkip</t>
  </si>
  <si>
    <t>CheckoutMojo mojo = ((CheckoutMojo) (lookupMojo("checkout", getTestFile("src/test/resources/mojos/checkout/checkoutWhenCheckoutDirectoryExistsAndSkip.xml"))))</t>
  </si>
  <si>
    <t>maven.CheckoutMojoTest.testSkipCheckoutWithoutConnectionUrl</t>
  </si>
  <si>
    <t>try { mojo.execute()</t>
  </si>
  <si>
    <t>maven.CheckoutMojoTest.testUseExport</t>
  </si>
  <si>
    <t>CheckoutMojo mojo = ((CheckoutMojo) (lookupMojo("checkout", getTestFile("src/test/resources/mojos/checkout/checkoutUsingExport.xml"))))</t>
  </si>
  <si>
    <t>unirest-java.DefectTest.nullAndObjectValuesInMap</t>
  </si>
  <si>
    <t>queryParams.put("foo", null)</t>
  </si>
  <si>
    <t>hadoop.TestPeerCache.testExpiry</t>
  </si>
  <si>
    <t>dnIds[i] = new DatanodeID("192.168.0.1", "fakehostname_" + i, "fake_storage_id", 100, 101, 102)</t>
  </si>
  <si>
    <t>hadoop.TestPeerCache.testAddAndRetrieve</t>
  </si>
  <si>
    <t>FakePeer peer = new FakePeer(dnId, false)</t>
  </si>
  <si>
    <t>hadoop.TestPeerCache.testEviction</t>
  </si>
  <si>
    <t>Peer peer = cache.get(dnIds[i], false)</t>
  </si>
  <si>
    <t>hbase.TaskMonitor.testDoNotPurgeRPCTask</t>
  </si>
  <si>
    <t xml:space="preserve"> tm.createRPCStatus("PRCTask" + i)</t>
  </si>
  <si>
    <t>dubbo.737f7a7ea67832d7f17517326fb2491d0a086dd7.testChangeServiceNotExport</t>
  </si>
  <si>
    <t>assertEquals("No such service demo", result)</t>
  </si>
  <si>
    <t>dubbo.737f7a7ea67832d7f17517326fb2491d0a086dd7.testEmptyByteArrayForEmptyInput</t>
  </si>
  <si>
    <t>byte[] bytes = fstObjectInput.readBytes()</t>
  </si>
  <si>
    <t>dubbo.737f7a7ea67832d7f17517326fb2491d0a086dd7.testListAllPort</t>
  </si>
  <si>
    <t>assertEquals("20887", result)</t>
  </si>
  <si>
    <t>dubbo.737f7a7ea67832d7f17517326fb2491d0a086dd7.testListDetail</t>
  </si>
  <si>
    <t>assertEquals("dubbo://127.0.0.1:20887", result)</t>
  </si>
  <si>
    <t>cukes.b483e1a8f261b80a66291a42fc455256b0b5059c.shouldReturnBodyWhenEnabledAndNoMax</t>
  </si>
  <si>
    <t>HttpResponseFacade mock = mock(HttpResponseFacade.class)</t>
  </si>
  <si>
    <t>struts.13d9053050c9e4fb2ef049db6a37d3f6eebf48fa.testProcessAction_ok.2</t>
  </si>
  <si>
    <t>requestParams.put(ACTION_PARAM, new String[] { "/view/testAction" })</t>
  </si>
  <si>
    <t>struts.13d9053050c9e4fb2ef049db6a37d3f6eebf48fa.testProcessAction_ok</t>
  </si>
  <si>
    <t>initParams.put("viewNamespace", "/view")</t>
  </si>
  <si>
    <t>wildfly.b19048b72669fc0e96665b1b125dc1fda21f5993.testBind</t>
  </si>
  <si>
    <t>testActionPermission(JndiPermission.ACTION_BIND, namingContext, "securitytest", value)</t>
  </si>
  <si>
    <t>wildfly.b19048b72669fc0e96665b1b125dc1fda21f5993.testBind.2</t>
  </si>
  <si>
    <t>final Object value = new Object()</t>
  </si>
  <si>
    <t>wildfly.b19048b72669fc0e96665b1b125dc1fda21f5993.testBindAndRetrieveObjectFactoryFromInitialContext</t>
  </si>
  <si>
    <t>final InitialContext initialContext = new InitialContext()</t>
  </si>
  <si>
    <t>wildfly.b19048b72669fc0e96665b1b125dc1fda21f5993.testBindAndRetrieveObjectFactoryFromNamingContext</t>
  </si>
  <si>
    <t>final Object result = namingContext.lookup("test")</t>
  </si>
  <si>
    <t>wildfly.b19048b72669fc0e96665b1b125dc1fda21f5993.testBindNested</t>
  </si>
  <si>
    <t>wildfly.b19048b72669fc0e96665b1b125dc1fda21f5993.testBindReferenceable</t>
  </si>
  <si>
    <t>Object result = namingContext.lookup(name)</t>
  </si>
  <si>
    <t>wildfly.b19048b72669fc0e96665b1b125dc1fda21f5993.testCompositeBindingOps</t>
  </si>
  <si>
    <t>addOp.get(NamingSubsystemModel.BINDING_TYPE).set(NamingSubsystemModel.LOOKUP)</t>
  </si>
  <si>
    <t>wildfly.b19048b72669fc0e96665b1b125dc1fda21f5993.testCompositeBindingUpdate</t>
  </si>
  <si>
    <t>final ModelNode addr = Operations.createAddress(ModelDescriptionConstants.SUBSYSTEM, NamingExtension.SUBSYSTEM_NAME, NamingSubsystemModel.BINDING, "java:global/a")</t>
  </si>
  <si>
    <t>wildfly.b19048b72669fc0e96665b1b125dc1fda21f5993.testCreateSubcontext</t>
  </si>
  <si>
    <t>assertTrue(testActionPermission(JndiPermission.ACTION_CREATE_SUBCONTEXT, namingContext, "securitytest") instanceof NamingContext)</t>
  </si>
  <si>
    <t>wildfly.b19048b72669fc0e96665b1b125dc1fda21f5993.testFireAllEvent</t>
  </si>
  <si>
    <t>assertEquals(1, objectListener.capturedEvents.size())</t>
  </si>
  <si>
    <t>wildfly.b19048b72669fc0e96665b1b125dc1fda21f5993.testFireSubTreeEvent</t>
  </si>
  <si>
    <t>subtreeListener.latch.await(1, TimeUnit.SECONDS)</t>
  </si>
  <si>
    <t>wildfly.b19048b72669fc0e96665b1b125dc1fda21f5993.testFireOneLevelEvent</t>
  </si>
  <si>
    <t>oneLevelListener.latch.await(1, TimeUnit.SECONDS)</t>
  </si>
  <si>
    <t>wildfly.b19048b72669fc0e96665b1b125dc1fda21f5993.testInitialFactory</t>
  </si>
  <si>
    <t>InitialContext initialContext = new InitialContext()</t>
  </si>
  <si>
    <t>wildfly.b19048b72669fc0e96665b1b125dc1fda21f5993.testFireObjectEvent</t>
  </si>
  <si>
    <t>objectListener.latch.await(1, TimeUnit.SECONDS)</t>
  </si>
  <si>
    <t>wildfly.b19048b72669fc0e96665b1b125dc1fda21f5993.testJavaContext</t>
  </si>
  <si>
    <t>Context context = (Context) initialContext.lookup("java:")</t>
  </si>
  <si>
    <t>wildfly.b19048b72669fc0e96665b1b125dc1fda21f5993.testFireMultipleLevelEvent</t>
  </si>
  <si>
    <t>coordinator.fireEvent(context, new CompositeName("foo/bar/baz/boo"), null, null, NamingEvent.OBJECT_ADDED, "bind", EventContext.OBJECT_SCOPE, EventContext.ONELEVEL_SCOPE, EventContext.SUBTREE_SCOPE)</t>
  </si>
  <si>
    <t>wildfly.b19048b72669fc0e96665b1b125dc1fda21f5993.testList</t>
  </si>
  <si>
    <t>results = (NamingEnumeration&lt;NameClassPair&gt;) testActionPermission(JndiPermission.ACTION_LIST, namingContext, null)</t>
  </si>
  <si>
    <t>wildfly.b19048b72669fc0e96665b1b125dc1fda21f5993.testListBindings</t>
  </si>
  <si>
    <t>results = (NamingEnumeration&lt;Binding&gt;) testActionPermission(JndiPermission.ACTION_LIST_BINDINGS, namingContext, null)</t>
  </si>
  <si>
    <t>wildfly.b19048b72669fc0e96665b1b125dc1fda21f5993.testListBindingsNameNotFound</t>
  </si>
  <si>
    <t>catch (NameNotFoundException expected) { } }</t>
  </si>
  <si>
    <t>wildfly.b19048b72669fc0e96665b1b125dc1fda21f5993.testListNameNotFound</t>
  </si>
  <si>
    <t xml:space="preserve"> catch (NameNotFoundException expected) { } try { testActionPermission(JndiPermission.ACTION_LIST, namingContext, "test")</t>
  </si>
  <si>
    <t>wildfly.b19048b72669fc0e96665b1b125dc1fda21f5993.testListWithContinuation</t>
  </si>
  <si>
    <t>results = (NamingEnumeration&lt;NameClassPair&gt;) testActionPermission(JndiPermission.ACTION_LIST, Arrays.asList( new JndiPermission("test", "list")), namingContext, "comp")</t>
  </si>
  <si>
    <t>wildfly.b19048b72669fc0e96665b1b125dc1fda21f5993.testListBindingsWithContinuation</t>
  </si>
  <si>
    <t>results = (NamingEnumeration&lt;Binding&gt;) testActionPermission(JndiPermission.ACTION_LIST_BINDINGS, Arrays.asList( new JndiPermission("test", "listBindings")), namingContext, "comp")</t>
  </si>
  <si>
    <t>wildfly.b19048b72669fc0e96665b1b125dc1fda21f5993.testLookup</t>
  </si>
  <si>
    <t>result = testActionPermission(JndiPermission.ACTION_LOOKUP, namingContext, "test")</t>
  </si>
  <si>
    <t>wildfly.b19048b72669fc0e96665b1b125dc1fda21f5993.testLookupBindingUsingNestedContext</t>
  </si>
  <si>
    <t>assertTrue(context instanceof Context)</t>
  </si>
  <si>
    <t>wildfly.b19048b72669fc0e96665b1b125dc1fda21f5993.testLookupBinding.2.</t>
  </si>
  <si>
    <t>final Object obj = store.lookup(new CompositeName("foo/bar"))</t>
  </si>
  <si>
    <t>wildfly.b19048b72669fc0e96665b1b125dc1fda21f5993.testLookupContextLink</t>
  </si>
  <si>
    <t>Object result = namingContext.lookup("link/value")</t>
  </si>
  <si>
    <t>wildfly.b19048b72669fc0e96665b1b125dc1fda21f5993.testLookupLink</t>
  </si>
  <si>
    <t>namingStore.bind(name, "testValue", String.class)</t>
  </si>
  <si>
    <t>wildfly.b19048b72669fc0e96665b1b125dc1fda21f5993.testLookupNameNotFound</t>
  </si>
  <si>
    <t>} catch (NameNotFoundException expected) { } }</t>
  </si>
  <si>
    <t>wildfly.b19048b72669fc0e96665b1b125dc1fda21f5993.testLookupReference</t>
  </si>
  <si>
    <t>wildfly.b19048b72669fc0e96665b1b125dc1fda21f5993.testLookupWitResolveResult</t>
  </si>
  <si>
    <t>Object result = namingContext.lookup(new CompositeName("comp/nested"))</t>
  </si>
  <si>
    <t>wildfly.b19048b72669fc0e96665b1b125dc1fda21f5993.testLookupWithContinuation</t>
  </si>
  <si>
    <t>Object result = namingContext.lookup(new CompositeName("test/nested"))</t>
  </si>
  <si>
    <t>wildfly.b19048b72669fc0e96665b1b125dc1fda21f5993.testOnlyExternalContextAllowsCache</t>
  </si>
  <si>
    <t>if (addr.size() == 2 &amp;&amp; addr.getLastElement().getKey().equals(NamingSubsystemModel.BINDING) &amp;&amp; BindingType.forName(addOp.get(NamingBindingResourceDefinition.BINDING_TYPE.getName()).asString()) != BindingType.EXTERNAL_CONTEXT) { addOp.get(NamingBindingResourceDefinition.CACHE.getName()).set(true)</t>
  </si>
  <si>
    <t>wildfly.b19048b72669fc0e96665b1b125dc1fda21f5993.testRebindReferenceable</t>
  </si>
  <si>
    <t>testActionPermission(JndiPermission.ACTION_REBIND, namingContext, "test", newReferenceable)</t>
  </si>
  <si>
    <t>wildfly.b19048b72669fc0e96665b1b125dc1fda21f5993.testRebind</t>
  </si>
  <si>
    <t>testActionPermission(JndiPermission.ACTION_REBIND, namingContext, "test", newValue)</t>
  </si>
  <si>
    <t>wildfly.b19048b72669fc0e96665b1b125dc1fda21f5993.testRegisterURLSchemeHandler</t>
  </si>
  <si>
    <t>Assert.assertTrue("The object should now be provided by our TestObjectFactory", something.startsWith("TestObject:"))</t>
  </si>
  <si>
    <t>wildfly.b19048b72669fc0e96665b1b125dc1fda21f5993.testUnbind</t>
  </si>
  <si>
    <t>try { namingStore.lookup(name)</t>
  </si>
  <si>
    <t>rm-collection-exercise-service.SampleSummaryServiceTest.testActivateSamples</t>
  </si>
  <si>
    <t>when(eventRepository.findOneByCollectionExerciseAndTag(collectionExercise, go_live.name())).thenReturn(event)</t>
  </si>
  <si>
    <t>activemq.PluginBrokerTest.assertMessageValid</t>
  </si>
  <si>
    <t>if (index == 7) { assertEquals(2000, amqMsg.getExpiration() - amqMsg.getTimestamp())</t>
  </si>
  <si>
    <t>androidx.getNanoTime</t>
  </si>
  <si>
    <t>} else { assertEquals(0, mRecyclerView.getNanoTime())</t>
  </si>
  <si>
    <t>androidx.invalidationInAnotherInstance_closed</t>
  </si>
  <si>
    <t>assertFalse(changed3.second.await(300, TimeUnit.MILLISECONDS))</t>
  </si>
  <si>
    <t>androidx.testGenerateCleanupCallback_deletesOldFinishedWork</t>
  </si>
  <si>
    <t>assertThat(workSpecDao.getWorkSpec(work2.getId()), is(not(nullValue())))</t>
  </si>
  <si>
    <t>androidx.testGettersAfterConnected</t>
  </si>
  <si>
    <t>final long tolerance = 10</t>
  </si>
  <si>
    <t>atlasdb.incrementUpperLimitIfOneMinuteElapsedSinceLastUpdate</t>
  </si>
  <si>
    <t>when(clock.getTimeMillis()).thenReturn(0L, TWO_MINUTES_IN_MILLIS, 2 * TWO_MINUTES_IN_MILLIS, 3 * TWO_MINUTES_IN_MILLIS)</t>
  </si>
  <si>
    <t>avro.testRecordWithJsr310LogicalTypes</t>
  </si>
  <si>
    <t>File data = write(TestRecordWithJsr310LogicalTypes.getClassSchema(), record)</t>
  </si>
  <si>
    <t>cassandra.testTrackMetadata_rowMarkerDelete</t>
  </si>
  <si>
    <t>assertEquals(System.currentTimeMillis()/1000, metadata.maxLocalDeletionTime, 5)</t>
  </si>
  <si>
    <t>cassandra.testTrackMetadata_rowTombstone</t>
  </si>
  <si>
    <t>dex.assertDurationIsInRange</t>
  </si>
  <si>
    <t>if (duration &lt; minimum) { Assert.fail("expected duration: " + expectedMillis + " minimum duration: " + minimum + " actual duration too short: " + duration)</t>
  </si>
  <si>
    <t>dex.test_parseLString</t>
  </si>
  <si>
    <t>} try { format.parse("January 16, 1970 8:03:52 PM CET")</t>
  </si>
  <si>
    <t>elassandra.testTokenExpiry</t>
  </si>
  <si>
    <t>try (ThreadContext.StoredContext ignore = requestContext.newStoredContext(true)) { PlainActionFuture&lt;UserToken&gt; future = new PlainActionFuture&lt;&gt;()</t>
  </si>
  <si>
    <t>fastjson.test_date</t>
  </si>
  <si>
    <t>Date date2 = JSON.parseObject("{\"gmtCreate\":\"2018-09-12T15:10:19+00:00\"}", VO.class).getGmtCreate()</t>
  </si>
  <si>
    <t>graylog2-server.indexCreationDateReturnsIndexCreationDateOfExistingIndexAsDateTime</t>
  </si>
  <si>
    <t>final String indexName = client().createRandomIndex("indices_it_")</t>
  </si>
  <si>
    <t>jetty.project.MavenMetadataTest.testIsExpiredTimestampYesterday</t>
  </si>
  <si>
    <t>assertTrue(MavenMetadata.isExpiredTimestamp(timestamp), "Timestamp should be stale: " + timestamp)</t>
  </si>
  <si>
    <t>maven-dependency-plugin.TestUnpackMojo.testUnpackOverWriteIfNewer</t>
  </si>
  <si>
    <t>mojo.setArtifactItems( list )</t>
  </si>
  <si>
    <t>ninja.MessagesImplTest.testiParameterized18nWithSpeciali18nPlaceholder</t>
  </si>
  <si>
    <t>assertEquals("das ist ein datum: 01.01.1970", result.get())</t>
  </si>
  <si>
    <t>nomulus.testSuccess_multipartTldsWithSharedSuffixes</t>
  </si>
  <si>
    <t>assertCommandAndResponse( "contact_create_jd1234.xml", "contact_create_response_jd1234.xml", DateTime.parse("2000-06-01T00:01:00Z"))</t>
  </si>
  <si>
    <t>openjpa.TestTimestampVersion.testBulkUpdateOnTimestampedVersion</t>
  </si>
  <si>
    <t>pc.setName("Original")</t>
  </si>
  <si>
    <t>opentelemetry-java-instrumentation.OpenTelemetryAppenderConfigTest.logWithExtras</t>
  </si>
  <si>
    <t>assertThat(logData.getEpochNanos()).isGreaterThanOrEqualTo(TimeUnit.MILLISECONDS.toNanos(start.toEpochMilli())).isLessThanOrEqualTo(TimeUnit.MILLISECONDS.toNanos(Instant.now().toEpochMilli()))</t>
  </si>
  <si>
    <t>pinot.SegmentGenerationWithTimeColumnTest.testMinAllowedValue</t>
  </si>
  <si>
    <t>int month = localDateTime.getMonthOfYear()</t>
  </si>
  <si>
    <t>spring-framework.validUsage</t>
  </si>
  <si>
    <t>assertThat(stopWatch.getTotalTimeSeconds()) .as("total time in seconds for task #2") .isGreaterThanOrEqualTo((duration1 + duration2 - fudgeFactor) / 1000.0) .isLessThanOrEqualTo((duration1 + duration2 + fudgeFactor) / 1000.0)</t>
  </si>
  <si>
    <t>uaa.testMatchesSpeedTest</t>
  </si>
  <si>
    <t>assertTrue(cachingPasswordEncoder.getPasswordEncoder().matches(password, encodedBcrypt))</t>
  </si>
  <si>
    <t>vespa.testNodeMetricsDb</t>
  </si>
  <si>
    <t xml:space="preserve"> values.add(new NodeMetrics.MetricValue("host0", "cpu.util", clock.instant().getEpochSecond(), 0.9f))</t>
  </si>
  <si>
    <t>zeebe.ControlledActorClockEndpointTest.canOffsetMutableClock</t>
  </si>
  <si>
    <t>final var offsetMaximum = Instant.now().plus(offset.plus(Duration.ofMinutes(1)))</t>
  </si>
  <si>
    <t>alluxio.FileSystemMasterIntegrationTest.lastModificationTimeAddCheckpointTest</t>
  </si>
  <si>
    <t>Assert.assertEquals(opTimeMs, fileInfo.lastModificationTimeMs)</t>
  </si>
  <si>
    <t>androidx.testOneTimeRequest_noInitialDelay_withConstraintNetworkConnected</t>
  </si>
  <si>
    <t>assertEquals(task.windowEnd, offset + EXECUTION_WINDOW_SIZE_IN_SECONDS)</t>
  </si>
  <si>
    <t>androidx.testOneTimeRequest_noInitialDelay</t>
  </si>
  <si>
    <t>assertEquals(task.windowEnd, 0L + EXECUTION_WINDOW_SIZE_IN_SECONDS)</t>
  </si>
  <si>
    <t>androidx.testOneTimeWorkRequest_backedOff</t>
  </si>
  <si>
    <t>val offset = offset(expected, now) , val delta = task.windowEnd - (offset + EXECUTION_WINDOW_SIZE_IN_SECONDS)</t>
  </si>
  <si>
    <t>beam.testBacklogLimiter</t>
  </si>
  <si>
    <t>Assert.assertThat(duration,greaterThan(2 * DelayFn.DELAY_MS))</t>
  </si>
  <si>
    <t>beam.testRateLimitingMax</t>
  </si>
  <si>
    <t>long duration = runWithRate(n, rate, new IdentityFn&lt;Integer&gt;())</t>
  </si>
  <si>
    <t>mockito.TimeoutTest.should_try_to_verify_correct_number_of_times</t>
  </si>
  <si>
    <t>when(durationChecker.isVerificationStillInProgress(anyLong())).thenReturn(true, true, true, true, true, false)</t>
  </si>
  <si>
    <t>neo4j.RaftMessageProcessingMetricTest.shouldBeAbleToUpdateAllMessageTypes</t>
  </si>
  <si>
    <t>assertEquals( RaftMessages.Type.values().length, metric.timer().getCount() )</t>
  </si>
  <si>
    <t>marine-api.af0003847db9ba822f67d4f1dceb8de3fe63250a.testSequenceListenerWithIncorrectOrder</t>
  </si>
  <si>
    <t>sl.sentenceRead(AIS_05_2)</t>
  </si>
  <si>
    <t>spring-data-envers.5637994be37747e82b2d6d5b34555e2bee791fe6.testWithRevisions</t>
  </si>
  <si>
    <t>countryRepository.save(de)</t>
  </si>
  <si>
    <t>ecchronos.TestRepairTask.testPartialRepair</t>
  </si>
  <si>
    <t>final RepairTask repairTask = new RepairTask.Builder().withJMXProxyFactory(jmxProxyFactory).withTableReference(myTableReference).withTokenRanges(ranges).withTableRepairMetrics(myTableRepairMetrics).withRepairHistory(repairHistory).withJobId(jobId).withReplicas(participants).build()</t>
  </si>
  <si>
    <t>ecchronos.TestRepairTask.testRepairSuccessfully</t>
  </si>
  <si>
    <t>amazon-instant-access-sdk-java.InstantAccessRequestTest.testSerialize</t>
  </si>
  <si>
    <t>assertEquals("{\"operation\":\"GetUserId\",\"infoField1\":\"nobody@amazon.com\",\"infoField2\":\"AMZN\"}", requestString)</t>
  </si>
  <si>
    <t>botbuilder-java.AdditionalPropertiesSerializerTests.canSerializeAdditionalProperties</t>
  </si>
  <si>
    <t>Assert.assertEquals("{\"$type\":\"foo\",\"properties\":{\"bar\":\"hello.world\",\"props\":{\"baz\":[\"hello\",\"hello.world\"],\"q\":{\"qux\":{\"hello\":\"world\",\"a.b\":\"c.d\",\"bar.b\":\"uuzz\",\"bar.a\":\"ttyy\"}}}},\"bar\":\"baz\",\"a.b\":\"c.d\",\"properties.bar\":\"barbar\"}", serialized)</t>
  </si>
  <si>
    <t>commons-lang.RecursiveToStringStyleTest.testPerson</t>
  </si>
  <si>
    <t>final String pBaseStr = (p.getClass().getName() + "@") + Integer.toHexString(System.identityHashCode(p))</t>
  </si>
  <si>
    <t>CoreNLP.DirectedMultiGraphTest.testConnectedComponents</t>
  </si>
  <si>
    <t>} assertEquals(ccs.size(), 4)</t>
  </si>
  <si>
    <t>Digital.CircuitBuilderTest.testBus</t>
  </si>
  <si>
    <t>ExpressionListenerStore expr = new ExpressionListenerStore(null)</t>
  </si>
  <si>
    <t>druid.ResponseContextTest.serializeWithTruncateArrayTest</t>
  </si>
  <si>
    <t>ctx.put(UNCOVERED_INTERVALS, Arrays.asList(interval(1), interval(2), interval(3), interval(4), interval(5), interval(6)))</t>
  </si>
  <si>
    <t>ecchronos.TestRepairGroup.testGetPartialRepairTasks</t>
  </si>
  <si>
    <t>ImmutableList&lt;LongTokenRange&gt; vnodes = ImmutableList.of(new LongTokenRange(1, 2), new LongTokenRange(2, 3), new LongTokenRange(4, 5))</t>
  </si>
  <si>
    <t>fastjson.Issue1492.test_for_issue</t>
  </si>
  <si>
    <t>obj.put("key1", "value1")</t>
  </si>
  <si>
    <t>fastjson.Issue1584.test_for_issue</t>
  </si>
  <si>
    <t>String json = "{\"k\":1,\"v\":\"A\"}"</t>
  </si>
  <si>
    <t>fastjson.JSONObjectTest_readObject.test_6</t>
  </si>
  <si>
    <t>assertEquals(jsonObject.toJSONString(), JSON.toJSONString(obj))</t>
  </si>
  <si>
    <t>fastjson.MultiMapTes.test_multimap</t>
  </si>
  <si>
    <t>SetMultimap&lt;String, Integer&gt; multimap = Multimaps.forMap(map)</t>
  </si>
  <si>
    <t>fastjson.SortFieldTest.test_1</t>
  </si>
  <si>
    <t>JSONObject object = JSON.parseObject(text)</t>
  </si>
  <si>
    <t>graylog2-server.ContentPackTest.shouldDeserializeSerializedContentPack</t>
  </si>
  <si>
    <t>final ContentPack readContentPack = objectMapper.readValue(jsonTxt, ContentPack.class)</t>
  </si>
  <si>
    <t>hadoop.TestMetricsSystemImpl.testInitFirstVerifyCallBacks</t>
  </si>
  <si>
    <t>assertEquals("output", mr1, mr2)</t>
  </si>
  <si>
    <t>jackrabbit.QueryFulltextTest.excerpt</t>
  </si>
  <si>
    <t>RowIterator it</t>
  </si>
  <si>
    <t>jackson-databind.TestGenerateJsonSchema.testUnwrapping</t>
  </si>
  <si>
    <t>String EXP = "{'type':'object'," + ("'properties':{'age':{'type':'integer'}," + "'name.first':{'type':'string'},'name.last':{'type':'string'}}}")</t>
  </si>
  <si>
    <t>jackson-datatypes-collections.DeserializerTest.primitivePairs</t>
  </si>
  <si>
    <t>if (oneType == Object.class) { if (twoType == Object.class) { pairType = mapperWithModule().getTypeFactory().constructParametricType(pairClass, sampleOne.getClass(), sampleTwo.getClass())</t>
  </si>
  <si>
    <t>jackson-datatypes-collections.twin</t>
  </si>
  <si>
    <t>Twin&lt;String&gt; twin = Tuples.twin((String) sampleOne, (String) sampleTwo)</t>
  </si>
  <si>
    <t>jReddit.KeyValueFormatterTest.testFormatMultipleUTF8</t>
  </si>
  <si>
    <t>params.put("a ", "b, ")</t>
  </si>
  <si>
    <t>jsondoc.JSONDocApiAuthBuilderTest.testApiAuthToken</t>
  </si>
  <si>
    <t>for (ApiMethodDoc apiMethodDoc : apiDoc.getMethods()) { if (apiMethodDoc.getPath().contains("/inherit")) { Assert.assertEquals("TOKEN", apiMethodDoc.getAuth().getType())</t>
  </si>
  <si>
    <t>json-schema-validator.CollectorContextTest.testCollectorContextWithKeyword</t>
  </si>
  <si>
    <t>List&lt;String&gt; contextValues = ((List&lt;String&gt;) (validationResult.getCollectorContext().get(SAMPLE_COLLECTOR)))</t>
  </si>
  <si>
    <t>junit-quickcheck.ExhaustingAGivenSetButIncludingAnotherTest.manyParameters</t>
  </si>
  <si>
    <t>assertEquals(asList(-1, -2, -4), ManyParameters.firstTestCases.subList(4, 7))</t>
  </si>
  <si>
    <t>junit-quickcheck.ExhaustingAGivenSetButIncludingAnotherTest.manyParametersWithBooleanAndEnum</t>
  </si>
  <si>
    <t>assertEquals(String.valueOf(i), asList(3, 7), ManyParametersWithBooleanAndEnum.firstTestCases.subList(i * 4, (i * 4) + 2))</t>
  </si>
  <si>
    <t>junit-quickcheck.ExhaustingAGivenSetTest.manyParameters</t>
  </si>
  <si>
    <t>assertEquals(asList('r', 'r', 'r', 'y', 'y', 'y'), ManyParameters.secondTestCases)</t>
  </si>
  <si>
    <t>junit-quickcheck.ReflectionTest.findingAnnotationsRecursively</t>
  </si>
  <si>
    <t>assertEquals(4, annotations.size())</t>
  </si>
  <si>
    <t>liquibase.DependencyUtilTest.testIndependentBranchesCase</t>
  </si>
  <si>
    <t>List&lt;String&gt; expected = Arrays.asList("a", "o", "x", "b", "p1", "p2", "y", "c1", "c2", "r1", "r2", "s", "s2", "s3")</t>
  </si>
  <si>
    <t>Mapper.IdTest.testCompositeKeys</t>
  </si>
  <si>
    <t>ResultMap resultMap = entityTable.getResultMap(configuration)</t>
  </si>
  <si>
    <t>nutz.JsonTest.test_empty_obj_toJson</t>
  </si>
  <si>
    <t>assertEquals("{\"age\":0,\"num\":0}", j)</t>
  </si>
  <si>
    <t>nutz.JsonTest.test_enum</t>
  </si>
  <si>
    <t>assertEquals(expected, Json.toJson(TT.T))</t>
  </si>
  <si>
    <t>openapi-generator.AbstractJavaCodegenTest.testAdditionalModelTypeAnnotationsSemiColon</t>
  </si>
  <si>
    <t>codegen.preprocessOpenAPI(openAPI)</t>
  </si>
  <si>
    <t>ormlite-core.QueryBuilderTest.testQueryRaw</t>
  </si>
  <si>
    <t>assertEquals(Integer.toString(foo.id), stringResults.get(0)[0])</t>
  </si>
  <si>
    <t>pair-distribution-app.testGenerateNewDayPairs</t>
  </si>
  <si>
    <t>Map&lt;Pair, Integer&gt; pairsWeight = subject.buildPairsWeightFromPastPairing(pairs, devs)</t>
  </si>
  <si>
    <t>pulsar.AvroSchemaTest.testNotAllowNullSchema</t>
  </si>
  <si>
    <t>Schema schema = parser.parse(schemaJson)</t>
  </si>
  <si>
    <t>soot.TestDominance.TestSimpleDiamond</t>
  </si>
  <si>
    <t>assertThat(kids, contains(2, 3, 4))</t>
  </si>
  <si>
    <t>spring-cloud-config.GiteePropertyPathNotificationExtractorTests.giteeSample</t>
  </si>
  <si>
    <t>PropertyPathNotification extracted = this.extractor.extract(this.headers, value)</t>
  </si>
  <si>
    <t>spring-data-gemfire.CollectionUtilsUnitTests.iterableOfIterator</t>
  </si>
  <si>
    <t>assertThat(set).containsExactly(1, 2, 3)</t>
  </si>
  <si>
    <t>spring-data-keyvalue.scanShouldIterateOverAvailableEntries</t>
  </si>
  <si>
    <t>assertThat(iterator.next()).isEqualTo(new AbstractMap.SimpleEntry&lt;&gt;("2", object2))</t>
  </si>
  <si>
    <t>timely.MetricAdapterTest.testToMetricResponse</t>
  </si>
  <si>
    <t>String expected = "{\"metric\":\"sys.cpu.user\",\"timestamp\":1000,\"value\":2.0,\"tags\":[{\"tag1\":\"value1\"},{\"viz\":\"(a&amp;b)|(c&amp;d)\"}],\"subscriptionId\":\"12345\",\"complete\":false}"</t>
  </si>
  <si>
    <t>typescript-generator.EnumTest.testEnumAsEnum</t>
  </si>
  <si>
    <t>\n" + "}\n") + "\n") + "declare const enum Direction {\n") + " North = \'North\',\n") + " East = \'East\',\n") + " South = \'South\',\n") + " West = \'West\',\n") + "}")).replace("'", "\"")</t>
  </si>
  <si>
    <t>xtext-core.RequestManagerTest.testRunWriteAfterRead</t>
  </si>
  <si>
    <t>final Function2&lt;CancelIndicator, Object, Integer&gt; _function_2 = (CancelIndicator $0,Object $1) -&gt; { int _xblockexpression = ((int) (0))</t>
  </si>
  <si>
    <t>spring-data-keyvalue.MapKeyValueAdapterUnitTests.scanShouldIterateOverAvailableEntries</t>
  </si>
  <si>
    <t>CloseableIterator&lt;Map.Entry&lt;Object, Object&gt;&gt; iterator = adapter.entries(COLLECTION_1)</t>
  </si>
  <si>
    <t>TP</t>
  </si>
  <si>
    <t xml:space="preserve">NB of statements </t>
  </si>
  <si>
    <t>date/time use</t>
  </si>
  <si>
    <t>Async wait</t>
  </si>
  <si>
    <t>FP</t>
  </si>
  <si>
    <t>classified tests</t>
  </si>
  <si>
    <t xml:space="preserve">extracted statements </t>
  </si>
  <si>
    <t>Double check needed</t>
  </si>
  <si>
    <t>Total analysed</t>
  </si>
  <si>
    <t>date/time operations</t>
  </si>
  <si>
    <t xml:space="preserve">for 16 tests, the score does not decrease by deleting one statement </t>
  </si>
  <si>
    <t>Group</t>
  </si>
  <si>
    <t>definition</t>
  </si>
  <si>
    <t xml:space="preserve">Network exchange </t>
  </si>
  <si>
    <t xml:space="preserve">operations related to data exchange in a local or external network between two endpoints, and session management </t>
  </si>
  <si>
    <t>threads related</t>
  </si>
  <si>
    <t xml:space="preserve">operations related to threads and runnables </t>
  </si>
  <si>
    <t xml:space="preserve">constants </t>
  </si>
  <si>
    <t>includes fixed values such as strings, numbers and boolean values independent of variables, final variables</t>
  </si>
  <si>
    <t xml:space="preserve">control flow </t>
  </si>
  <si>
    <t xml:space="preserve">includes  decision-making statements , looping statements, branching statement , Exception handling statements
</t>
  </si>
  <si>
    <t>asserts</t>
  </si>
  <si>
    <t xml:space="preserve">statements that make assertions </t>
  </si>
  <si>
    <t>includes explicit wait statements</t>
  </si>
  <si>
    <t xml:space="preserve">global variables </t>
  </si>
  <si>
    <t xml:space="preserve">use of global variables and shared values </t>
  </si>
  <si>
    <t>statements that perform operations on time values, dates</t>
  </si>
  <si>
    <t>I/O related</t>
  </si>
  <si>
    <t>statements relating to input/output and file access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</si>
</sst>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b/>
      <sz val="12.0"/>
      <color rgb="FFFFFFFF"/>
      <name val="Calibri"/>
    </font>
    <font>
      <color theme="1"/>
      <name val="Arial"/>
      <scheme val="minor"/>
    </font>
    <font>
      <sz val="10.0"/>
      <color theme="1"/>
      <name val="Arial"/>
    </font>
    <font>
      <b/>
      <color rgb="FFFFFFFF"/>
      <name val="Arial"/>
      <scheme val="minor"/>
    </font>
    <font>
      <sz val="11.0"/>
      <color rgb="FF000000"/>
      <name val="Inconsolata"/>
    </font>
    <font>
      <b/>
      <sz val="12.0"/>
      <color rgb="FF202124"/>
      <name val="Arial"/>
    </font>
    <font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0" fillId="3" fontId="2" numFmtId="0" xfId="0" applyFill="1" applyFont="1"/>
    <xf borderId="1" fillId="3" fontId="3" numFmtId="0" xfId="0" applyBorder="1" applyFont="1"/>
    <xf borderId="0" fillId="3" fontId="2" numFmtId="0" xfId="0" applyAlignment="1" applyFont="1">
      <alignment readingOrder="0"/>
    </xf>
    <xf borderId="0" fillId="2" fontId="2" numFmtId="0" xfId="0" applyFont="1"/>
    <xf borderId="1" fillId="2" fontId="3" numFmtId="0" xfId="0" applyBorder="1" applyFont="1"/>
    <xf borderId="0" fillId="4" fontId="2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4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5" fontId="5" numFmtId="164" xfId="0" applyAlignment="1" applyFill="1" applyFont="1" applyNumberFormat="1">
      <alignment horizontal="center"/>
    </xf>
    <xf borderId="0" fillId="2" fontId="4" numFmtId="0" xfId="0" applyFont="1"/>
    <xf borderId="0" fillId="5" fontId="5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5" fontId="6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2" xfId="0" applyFont="1" applyNumberFormat="1"/>
    <xf borderId="0" fillId="5" fontId="5" numFmtId="2" xfId="0" applyFont="1" applyNumberFormat="1"/>
    <xf borderId="0" fillId="2" fontId="4" numFmtId="0" xfId="0" applyAlignment="1" applyFont="1">
      <alignment horizontal="center" readingOrder="0"/>
    </xf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P &amp; F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7:B21" displayName="Table_1" id="1">
  <tableColumns count="1">
    <tableColumn name="Column1" id="1"/>
  </tableColumns>
  <tableStyleInfo name="TP &amp; FP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0.5"/>
    <col customWidth="1" min="2" max="2" width="13.38"/>
    <col customWidth="1" min="3" max="3" width="12.88"/>
    <col customWidth="1" min="4" max="4" width="11.13"/>
    <col customWidth="1" min="5" max="5" width="10.5"/>
    <col customWidth="1" min="6" max="6" width="37.63"/>
    <col customWidth="1" min="7" max="7" width="4.63"/>
    <col customWidth="1" min="8" max="8" width="13.75"/>
    <col customWidth="1" min="9" max="12" width="11.63"/>
    <col customWidth="1" min="13" max="13" width="16.5"/>
    <col customWidth="1" min="14" max="14" width="15.63"/>
    <col customWidth="1" min="15" max="15" width="21.0"/>
    <col customWidth="1" min="16" max="16" width="11.13"/>
    <col customWidth="1" min="17" max="21" width="11.63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1"/>
      <c r="R1" s="1"/>
      <c r="S1" s="1"/>
      <c r="T1" s="1"/>
      <c r="U1" s="1"/>
    </row>
    <row r="2" ht="12.75" customHeight="1">
      <c r="A2" s="3" t="s">
        <v>15</v>
      </c>
      <c r="B2" s="3" t="s">
        <v>16</v>
      </c>
      <c r="C2" s="3" t="s">
        <v>16</v>
      </c>
      <c r="D2" s="3">
        <v>0.9500018</v>
      </c>
      <c r="E2" s="3">
        <v>0.93837166</v>
      </c>
      <c r="F2" s="3" t="s">
        <v>17</v>
      </c>
      <c r="G2" s="4"/>
      <c r="H2" s="3"/>
      <c r="I2" s="5">
        <v>1.0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2.75" customHeight="1">
      <c r="A3" s="3" t="s">
        <v>18</v>
      </c>
      <c r="B3" s="3" t="s">
        <v>16</v>
      </c>
      <c r="C3" s="3" t="s">
        <v>16</v>
      </c>
      <c r="D3" s="3">
        <v>0.8227506</v>
      </c>
      <c r="E3" s="3">
        <v>0.09296309</v>
      </c>
      <c r="F3" s="3" t="s">
        <v>19</v>
      </c>
      <c r="G3" s="4"/>
      <c r="H3" s="3"/>
      <c r="I3" s="5"/>
      <c r="J3" s="5">
        <v>1.0</v>
      </c>
      <c r="K3" s="3"/>
      <c r="L3" s="3"/>
      <c r="M3" s="3"/>
      <c r="N3" s="5">
        <v>1.0</v>
      </c>
      <c r="O3" s="3"/>
      <c r="P3" s="3"/>
      <c r="Q3" s="3"/>
      <c r="R3" s="3"/>
      <c r="S3" s="3"/>
      <c r="T3" s="3"/>
      <c r="U3" s="3"/>
    </row>
    <row r="4" ht="12.75" customHeight="1">
      <c r="A4" s="3" t="s">
        <v>20</v>
      </c>
      <c r="B4" s="3" t="s">
        <v>16</v>
      </c>
      <c r="C4" s="3" t="s">
        <v>16</v>
      </c>
      <c r="D4" s="3">
        <v>0.9609848</v>
      </c>
      <c r="E4" s="3">
        <v>0.89327157</v>
      </c>
      <c r="F4" s="5" t="s">
        <v>21</v>
      </c>
      <c r="G4" s="4"/>
      <c r="H4" s="3"/>
      <c r="I4" s="3"/>
      <c r="J4" s="3"/>
      <c r="K4" s="3"/>
      <c r="L4" s="3"/>
      <c r="M4" s="5">
        <v>1.0</v>
      </c>
      <c r="N4" s="3"/>
      <c r="O4" s="3"/>
      <c r="P4" s="3"/>
      <c r="Q4" s="3"/>
      <c r="R4" s="3"/>
      <c r="S4" s="3"/>
      <c r="T4" s="3"/>
      <c r="U4" s="3"/>
    </row>
    <row r="5" ht="12.75" customHeight="1">
      <c r="A5" s="3" t="s">
        <v>22</v>
      </c>
      <c r="B5" s="3" t="s">
        <v>16</v>
      </c>
      <c r="C5" s="3" t="s">
        <v>16</v>
      </c>
      <c r="D5" s="3">
        <v>0.97062814</v>
      </c>
      <c r="E5" s="3">
        <v>0.7098639</v>
      </c>
      <c r="F5" s="5" t="s">
        <v>23</v>
      </c>
      <c r="G5" s="4"/>
      <c r="H5" s="3"/>
      <c r="I5" s="3"/>
      <c r="J5" s="3"/>
      <c r="K5" s="3"/>
      <c r="L5" s="3"/>
      <c r="M5" s="5">
        <v>1.0</v>
      </c>
      <c r="N5" s="3"/>
      <c r="O5" s="3"/>
      <c r="P5" s="3"/>
      <c r="Q5" s="3"/>
      <c r="R5" s="3"/>
      <c r="S5" s="3"/>
      <c r="T5" s="3"/>
      <c r="U5" s="3"/>
    </row>
    <row r="6" ht="12.75" customHeight="1">
      <c r="A6" s="3" t="s">
        <v>24</v>
      </c>
      <c r="B6" s="3" t="s">
        <v>16</v>
      </c>
      <c r="C6" s="3" t="s">
        <v>16</v>
      </c>
      <c r="D6" s="3">
        <v>0.9754526</v>
      </c>
      <c r="E6" s="3">
        <v>0.90806216</v>
      </c>
      <c r="F6" s="3" t="s">
        <v>25</v>
      </c>
      <c r="G6" s="4"/>
      <c r="H6" s="5">
        <v>1.0</v>
      </c>
      <c r="I6" s="5">
        <v>1.0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2.75" customHeight="1">
      <c r="A7" s="3" t="s">
        <v>26</v>
      </c>
      <c r="B7" s="3" t="s">
        <v>16</v>
      </c>
      <c r="C7" s="3" t="s">
        <v>16</v>
      </c>
      <c r="D7" s="3">
        <v>0.949676</v>
      </c>
      <c r="E7" s="3">
        <v>0.8877776</v>
      </c>
      <c r="F7" s="3" t="s">
        <v>27</v>
      </c>
      <c r="G7" s="4"/>
      <c r="H7" s="3"/>
      <c r="I7" s="3"/>
      <c r="J7" s="3"/>
      <c r="K7" s="3"/>
      <c r="L7" s="3"/>
      <c r="M7" s="5">
        <v>1.0</v>
      </c>
      <c r="N7" s="5">
        <v>1.0</v>
      </c>
      <c r="O7" s="3"/>
      <c r="P7" s="3"/>
      <c r="Q7" s="3"/>
      <c r="R7" s="3"/>
      <c r="S7" s="3"/>
      <c r="T7" s="3"/>
      <c r="U7" s="3"/>
    </row>
    <row r="8" ht="12.75" customHeight="1">
      <c r="A8" s="3" t="s">
        <v>28</v>
      </c>
      <c r="B8" s="3" t="s">
        <v>16</v>
      </c>
      <c r="C8" s="3" t="s">
        <v>16</v>
      </c>
      <c r="D8" s="3">
        <v>0.9597763</v>
      </c>
      <c r="E8" s="3">
        <v>0.92576677</v>
      </c>
      <c r="F8" s="3" t="s">
        <v>29</v>
      </c>
      <c r="G8" s="4"/>
      <c r="H8" s="3"/>
      <c r="I8" s="3">
        <v>1.0</v>
      </c>
      <c r="J8" s="3"/>
      <c r="K8" s="3"/>
      <c r="L8" s="3"/>
      <c r="M8" s="5">
        <v>1.0</v>
      </c>
      <c r="N8" s="3"/>
      <c r="O8" s="3"/>
      <c r="P8" s="3"/>
      <c r="Q8" s="3"/>
      <c r="R8" s="3"/>
      <c r="S8" s="3"/>
      <c r="T8" s="3"/>
      <c r="U8" s="3"/>
    </row>
    <row r="9" ht="12.75" customHeight="1">
      <c r="A9" s="3" t="s">
        <v>30</v>
      </c>
      <c r="B9" s="3" t="s">
        <v>16</v>
      </c>
      <c r="C9" s="3" t="s">
        <v>16</v>
      </c>
      <c r="D9" s="3">
        <v>0.96182364</v>
      </c>
      <c r="E9" s="3">
        <v>0.9224526</v>
      </c>
      <c r="F9" s="3" t="s">
        <v>31</v>
      </c>
      <c r="G9" s="4"/>
      <c r="H9" s="5">
        <v>1.0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ht="12.75" customHeight="1">
      <c r="A10" s="3" t="s">
        <v>32</v>
      </c>
      <c r="B10" s="3" t="s">
        <v>16</v>
      </c>
      <c r="C10" s="3" t="s">
        <v>16</v>
      </c>
      <c r="D10" s="3">
        <v>0.89961183</v>
      </c>
      <c r="E10" s="3">
        <v>0.8691752</v>
      </c>
      <c r="F10" s="3" t="s">
        <v>33</v>
      </c>
      <c r="G10" s="4"/>
      <c r="H10" s="3"/>
      <c r="I10" s="3"/>
      <c r="J10" s="5">
        <v>1.0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ht="12.75" customHeight="1">
      <c r="A11" s="3" t="s">
        <v>34</v>
      </c>
      <c r="B11" s="3" t="s">
        <v>16</v>
      </c>
      <c r="C11" s="3" t="s">
        <v>16</v>
      </c>
      <c r="D11" s="3">
        <v>0.9446054</v>
      </c>
      <c r="E11" s="3">
        <v>0.7523343</v>
      </c>
      <c r="F11" s="3" t="s">
        <v>35</v>
      </c>
      <c r="G11" s="4"/>
      <c r="H11" s="3"/>
      <c r="I11" s="3"/>
      <c r="J11" s="3"/>
      <c r="K11" s="3"/>
      <c r="L11" s="3"/>
      <c r="M11" s="3"/>
      <c r="N11" s="5">
        <v>1.0</v>
      </c>
      <c r="O11" s="3"/>
      <c r="P11" s="3"/>
      <c r="Q11" s="3"/>
      <c r="R11" s="3"/>
      <c r="S11" s="3"/>
      <c r="T11" s="3"/>
      <c r="U11" s="3"/>
    </row>
    <row r="12" ht="12.75" customHeight="1">
      <c r="A12" s="3" t="s">
        <v>36</v>
      </c>
      <c r="B12" s="3" t="s">
        <v>16</v>
      </c>
      <c r="C12" s="3" t="s">
        <v>16</v>
      </c>
      <c r="D12" s="3">
        <v>0.91539764</v>
      </c>
      <c r="E12" s="3">
        <v>0.8253905</v>
      </c>
      <c r="F12" s="3" t="s">
        <v>37</v>
      </c>
      <c r="G12" s="4"/>
      <c r="H12" s="3"/>
      <c r="I12" s="3"/>
      <c r="J12" s="3"/>
      <c r="K12" s="3"/>
      <c r="L12" s="3"/>
      <c r="M12" s="3"/>
      <c r="N12" s="5">
        <v>1.0</v>
      </c>
      <c r="O12" s="3"/>
      <c r="P12" s="5">
        <v>1.0</v>
      </c>
      <c r="Q12" s="3"/>
      <c r="R12" s="3"/>
      <c r="S12" s="3"/>
      <c r="T12" s="3"/>
      <c r="U12" s="3"/>
    </row>
    <row r="13" ht="12.75" customHeight="1">
      <c r="A13" s="3" t="s">
        <v>38</v>
      </c>
      <c r="B13" s="3" t="s">
        <v>16</v>
      </c>
      <c r="C13" s="3" t="s">
        <v>16</v>
      </c>
      <c r="D13" s="3">
        <v>0.8381539</v>
      </c>
      <c r="E13" s="3">
        <v>0.79376036</v>
      </c>
      <c r="F13" s="3" t="s">
        <v>39</v>
      </c>
      <c r="G13" s="4"/>
      <c r="H13" s="5">
        <v>1.0</v>
      </c>
      <c r="I13" s="5">
        <v>1.0</v>
      </c>
      <c r="J13" s="3"/>
      <c r="K13" s="3"/>
      <c r="L13" s="3"/>
      <c r="M13" s="3"/>
      <c r="N13" s="3"/>
      <c r="O13" s="5">
        <v>1.0</v>
      </c>
      <c r="P13" s="3"/>
      <c r="Q13" s="3"/>
      <c r="R13" s="3"/>
      <c r="S13" s="3"/>
      <c r="T13" s="3"/>
      <c r="U13" s="3"/>
    </row>
    <row r="14" ht="12.75" customHeight="1">
      <c r="A14" s="3" t="s">
        <v>40</v>
      </c>
      <c r="B14" s="3" t="s">
        <v>16</v>
      </c>
      <c r="C14" s="3" t="s">
        <v>16</v>
      </c>
      <c r="D14" s="3">
        <v>0.94362044</v>
      </c>
      <c r="E14" s="3">
        <v>0.7204895</v>
      </c>
      <c r="F14" s="3" t="s">
        <v>41</v>
      </c>
      <c r="G14" s="4"/>
      <c r="H14" s="3"/>
      <c r="I14" s="3"/>
      <c r="J14" s="3"/>
      <c r="K14" s="5">
        <v>1.0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ht="12.75" customHeight="1">
      <c r="A15" s="3" t="s">
        <v>42</v>
      </c>
      <c r="B15" s="3" t="s">
        <v>16</v>
      </c>
      <c r="C15" s="3" t="s">
        <v>16</v>
      </c>
      <c r="D15" s="3">
        <v>0.9777893</v>
      </c>
      <c r="E15" s="3">
        <v>0.65381414</v>
      </c>
      <c r="F15" s="3" t="s">
        <v>43</v>
      </c>
      <c r="G15" s="4"/>
      <c r="H15" s="3"/>
      <c r="I15" s="3"/>
      <c r="J15" s="3"/>
      <c r="K15" s="5">
        <v>1.0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ht="12.75" customHeight="1">
      <c r="A16" s="3" t="s">
        <v>44</v>
      </c>
      <c r="B16" s="3" t="s">
        <v>16</v>
      </c>
      <c r="C16" s="3" t="s">
        <v>16</v>
      </c>
      <c r="D16" s="3">
        <v>0.9185026</v>
      </c>
      <c r="E16" s="3">
        <v>0.87152404</v>
      </c>
      <c r="F16" s="3" t="s">
        <v>45</v>
      </c>
      <c r="G16" s="4"/>
      <c r="H16" s="3"/>
      <c r="I16" s="5">
        <v>1.0</v>
      </c>
      <c r="J16" s="3"/>
      <c r="K16" s="5">
        <v>1.0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ht="12.75" customHeight="1">
      <c r="A17" s="3" t="s">
        <v>46</v>
      </c>
      <c r="B17" s="3" t="s">
        <v>16</v>
      </c>
      <c r="C17" s="3" t="s">
        <v>16</v>
      </c>
      <c r="D17" s="3">
        <v>0.95764506</v>
      </c>
      <c r="E17" s="3">
        <v>0.8257982</v>
      </c>
      <c r="F17" s="3" t="s">
        <v>47</v>
      </c>
      <c r="G17" s="4"/>
      <c r="H17" s="3"/>
      <c r="I17" s="5">
        <v>1.0</v>
      </c>
      <c r="J17" s="5">
        <v>1.0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ht="12.75" customHeight="1">
      <c r="A18" s="3" t="s">
        <v>48</v>
      </c>
      <c r="B18" s="3" t="s">
        <v>16</v>
      </c>
      <c r="C18" s="3" t="s">
        <v>16</v>
      </c>
      <c r="D18" s="3">
        <v>0.9545115</v>
      </c>
      <c r="E18" s="3">
        <v>0.85461795</v>
      </c>
      <c r="F18" s="3" t="s">
        <v>47</v>
      </c>
      <c r="G18" s="4"/>
      <c r="H18" s="3"/>
      <c r="I18" s="5">
        <v>1.0</v>
      </c>
      <c r="J18" s="5">
        <v>1.0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ht="12.75" customHeight="1">
      <c r="A19" s="3" t="s">
        <v>49</v>
      </c>
      <c r="B19" s="3" t="s">
        <v>16</v>
      </c>
      <c r="C19" s="3" t="s">
        <v>16</v>
      </c>
      <c r="D19" s="3">
        <v>0.9644861</v>
      </c>
      <c r="E19" s="3">
        <v>0.84794384</v>
      </c>
      <c r="F19" s="5" t="s">
        <v>50</v>
      </c>
      <c r="G19" s="4"/>
      <c r="H19" s="3"/>
      <c r="I19" s="5">
        <v>1.0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ht="12.75" customHeight="1">
      <c r="A20" s="3" t="s">
        <v>51</v>
      </c>
      <c r="B20" s="3" t="s">
        <v>16</v>
      </c>
      <c r="C20" s="3" t="s">
        <v>16</v>
      </c>
      <c r="D20" s="3">
        <v>0.978742</v>
      </c>
      <c r="E20" s="3">
        <v>0.90857184</v>
      </c>
      <c r="F20" s="3" t="s">
        <v>52</v>
      </c>
      <c r="G20" s="4"/>
      <c r="H20" s="3"/>
      <c r="I20" s="5">
        <v>1.0</v>
      </c>
      <c r="J20" s="5">
        <v>1.0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ht="12.75" customHeight="1">
      <c r="A21" s="3" t="s">
        <v>53</v>
      </c>
      <c r="B21" s="3" t="s">
        <v>54</v>
      </c>
      <c r="C21" s="3" t="s">
        <v>16</v>
      </c>
      <c r="D21" s="3">
        <v>0.78967434</v>
      </c>
      <c r="E21" s="3">
        <v>0.7580122</v>
      </c>
      <c r="F21" s="3" t="s">
        <v>55</v>
      </c>
      <c r="G21" s="4"/>
      <c r="H21" s="3"/>
      <c r="I21" s="3"/>
      <c r="J21" s="3"/>
      <c r="K21" s="3"/>
      <c r="L21" s="5">
        <v>1.0</v>
      </c>
      <c r="M21" s="3"/>
      <c r="N21" s="3"/>
      <c r="O21" s="3"/>
      <c r="P21" s="3"/>
      <c r="Q21" s="3"/>
      <c r="R21" s="3"/>
      <c r="S21" s="3"/>
      <c r="T21" s="3"/>
      <c r="U21" s="3"/>
    </row>
    <row r="22" ht="12.75" customHeight="1">
      <c r="A22" s="3" t="s">
        <v>56</v>
      </c>
      <c r="B22" s="3" t="s">
        <v>16</v>
      </c>
      <c r="C22" s="3" t="s">
        <v>16</v>
      </c>
      <c r="D22" s="3">
        <v>0.9202438</v>
      </c>
      <c r="E22" s="3">
        <v>0.67863154</v>
      </c>
      <c r="F22" s="3" t="s">
        <v>57</v>
      </c>
      <c r="G22" s="4"/>
      <c r="H22" s="3"/>
      <c r="I22" s="3"/>
      <c r="J22" s="3"/>
      <c r="K22" s="3"/>
      <c r="L22" s="3"/>
      <c r="M22" s="5">
        <v>1.0</v>
      </c>
      <c r="N22" s="3"/>
      <c r="O22" s="3"/>
      <c r="P22" s="3"/>
      <c r="Q22" s="3"/>
      <c r="R22" s="3"/>
      <c r="S22" s="3"/>
      <c r="T22" s="3"/>
      <c r="U22" s="3"/>
    </row>
    <row r="23" ht="12.75" customHeight="1">
      <c r="A23" s="3" t="s">
        <v>58</v>
      </c>
      <c r="B23" s="3" t="s">
        <v>16</v>
      </c>
      <c r="C23" s="3" t="s">
        <v>16</v>
      </c>
      <c r="D23" s="3">
        <v>0.901121</v>
      </c>
      <c r="E23" s="3">
        <v>0.81807333</v>
      </c>
      <c r="F23" s="3" t="s">
        <v>59</v>
      </c>
      <c r="G23" s="4"/>
      <c r="H23" s="3"/>
      <c r="I23" s="5">
        <v>1.0</v>
      </c>
      <c r="J23" s="3"/>
      <c r="K23" s="5">
        <v>1.0</v>
      </c>
      <c r="L23" s="5">
        <v>1.0</v>
      </c>
      <c r="M23" s="3"/>
      <c r="N23" s="3"/>
      <c r="O23" s="3"/>
      <c r="P23" s="3"/>
      <c r="Q23" s="3"/>
      <c r="R23" s="3"/>
      <c r="S23" s="3"/>
      <c r="T23" s="3"/>
      <c r="U23" s="3"/>
    </row>
    <row r="24" ht="12.75" customHeight="1">
      <c r="A24" s="3" t="s">
        <v>60</v>
      </c>
      <c r="B24" s="3" t="s">
        <v>16</v>
      </c>
      <c r="C24" s="3" t="s">
        <v>16</v>
      </c>
      <c r="D24" s="3">
        <v>0.9673132</v>
      </c>
      <c r="E24" s="3">
        <v>0.8595022</v>
      </c>
      <c r="F24" s="3" t="s">
        <v>61</v>
      </c>
      <c r="G24" s="4"/>
      <c r="H24" s="3"/>
      <c r="I24" s="3"/>
      <c r="J24" s="5">
        <v>1.0</v>
      </c>
      <c r="K24" s="3"/>
      <c r="L24" s="3"/>
      <c r="M24" s="3"/>
      <c r="N24" s="5">
        <v>1.0</v>
      </c>
      <c r="O24" s="3"/>
      <c r="P24" s="3"/>
      <c r="Q24" s="3"/>
      <c r="R24" s="3"/>
      <c r="S24" s="3"/>
      <c r="T24" s="3"/>
      <c r="U24" s="3"/>
    </row>
    <row r="25" ht="12.75" customHeight="1">
      <c r="A25" s="3" t="s">
        <v>62</v>
      </c>
      <c r="B25" s="3" t="s">
        <v>16</v>
      </c>
      <c r="C25" s="3" t="s">
        <v>16</v>
      </c>
      <c r="D25" s="3">
        <v>0.8485391</v>
      </c>
      <c r="E25" s="3">
        <v>0.76436865</v>
      </c>
      <c r="F25" s="3" t="s">
        <v>63</v>
      </c>
      <c r="G25" s="4"/>
      <c r="H25" s="3"/>
      <c r="I25" s="5">
        <v>1.0</v>
      </c>
      <c r="J25" s="3"/>
      <c r="K25" s="5">
        <v>1.0</v>
      </c>
      <c r="L25" s="5">
        <v>1.0</v>
      </c>
      <c r="M25" s="3"/>
      <c r="N25" s="3"/>
      <c r="O25" s="5">
        <v>1.0</v>
      </c>
      <c r="P25" s="3"/>
      <c r="Q25" s="3"/>
      <c r="R25" s="3"/>
      <c r="S25" s="3"/>
      <c r="T25" s="3"/>
      <c r="U25" s="3"/>
    </row>
    <row r="26" ht="12.75" customHeight="1">
      <c r="A26" s="3" t="s">
        <v>64</v>
      </c>
      <c r="B26" s="3" t="s">
        <v>16</v>
      </c>
      <c r="C26" s="3" t="s">
        <v>16</v>
      </c>
      <c r="D26" s="3">
        <v>0.9519933</v>
      </c>
      <c r="E26" s="3">
        <v>0.89309573</v>
      </c>
      <c r="F26" s="3" t="s">
        <v>65</v>
      </c>
      <c r="G26" s="4"/>
      <c r="H26" s="5">
        <v>1.0</v>
      </c>
      <c r="I26" s="3"/>
      <c r="J26" s="3"/>
      <c r="K26" s="3"/>
      <c r="L26" s="3"/>
      <c r="M26" s="5">
        <v>1.0</v>
      </c>
      <c r="N26" s="3"/>
      <c r="O26" s="3"/>
      <c r="P26" s="3"/>
      <c r="Q26" s="3"/>
      <c r="R26" s="3"/>
      <c r="S26" s="3"/>
      <c r="T26" s="3"/>
      <c r="U26" s="3"/>
    </row>
    <row r="27" ht="12.75" customHeight="1">
      <c r="A27" s="3" t="s">
        <v>66</v>
      </c>
      <c r="B27" s="3" t="s">
        <v>16</v>
      </c>
      <c r="C27" s="3" t="s">
        <v>16</v>
      </c>
      <c r="D27" s="3">
        <v>0.95622474</v>
      </c>
      <c r="E27" s="3">
        <v>0.86711925</v>
      </c>
      <c r="F27" s="3" t="s">
        <v>67</v>
      </c>
      <c r="G27" s="4"/>
      <c r="H27" s="3"/>
      <c r="I27" s="5"/>
      <c r="J27" s="3"/>
      <c r="K27" s="3"/>
      <c r="L27" s="5">
        <v>1.0</v>
      </c>
      <c r="M27" s="3"/>
      <c r="N27" s="3"/>
      <c r="O27" s="3"/>
      <c r="P27" s="3"/>
      <c r="Q27" s="3"/>
      <c r="R27" s="3"/>
      <c r="S27" s="3"/>
      <c r="T27" s="3"/>
      <c r="U27" s="3"/>
    </row>
    <row r="28" ht="12.75" customHeight="1">
      <c r="A28" s="3" t="s">
        <v>68</v>
      </c>
      <c r="B28" s="3" t="s">
        <v>16</v>
      </c>
      <c r="C28" s="3" t="s">
        <v>16</v>
      </c>
      <c r="D28" s="3">
        <v>0.9378404</v>
      </c>
      <c r="E28" s="3">
        <v>0.6751196</v>
      </c>
      <c r="F28" s="3" t="s">
        <v>69</v>
      </c>
      <c r="G28" s="4"/>
      <c r="H28" s="5">
        <v>1.0</v>
      </c>
      <c r="I28" s="5">
        <v>1.0</v>
      </c>
      <c r="J28" s="3"/>
      <c r="K28" s="5">
        <v>1.0</v>
      </c>
      <c r="L28" s="5">
        <v>1.0</v>
      </c>
      <c r="M28" s="3"/>
      <c r="N28" s="3"/>
      <c r="O28" s="3"/>
      <c r="P28" s="3"/>
      <c r="Q28" s="3"/>
      <c r="R28" s="3"/>
      <c r="S28" s="3"/>
      <c r="T28" s="3"/>
      <c r="U28" s="3"/>
    </row>
    <row r="29" ht="12.75" customHeight="1">
      <c r="A29" s="3" t="s">
        <v>70</v>
      </c>
      <c r="B29" s="3" t="s">
        <v>16</v>
      </c>
      <c r="C29" s="3" t="s">
        <v>16</v>
      </c>
      <c r="D29" s="3">
        <v>0.9558557</v>
      </c>
      <c r="E29" s="3">
        <v>0.913828</v>
      </c>
      <c r="F29" s="3" t="s">
        <v>71</v>
      </c>
      <c r="G29" s="4"/>
      <c r="H29" s="3"/>
      <c r="I29" s="3"/>
      <c r="J29" s="3"/>
      <c r="K29" s="3"/>
      <c r="L29" s="5">
        <v>1.0</v>
      </c>
      <c r="M29" s="3"/>
      <c r="N29" s="3"/>
      <c r="O29" s="3"/>
      <c r="P29" s="3"/>
      <c r="Q29" s="3"/>
      <c r="R29" s="3"/>
      <c r="S29" s="3"/>
      <c r="T29" s="3"/>
      <c r="U29" s="3"/>
    </row>
    <row r="30" ht="12.75" customHeight="1">
      <c r="A30" s="3" t="s">
        <v>72</v>
      </c>
      <c r="B30" s="3" t="s">
        <v>16</v>
      </c>
      <c r="C30" s="3" t="s">
        <v>16</v>
      </c>
      <c r="D30" s="3">
        <v>0.93162096</v>
      </c>
      <c r="E30" s="3">
        <v>0.78748393</v>
      </c>
      <c r="F30" s="3" t="s">
        <v>73</v>
      </c>
      <c r="G30" s="4"/>
      <c r="H30" s="3"/>
      <c r="I30" s="5">
        <v>1.0</v>
      </c>
      <c r="J30" s="3"/>
      <c r="K30" s="3"/>
      <c r="L30" s="5">
        <v>1.0</v>
      </c>
      <c r="M30" s="3"/>
      <c r="N30" s="3"/>
      <c r="O30" s="3"/>
      <c r="P30" s="3"/>
      <c r="Q30" s="3"/>
      <c r="R30" s="3"/>
      <c r="S30" s="3"/>
      <c r="T30" s="3"/>
      <c r="U30" s="3"/>
    </row>
    <row r="31" ht="12.75" customHeight="1">
      <c r="A31" s="3" t="s">
        <v>74</v>
      </c>
      <c r="B31" s="3" t="s">
        <v>16</v>
      </c>
      <c r="C31" s="3" t="s">
        <v>16</v>
      </c>
      <c r="D31" s="3">
        <v>0.9364153</v>
      </c>
      <c r="E31" s="3">
        <v>0.76998913</v>
      </c>
      <c r="F31" s="3" t="s">
        <v>75</v>
      </c>
      <c r="G31" s="4"/>
      <c r="H31" s="3"/>
      <c r="I31" s="5">
        <v>1.0</v>
      </c>
      <c r="J31" s="5">
        <v>1.0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ht="12.75" customHeight="1">
      <c r="A32" s="3" t="s">
        <v>76</v>
      </c>
      <c r="B32" s="3" t="s">
        <v>16</v>
      </c>
      <c r="C32" s="3" t="s">
        <v>16</v>
      </c>
      <c r="D32" s="3">
        <v>0.9025716</v>
      </c>
      <c r="E32" s="3">
        <v>0.8649648</v>
      </c>
      <c r="F32" s="3" t="s">
        <v>77</v>
      </c>
      <c r="G32" s="4"/>
      <c r="H32" s="3"/>
      <c r="I32" s="5">
        <v>1.0</v>
      </c>
      <c r="J32" s="3"/>
      <c r="K32" s="3"/>
      <c r="L32" s="5">
        <v>1.0</v>
      </c>
      <c r="M32" s="3"/>
      <c r="N32" s="5">
        <v>1.0</v>
      </c>
      <c r="O32" s="3"/>
      <c r="P32" s="5">
        <v>1.0</v>
      </c>
      <c r="Q32" s="3"/>
      <c r="R32" s="3"/>
      <c r="S32" s="3"/>
      <c r="T32" s="3"/>
      <c r="U32" s="3"/>
    </row>
    <row r="33" ht="12.75" customHeight="1">
      <c r="A33" s="3" t="s">
        <v>78</v>
      </c>
      <c r="B33" s="3" t="s">
        <v>16</v>
      </c>
      <c r="C33" s="3" t="s">
        <v>16</v>
      </c>
      <c r="D33" s="3">
        <v>0.9457479</v>
      </c>
      <c r="E33" s="3">
        <v>0.68670005</v>
      </c>
      <c r="F33" s="5" t="s">
        <v>79</v>
      </c>
      <c r="G33" s="4"/>
      <c r="H33" s="3"/>
      <c r="I33" s="5">
        <v>1.0</v>
      </c>
      <c r="J33" s="5">
        <v>1.0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ht="12.75" customHeight="1">
      <c r="A34" s="3" t="s">
        <v>80</v>
      </c>
      <c r="B34" s="3" t="s">
        <v>54</v>
      </c>
      <c r="C34" s="3" t="s">
        <v>16</v>
      </c>
      <c r="D34" s="3">
        <v>0.752004</v>
      </c>
      <c r="E34" s="3">
        <v>0.73578566</v>
      </c>
      <c r="F34" s="3" t="s">
        <v>81</v>
      </c>
      <c r="G34" s="4"/>
      <c r="H34" s="3"/>
      <c r="I34" s="3"/>
      <c r="J34" s="3"/>
      <c r="K34" s="3"/>
      <c r="L34" s="3"/>
      <c r="M34" s="3"/>
      <c r="N34" s="3"/>
      <c r="O34" s="3"/>
      <c r="P34" s="5">
        <v>1.0</v>
      </c>
      <c r="Q34" s="3"/>
      <c r="R34" s="3"/>
      <c r="S34" s="3"/>
      <c r="T34" s="3"/>
      <c r="U34" s="3"/>
    </row>
    <row r="35" ht="12.75" customHeight="1">
      <c r="A35" s="3" t="s">
        <v>82</v>
      </c>
      <c r="B35" s="3" t="s">
        <v>54</v>
      </c>
      <c r="C35" s="3" t="s">
        <v>16</v>
      </c>
      <c r="D35" s="3">
        <v>0.7945292</v>
      </c>
      <c r="E35" s="3">
        <v>0.6883167</v>
      </c>
      <c r="F35" s="3" t="s">
        <v>83</v>
      </c>
      <c r="G35" s="4"/>
      <c r="H35" s="3"/>
      <c r="I35" s="5"/>
      <c r="J35" s="3"/>
      <c r="K35" s="3"/>
      <c r="L35" s="3"/>
      <c r="M35" s="3"/>
      <c r="N35" s="5">
        <v>1.0</v>
      </c>
      <c r="O35" s="3"/>
      <c r="P35" s="5">
        <v>1.0</v>
      </c>
      <c r="Q35" s="3"/>
      <c r="R35" s="3"/>
      <c r="S35" s="3"/>
      <c r="T35" s="3"/>
      <c r="U35" s="3"/>
    </row>
    <row r="36" ht="12.75" customHeight="1">
      <c r="A36" s="3" t="s">
        <v>84</v>
      </c>
      <c r="B36" s="3" t="s">
        <v>16</v>
      </c>
      <c r="C36" s="3" t="s">
        <v>16</v>
      </c>
      <c r="D36" s="3">
        <v>0.9414656</v>
      </c>
      <c r="E36" s="3">
        <v>0.7993303</v>
      </c>
      <c r="F36" s="3" t="s">
        <v>85</v>
      </c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ht="12.75" customHeight="1">
      <c r="A37" s="3" t="s">
        <v>86</v>
      </c>
      <c r="B37" s="3" t="s">
        <v>54</v>
      </c>
      <c r="C37" s="3" t="s">
        <v>16</v>
      </c>
      <c r="D37" s="3">
        <v>0.95420897</v>
      </c>
      <c r="E37" s="3">
        <v>0.80675167</v>
      </c>
      <c r="F37" s="3" t="s">
        <v>87</v>
      </c>
      <c r="G37" s="4"/>
      <c r="H37" s="3"/>
      <c r="I37" s="3"/>
      <c r="J37" s="3"/>
      <c r="K37" s="3"/>
      <c r="L37" s="3"/>
      <c r="M37" s="5">
        <v>1.0</v>
      </c>
      <c r="N37" s="3"/>
      <c r="O37" s="3"/>
      <c r="P37" s="3"/>
      <c r="Q37" s="3"/>
      <c r="R37" s="3"/>
      <c r="S37" s="3"/>
      <c r="T37" s="3"/>
      <c r="U37" s="3"/>
    </row>
    <row r="38" ht="12.75" customHeight="1">
      <c r="A38" s="3" t="s">
        <v>88</v>
      </c>
      <c r="B38" s="3" t="s">
        <v>54</v>
      </c>
      <c r="C38" s="3" t="s">
        <v>16</v>
      </c>
      <c r="D38" s="3">
        <v>0.89069885</v>
      </c>
      <c r="E38" s="3">
        <v>0.8140272</v>
      </c>
      <c r="F38" s="3" t="s">
        <v>89</v>
      </c>
      <c r="G38" s="4"/>
      <c r="H38" s="3"/>
      <c r="I38" s="5">
        <v>1.0</v>
      </c>
      <c r="J38" s="5">
        <v>1.0</v>
      </c>
      <c r="K38" s="3"/>
      <c r="L38" s="3"/>
      <c r="M38" s="5">
        <v>1.0</v>
      </c>
      <c r="N38" s="3"/>
      <c r="O38" s="3"/>
      <c r="P38" s="3"/>
      <c r="Q38" s="3"/>
      <c r="R38" s="3"/>
      <c r="S38" s="3"/>
      <c r="T38" s="3"/>
      <c r="U38" s="3"/>
    </row>
    <row r="39" ht="12.75" customHeight="1">
      <c r="A39" s="3" t="s">
        <v>90</v>
      </c>
      <c r="B39" s="3" t="s">
        <v>16</v>
      </c>
      <c r="C39" s="3" t="s">
        <v>16</v>
      </c>
      <c r="D39" s="3">
        <v>0.9759235</v>
      </c>
      <c r="E39" s="3">
        <v>0.75560784</v>
      </c>
      <c r="F39" s="3" t="s">
        <v>91</v>
      </c>
      <c r="G39" s="4"/>
      <c r="H39" s="3"/>
      <c r="I39" s="5">
        <v>1.0</v>
      </c>
      <c r="J39" s="3"/>
      <c r="K39" s="3"/>
      <c r="L39" s="3"/>
      <c r="M39" s="5">
        <v>1.0</v>
      </c>
      <c r="N39" s="3"/>
      <c r="O39" s="3"/>
      <c r="P39" s="3"/>
      <c r="Q39" s="3"/>
      <c r="R39" s="3"/>
      <c r="S39" s="3"/>
      <c r="T39" s="3"/>
      <c r="U39" s="3"/>
    </row>
    <row r="40" ht="12.75" customHeight="1">
      <c r="A40" s="3" t="s">
        <v>92</v>
      </c>
      <c r="B40" s="3" t="s">
        <v>16</v>
      </c>
      <c r="C40" s="3" t="s">
        <v>16</v>
      </c>
      <c r="D40" s="3">
        <v>0.9501142</v>
      </c>
      <c r="E40" s="3">
        <v>0.9141816</v>
      </c>
      <c r="F40" s="3" t="s">
        <v>93</v>
      </c>
      <c r="G40" s="4"/>
      <c r="H40" s="3"/>
      <c r="I40" s="3"/>
      <c r="J40" s="3"/>
      <c r="K40" s="3"/>
      <c r="L40" s="3"/>
      <c r="M40" s="3"/>
      <c r="N40" s="5">
        <v>1.0</v>
      </c>
      <c r="O40" s="3"/>
      <c r="P40" s="3"/>
      <c r="Q40" s="3"/>
      <c r="R40" s="3"/>
      <c r="S40" s="3"/>
      <c r="T40" s="3"/>
      <c r="U40" s="3"/>
    </row>
    <row r="41" ht="12.75" customHeight="1">
      <c r="A41" s="3" t="s">
        <v>94</v>
      </c>
      <c r="B41" s="3" t="s">
        <v>16</v>
      </c>
      <c r="C41" s="3" t="s">
        <v>16</v>
      </c>
      <c r="D41" s="3">
        <v>0.9494803</v>
      </c>
      <c r="E41" s="3">
        <v>0.88426155</v>
      </c>
      <c r="F41" s="3" t="s">
        <v>95</v>
      </c>
      <c r="G41" s="4"/>
      <c r="H41" s="3"/>
      <c r="I41" s="5">
        <v>1.0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ht="12.75" customHeight="1">
      <c r="A42" s="3" t="s">
        <v>96</v>
      </c>
      <c r="B42" s="3" t="s">
        <v>97</v>
      </c>
      <c r="C42" s="3" t="s">
        <v>16</v>
      </c>
      <c r="D42" s="3">
        <v>0.8650176</v>
      </c>
      <c r="E42" s="3">
        <v>0.6730339</v>
      </c>
      <c r="F42" s="3" t="s">
        <v>98</v>
      </c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ht="12.75" customHeight="1">
      <c r="A43" s="3" t="s">
        <v>99</v>
      </c>
      <c r="B43" s="3" t="s">
        <v>16</v>
      </c>
      <c r="C43" s="3" t="s">
        <v>16</v>
      </c>
      <c r="D43" s="3">
        <v>0.931579</v>
      </c>
      <c r="E43" s="3">
        <v>0.8420077</v>
      </c>
      <c r="F43" s="3" t="s">
        <v>100</v>
      </c>
      <c r="G43" s="4"/>
      <c r="H43" s="5">
        <v>1.0</v>
      </c>
      <c r="I43" s="5">
        <v>1.0</v>
      </c>
      <c r="J43" s="5">
        <v>1.0</v>
      </c>
      <c r="K43" s="3"/>
      <c r="L43" s="5">
        <v>1.0</v>
      </c>
      <c r="M43" s="3"/>
      <c r="N43" s="3"/>
      <c r="O43" s="3"/>
      <c r="P43" s="3"/>
      <c r="Q43" s="3"/>
      <c r="R43" s="3"/>
      <c r="S43" s="3"/>
      <c r="T43" s="3"/>
      <c r="U43" s="3"/>
    </row>
    <row r="44" ht="12.75" customHeight="1">
      <c r="A44" s="3" t="s">
        <v>101</v>
      </c>
      <c r="B44" s="3" t="s">
        <v>16</v>
      </c>
      <c r="C44" s="3" t="s">
        <v>16</v>
      </c>
      <c r="D44" s="3">
        <v>0.9424714</v>
      </c>
      <c r="E44" s="3">
        <v>0.4287475</v>
      </c>
      <c r="F44" s="3" t="s">
        <v>102</v>
      </c>
      <c r="G44" s="4"/>
      <c r="H44" s="5">
        <v>1.0</v>
      </c>
      <c r="I44" s="5">
        <v>1.0</v>
      </c>
      <c r="J44" s="3"/>
      <c r="K44" s="3"/>
      <c r="L44" s="5">
        <v>1.0</v>
      </c>
      <c r="M44" s="3"/>
      <c r="N44" s="3"/>
      <c r="O44" s="3"/>
      <c r="P44" s="3"/>
      <c r="Q44" s="3"/>
      <c r="R44" s="3"/>
      <c r="S44" s="3"/>
      <c r="T44" s="3"/>
      <c r="U44" s="3"/>
    </row>
    <row r="45" ht="12.75" customHeight="1">
      <c r="A45" s="3" t="s">
        <v>103</v>
      </c>
      <c r="B45" s="3" t="s">
        <v>16</v>
      </c>
      <c r="C45" s="3" t="s">
        <v>16</v>
      </c>
      <c r="D45" s="3">
        <v>0.9443409</v>
      </c>
      <c r="E45" s="3">
        <v>0.8088691</v>
      </c>
      <c r="F45" s="3" t="s">
        <v>104</v>
      </c>
      <c r="G45" s="4"/>
      <c r="H45" s="5">
        <v>1.0</v>
      </c>
      <c r="I45" s="5">
        <v>1.0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ht="12.75" customHeight="1">
      <c r="A46" s="3" t="s">
        <v>105</v>
      </c>
      <c r="B46" s="3" t="s">
        <v>16</v>
      </c>
      <c r="C46" s="3" t="s">
        <v>16</v>
      </c>
      <c r="D46" s="3">
        <v>0.9411237</v>
      </c>
      <c r="E46" s="3">
        <v>0.8912089</v>
      </c>
      <c r="F46" s="3" t="s">
        <v>106</v>
      </c>
      <c r="G46" s="4"/>
      <c r="H46" s="3"/>
      <c r="I46" s="3"/>
      <c r="J46" s="3"/>
      <c r="K46" s="3"/>
      <c r="L46" s="3"/>
      <c r="M46" s="5">
        <v>1.0</v>
      </c>
      <c r="N46" s="3"/>
      <c r="O46" s="3"/>
      <c r="P46" s="3"/>
      <c r="Q46" s="3"/>
      <c r="R46" s="3"/>
      <c r="S46" s="3"/>
      <c r="T46" s="3"/>
      <c r="U46" s="3"/>
    </row>
    <row r="47" ht="12.75" customHeight="1">
      <c r="A47" s="3" t="s">
        <v>107</v>
      </c>
      <c r="B47" s="3" t="s">
        <v>97</v>
      </c>
      <c r="C47" s="3" t="s">
        <v>16</v>
      </c>
      <c r="D47" s="3">
        <v>0.9513232</v>
      </c>
      <c r="E47" s="3">
        <v>0.9065707</v>
      </c>
      <c r="F47" s="3" t="s">
        <v>108</v>
      </c>
      <c r="G47" s="4"/>
      <c r="H47" s="3"/>
      <c r="I47" s="5">
        <v>1.0</v>
      </c>
      <c r="J47" s="3"/>
      <c r="K47" s="3"/>
      <c r="L47" s="3"/>
      <c r="M47" s="5">
        <v>1.0</v>
      </c>
      <c r="N47" s="3"/>
      <c r="O47" s="3"/>
      <c r="P47" s="5">
        <v>1.0</v>
      </c>
      <c r="Q47" s="3"/>
      <c r="R47" s="3"/>
      <c r="S47" s="3"/>
      <c r="T47" s="3"/>
      <c r="U47" s="3"/>
    </row>
    <row r="48" ht="12.75" customHeight="1">
      <c r="A48" s="3" t="s">
        <v>109</v>
      </c>
      <c r="B48" s="3" t="s">
        <v>97</v>
      </c>
      <c r="C48" s="3" t="s">
        <v>16</v>
      </c>
      <c r="D48" s="3">
        <v>0.9382838</v>
      </c>
      <c r="E48" s="3">
        <v>0.895074</v>
      </c>
      <c r="F48" s="3" t="s">
        <v>110</v>
      </c>
      <c r="G48" s="4"/>
      <c r="H48" s="5">
        <v>1.0</v>
      </c>
      <c r="I48" s="3"/>
      <c r="J48" s="3"/>
      <c r="K48" s="5">
        <v>1.0</v>
      </c>
      <c r="L48" s="5">
        <v>1.0</v>
      </c>
      <c r="M48" s="3"/>
      <c r="N48" s="3"/>
      <c r="O48" s="3"/>
      <c r="P48" s="3"/>
      <c r="Q48" s="3"/>
      <c r="R48" s="3"/>
      <c r="S48" s="3"/>
      <c r="T48" s="3"/>
      <c r="U48" s="3"/>
    </row>
    <row r="49" ht="12.75" customHeight="1">
      <c r="A49" s="3" t="s">
        <v>111</v>
      </c>
      <c r="B49" s="3" t="s">
        <v>112</v>
      </c>
      <c r="C49" s="3" t="s">
        <v>16</v>
      </c>
      <c r="D49" s="3">
        <v>0.5798697</v>
      </c>
      <c r="E49" s="3">
        <v>0.17538553</v>
      </c>
      <c r="F49" s="3" t="s">
        <v>113</v>
      </c>
      <c r="G49" s="4"/>
      <c r="H49" s="3"/>
      <c r="I49" s="5">
        <v>1.0</v>
      </c>
      <c r="J49" s="5">
        <v>1.0</v>
      </c>
      <c r="K49" s="3"/>
      <c r="L49" s="5">
        <v>1.0</v>
      </c>
      <c r="M49" s="3"/>
      <c r="N49" s="3"/>
      <c r="O49" s="3"/>
      <c r="P49" s="3"/>
      <c r="Q49" s="3"/>
      <c r="R49" s="3"/>
      <c r="S49" s="3"/>
      <c r="T49" s="3"/>
      <c r="U49" s="3"/>
    </row>
    <row r="50" ht="12.75" customHeight="1">
      <c r="A50" s="3" t="s">
        <v>114</v>
      </c>
      <c r="B50" s="3" t="s">
        <v>16</v>
      </c>
      <c r="C50" s="3" t="s">
        <v>16</v>
      </c>
      <c r="D50" s="3">
        <v>0.95880073</v>
      </c>
      <c r="E50" s="3">
        <v>0.9457485</v>
      </c>
      <c r="F50" s="3" t="s">
        <v>115</v>
      </c>
      <c r="G50" s="4"/>
      <c r="H50" s="3"/>
      <c r="I50" s="3"/>
      <c r="J50" s="3"/>
      <c r="K50" s="3"/>
      <c r="L50" s="3"/>
      <c r="M50" s="5">
        <v>1.0</v>
      </c>
      <c r="N50" s="3"/>
      <c r="O50" s="3"/>
      <c r="P50" s="3"/>
      <c r="Q50" s="3"/>
      <c r="R50" s="3"/>
      <c r="S50" s="3"/>
      <c r="T50" s="3"/>
      <c r="U50" s="3"/>
    </row>
    <row r="51" ht="12.75" customHeight="1">
      <c r="A51" s="3" t="s">
        <v>116</v>
      </c>
      <c r="B51" s="3" t="s">
        <v>16</v>
      </c>
      <c r="C51" s="3" t="s">
        <v>16</v>
      </c>
      <c r="D51" s="3">
        <v>0.95060664</v>
      </c>
      <c r="E51" s="3">
        <v>0.946286</v>
      </c>
      <c r="F51" s="3" t="s">
        <v>117</v>
      </c>
      <c r="G51" s="4"/>
      <c r="H51" s="3"/>
      <c r="I51" s="5">
        <v>1.0</v>
      </c>
      <c r="J51" s="5">
        <v>1.0</v>
      </c>
      <c r="K51" s="3"/>
      <c r="L51" s="3"/>
      <c r="M51" s="5">
        <v>1.0</v>
      </c>
      <c r="N51" s="3"/>
      <c r="O51" s="3"/>
      <c r="P51" s="3"/>
      <c r="Q51" s="3"/>
      <c r="R51" s="3"/>
      <c r="S51" s="3"/>
      <c r="T51" s="3"/>
      <c r="U51" s="3"/>
    </row>
    <row r="52" ht="12.75" customHeight="1">
      <c r="A52" s="3" t="s">
        <v>118</v>
      </c>
      <c r="B52" s="3" t="s">
        <v>16</v>
      </c>
      <c r="C52" s="3" t="s">
        <v>16</v>
      </c>
      <c r="D52" s="3">
        <v>0.9388831</v>
      </c>
      <c r="E52" s="3">
        <v>0.84628093</v>
      </c>
      <c r="F52" s="3" t="s">
        <v>119</v>
      </c>
      <c r="G52" s="4"/>
      <c r="H52" s="3"/>
      <c r="I52" s="3"/>
      <c r="J52" s="3"/>
      <c r="K52" s="3"/>
      <c r="L52" s="3"/>
      <c r="M52" s="5">
        <v>1.0</v>
      </c>
      <c r="N52" s="3"/>
      <c r="O52" s="3"/>
      <c r="P52" s="3"/>
      <c r="Q52" s="3"/>
      <c r="R52" s="3"/>
      <c r="S52" s="3"/>
      <c r="T52" s="3"/>
      <c r="U52" s="3"/>
    </row>
    <row r="53" ht="12.75" customHeight="1">
      <c r="A53" s="3" t="s">
        <v>120</v>
      </c>
      <c r="B53" s="3" t="s">
        <v>16</v>
      </c>
      <c r="C53" s="3" t="s">
        <v>16</v>
      </c>
      <c r="D53" s="3">
        <v>0.7335756</v>
      </c>
      <c r="E53" s="3">
        <v>0.58299917</v>
      </c>
      <c r="F53" s="5" t="s">
        <v>121</v>
      </c>
      <c r="G53" s="4"/>
      <c r="H53" s="3"/>
      <c r="I53" s="3"/>
      <c r="J53" s="5">
        <v>1.0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ht="12.75" customHeight="1">
      <c r="A54" s="3" t="s">
        <v>122</v>
      </c>
      <c r="B54" s="3" t="s">
        <v>16</v>
      </c>
      <c r="C54" s="3" t="s">
        <v>16</v>
      </c>
      <c r="D54" s="3">
        <v>0.86467576</v>
      </c>
      <c r="E54" s="3">
        <v>0.8057137</v>
      </c>
      <c r="F54" s="3" t="s">
        <v>123</v>
      </c>
      <c r="G54" s="4"/>
      <c r="H54" s="5">
        <v>1.0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ht="12.75" customHeight="1">
      <c r="A55" s="3" t="s">
        <v>124</v>
      </c>
      <c r="B55" s="3" t="s">
        <v>16</v>
      </c>
      <c r="C55" s="3" t="s">
        <v>16</v>
      </c>
      <c r="D55" s="3">
        <v>0.9462629</v>
      </c>
      <c r="E55" s="3">
        <v>0.8987858</v>
      </c>
      <c r="F55" s="3" t="s">
        <v>125</v>
      </c>
      <c r="G55" s="4"/>
      <c r="H55" s="3"/>
      <c r="I55" s="5">
        <v>1.0</v>
      </c>
      <c r="J55" s="5">
        <v>1.0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ht="12.75" customHeight="1">
      <c r="A56" s="3" t="s">
        <v>126</v>
      </c>
      <c r="B56" s="3" t="s">
        <v>16</v>
      </c>
      <c r="C56" s="3" t="s">
        <v>16</v>
      </c>
      <c r="D56" s="3">
        <v>0.94463927</v>
      </c>
      <c r="E56" s="3">
        <v>0.73411375</v>
      </c>
      <c r="F56" s="3" t="s">
        <v>127</v>
      </c>
      <c r="G56" s="4"/>
      <c r="H56" s="3"/>
      <c r="I56" s="3"/>
      <c r="J56" s="3"/>
      <c r="K56" s="3"/>
      <c r="L56" s="3"/>
      <c r="M56" s="3"/>
      <c r="N56" s="3"/>
      <c r="O56" s="3"/>
      <c r="P56" s="5">
        <v>1.0</v>
      </c>
      <c r="Q56" s="3"/>
      <c r="R56" s="3"/>
      <c r="S56" s="3"/>
      <c r="T56" s="3"/>
      <c r="U56" s="3"/>
    </row>
    <row r="57" ht="12.75" customHeight="1">
      <c r="A57" s="3" t="s">
        <v>128</v>
      </c>
      <c r="B57" s="3" t="s">
        <v>16</v>
      </c>
      <c r="C57" s="3" t="s">
        <v>16</v>
      </c>
      <c r="D57" s="3">
        <v>0.8800466</v>
      </c>
      <c r="E57" s="3">
        <v>0.7563996</v>
      </c>
      <c r="F57" s="3" t="s">
        <v>129</v>
      </c>
      <c r="G57" s="4"/>
      <c r="H57" s="3"/>
      <c r="I57" s="5">
        <v>1.0</v>
      </c>
      <c r="J57" s="5">
        <v>1.0</v>
      </c>
      <c r="K57" s="3"/>
      <c r="L57" s="5">
        <v>1.0</v>
      </c>
      <c r="M57" s="3"/>
      <c r="N57" s="5">
        <v>1.0</v>
      </c>
      <c r="O57" s="3"/>
      <c r="P57" s="3"/>
      <c r="Q57" s="3"/>
      <c r="R57" s="3"/>
      <c r="S57" s="3"/>
      <c r="T57" s="3"/>
      <c r="U57" s="3"/>
    </row>
    <row r="58" ht="12.75" customHeight="1">
      <c r="A58" s="3" t="s">
        <v>130</v>
      </c>
      <c r="B58" s="3" t="s">
        <v>16</v>
      </c>
      <c r="C58" s="3" t="s">
        <v>16</v>
      </c>
      <c r="D58" s="3">
        <v>0.8518791</v>
      </c>
      <c r="E58" s="3">
        <v>0.7845094</v>
      </c>
      <c r="F58" s="5" t="s">
        <v>131</v>
      </c>
      <c r="G58" s="4"/>
      <c r="H58" s="3"/>
      <c r="I58" s="5"/>
      <c r="J58" s="3"/>
      <c r="K58" s="3"/>
      <c r="L58" s="3"/>
      <c r="M58" s="5">
        <v>1.0</v>
      </c>
      <c r="N58" s="3"/>
      <c r="O58" s="3"/>
      <c r="P58" s="3"/>
      <c r="Q58" s="3"/>
      <c r="R58" s="3"/>
      <c r="S58" s="3"/>
      <c r="T58" s="3"/>
      <c r="U58" s="3"/>
    </row>
    <row r="59" ht="12.75" customHeight="1">
      <c r="A59" s="3" t="s">
        <v>132</v>
      </c>
      <c r="B59" s="3" t="s">
        <v>16</v>
      </c>
      <c r="C59" s="3" t="s">
        <v>16</v>
      </c>
      <c r="D59" s="3">
        <v>0.92857796</v>
      </c>
      <c r="E59" s="3">
        <v>0.6321452</v>
      </c>
      <c r="F59" s="5" t="s">
        <v>133</v>
      </c>
      <c r="G59" s="4"/>
      <c r="H59" s="3"/>
      <c r="I59" s="5">
        <v>1.0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12.75" customHeight="1">
      <c r="A60" s="3" t="s">
        <v>134</v>
      </c>
      <c r="B60" s="3" t="s">
        <v>16</v>
      </c>
      <c r="C60" s="3" t="s">
        <v>16</v>
      </c>
      <c r="D60" s="3">
        <v>0.9631719</v>
      </c>
      <c r="E60" s="3">
        <v>0.84505683</v>
      </c>
      <c r="F60" s="3" t="s">
        <v>135</v>
      </c>
      <c r="G60" s="4"/>
      <c r="H60" s="3"/>
      <c r="I60" s="5">
        <v>1.0</v>
      </c>
      <c r="J60" s="5">
        <v>1.0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ht="12.75" customHeight="1">
      <c r="A61" s="3" t="s">
        <v>136</v>
      </c>
      <c r="B61" s="3" t="s">
        <v>16</v>
      </c>
      <c r="C61" s="3" t="s">
        <v>16</v>
      </c>
      <c r="D61" s="3">
        <v>0.9495995</v>
      </c>
      <c r="E61" s="3">
        <v>0.86585593</v>
      </c>
      <c r="F61" s="3" t="s">
        <v>137</v>
      </c>
      <c r="G61" s="4"/>
      <c r="H61" s="3"/>
      <c r="I61" s="5">
        <v>1.0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ht="12.75" customHeight="1">
      <c r="A62" s="3" t="s">
        <v>138</v>
      </c>
      <c r="B62" s="3" t="s">
        <v>16</v>
      </c>
      <c r="C62" s="3" t="s">
        <v>16</v>
      </c>
      <c r="D62" s="3">
        <v>0.9792261</v>
      </c>
      <c r="E62" s="3">
        <v>0.8841897</v>
      </c>
      <c r="F62" s="3" t="s">
        <v>139</v>
      </c>
      <c r="G62" s="4"/>
      <c r="H62" s="5">
        <v>1.0</v>
      </c>
      <c r="I62" s="3"/>
      <c r="J62" s="3"/>
      <c r="K62" s="3"/>
      <c r="L62" s="3"/>
      <c r="M62" s="5">
        <v>1.0</v>
      </c>
      <c r="N62" s="3"/>
      <c r="O62" s="3"/>
      <c r="P62" s="3"/>
      <c r="Q62" s="3"/>
      <c r="R62" s="3"/>
      <c r="S62" s="3"/>
      <c r="T62" s="3"/>
      <c r="U62" s="3"/>
    </row>
    <row r="63" ht="12.75" customHeight="1">
      <c r="A63" s="3" t="s">
        <v>140</v>
      </c>
      <c r="B63" s="3" t="s">
        <v>16</v>
      </c>
      <c r="C63" s="3" t="s">
        <v>16</v>
      </c>
      <c r="D63" s="3">
        <v>0.86449677</v>
      </c>
      <c r="E63" s="3">
        <v>0.82119066</v>
      </c>
      <c r="F63" s="3" t="s">
        <v>141</v>
      </c>
      <c r="G63" s="4"/>
      <c r="H63" s="3"/>
      <c r="I63" s="5">
        <v>1.0</v>
      </c>
      <c r="J63" s="3"/>
      <c r="K63" s="3"/>
      <c r="L63" s="5">
        <v>1.0</v>
      </c>
      <c r="M63" s="3"/>
      <c r="N63" s="3"/>
      <c r="O63" s="5">
        <v>1.0</v>
      </c>
      <c r="P63" s="3"/>
      <c r="Q63" s="3"/>
      <c r="R63" s="3"/>
      <c r="S63" s="3"/>
      <c r="T63" s="3"/>
      <c r="U63" s="3"/>
    </row>
    <row r="64" ht="12.75" customHeight="1">
      <c r="A64" s="3" t="s">
        <v>142</v>
      </c>
      <c r="B64" s="3" t="s">
        <v>16</v>
      </c>
      <c r="C64" s="3" t="s">
        <v>16</v>
      </c>
      <c r="D64" s="3">
        <v>0.95880944</v>
      </c>
      <c r="E64" s="3">
        <v>0.7749108</v>
      </c>
      <c r="F64" s="5" t="s">
        <v>143</v>
      </c>
      <c r="G64" s="4"/>
      <c r="H64" s="3"/>
      <c r="I64" s="3"/>
      <c r="J64" s="5">
        <v>1.0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ht="12.75" customHeight="1">
      <c r="A65" s="3" t="s">
        <v>144</v>
      </c>
      <c r="B65" s="3" t="s">
        <v>145</v>
      </c>
      <c r="C65" s="3" t="s">
        <v>16</v>
      </c>
      <c r="D65" s="3">
        <v>0.9513449</v>
      </c>
      <c r="E65" s="3">
        <v>0.7740934</v>
      </c>
      <c r="F65" s="5" t="s">
        <v>146</v>
      </c>
      <c r="G65" s="4"/>
      <c r="H65" s="3"/>
      <c r="I65" s="3"/>
      <c r="J65" s="3"/>
      <c r="K65" s="3"/>
      <c r="L65" s="3"/>
      <c r="M65" s="5">
        <v>1.0</v>
      </c>
      <c r="N65" s="3"/>
      <c r="O65" s="3"/>
      <c r="P65" s="3"/>
      <c r="Q65" s="3"/>
      <c r="R65" s="3"/>
      <c r="S65" s="3"/>
      <c r="T65" s="3"/>
      <c r="U65" s="3"/>
    </row>
    <row r="66" ht="12.75" customHeight="1">
      <c r="A66" s="3" t="s">
        <v>147</v>
      </c>
      <c r="B66" s="3" t="s">
        <v>16</v>
      </c>
      <c r="C66" s="3" t="s">
        <v>16</v>
      </c>
      <c r="D66" s="3">
        <v>0.94540083</v>
      </c>
      <c r="E66" s="3">
        <v>0.92026633</v>
      </c>
      <c r="F66" s="3" t="s">
        <v>148</v>
      </c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ht="12.75" customHeight="1">
      <c r="A67" s="3" t="s">
        <v>149</v>
      </c>
      <c r="B67" s="3" t="s">
        <v>16</v>
      </c>
      <c r="C67" s="3" t="s">
        <v>16</v>
      </c>
      <c r="D67" s="3">
        <v>0.8377422</v>
      </c>
      <c r="E67" s="3">
        <v>0.8173659</v>
      </c>
      <c r="F67" s="3" t="s">
        <v>150</v>
      </c>
      <c r="G67" s="4"/>
      <c r="H67" s="3"/>
      <c r="I67" s="3"/>
      <c r="J67" s="3"/>
      <c r="K67" s="3"/>
      <c r="L67" s="3"/>
      <c r="M67" s="5">
        <v>1.0</v>
      </c>
      <c r="N67" s="3"/>
      <c r="O67" s="3"/>
      <c r="P67" s="3"/>
      <c r="Q67" s="3"/>
      <c r="R67" s="3"/>
      <c r="S67" s="3"/>
      <c r="T67" s="3"/>
      <c r="U67" s="3"/>
    </row>
    <row r="68" ht="12.75" customHeight="1">
      <c r="A68" s="3" t="s">
        <v>151</v>
      </c>
      <c r="B68" s="3" t="s">
        <v>16</v>
      </c>
      <c r="C68" s="3" t="s">
        <v>16</v>
      </c>
      <c r="D68" s="3">
        <v>0.89727074</v>
      </c>
      <c r="E68" s="3">
        <v>0.85210407</v>
      </c>
      <c r="F68" s="3" t="s">
        <v>152</v>
      </c>
      <c r="G68" s="4"/>
      <c r="H68" s="3"/>
      <c r="I68" s="3"/>
      <c r="J68" s="3"/>
      <c r="K68" s="5">
        <v>1.0</v>
      </c>
      <c r="L68" s="3"/>
      <c r="M68" s="3"/>
      <c r="N68" s="3"/>
      <c r="O68" s="3"/>
      <c r="P68" s="3"/>
      <c r="Q68" s="3"/>
      <c r="R68" s="3"/>
      <c r="S68" s="3"/>
      <c r="T68" s="3"/>
      <c r="U68" s="3"/>
    </row>
    <row r="69" ht="12.75" customHeight="1">
      <c r="A69" s="3" t="s">
        <v>153</v>
      </c>
      <c r="B69" s="3" t="s">
        <v>97</v>
      </c>
      <c r="C69" s="3" t="s">
        <v>16</v>
      </c>
      <c r="D69" s="3">
        <v>0.76577413</v>
      </c>
      <c r="E69" s="3">
        <v>0.2802857</v>
      </c>
      <c r="F69" s="3" t="s">
        <v>154</v>
      </c>
      <c r="G69" s="4"/>
      <c r="H69" s="3"/>
      <c r="I69" s="5">
        <v>1.0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ht="12.75" customHeight="1">
      <c r="A70" s="3" t="s">
        <v>155</v>
      </c>
      <c r="B70" s="3" t="s">
        <v>16</v>
      </c>
      <c r="C70" s="3" t="s">
        <v>16</v>
      </c>
      <c r="D70" s="3">
        <v>0.9180796</v>
      </c>
      <c r="E70" s="3">
        <v>0.71794087</v>
      </c>
      <c r="F70" s="3" t="s">
        <v>156</v>
      </c>
      <c r="G70" s="4"/>
      <c r="H70" s="3"/>
      <c r="I70" s="5">
        <v>1.0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ht="12.75" customHeight="1">
      <c r="A71" s="3" t="s">
        <v>157</v>
      </c>
      <c r="B71" s="3" t="s">
        <v>16</v>
      </c>
      <c r="C71" s="3" t="s">
        <v>16</v>
      </c>
      <c r="D71" s="3">
        <v>0.9665506</v>
      </c>
      <c r="E71" s="3">
        <v>0.89133483</v>
      </c>
      <c r="F71" s="3" t="s">
        <v>158</v>
      </c>
      <c r="G71" s="4"/>
      <c r="H71" s="3"/>
      <c r="I71" s="3"/>
      <c r="J71" s="3"/>
      <c r="K71" s="3"/>
      <c r="L71" s="3"/>
      <c r="M71" s="5">
        <v>1.0</v>
      </c>
      <c r="N71" s="3"/>
      <c r="O71" s="3"/>
      <c r="P71" s="3"/>
      <c r="Q71" s="3"/>
      <c r="R71" s="3"/>
      <c r="S71" s="3"/>
      <c r="T71" s="3"/>
      <c r="U71" s="3"/>
    </row>
    <row r="72" ht="12.75" customHeight="1">
      <c r="A72" s="3" t="s">
        <v>159</v>
      </c>
      <c r="B72" s="3" t="s">
        <v>16</v>
      </c>
      <c r="C72" s="3" t="s">
        <v>16</v>
      </c>
      <c r="D72" s="3">
        <v>0.725349</v>
      </c>
      <c r="E72" s="3">
        <v>0.4954259</v>
      </c>
      <c r="F72" s="3" t="s">
        <v>160</v>
      </c>
      <c r="G72" s="4"/>
      <c r="H72" s="3"/>
      <c r="I72" s="5">
        <v>1.0</v>
      </c>
      <c r="J72" s="3"/>
      <c r="K72" s="5">
        <v>1.0</v>
      </c>
      <c r="L72" s="5">
        <v>1.0</v>
      </c>
      <c r="M72" s="3"/>
      <c r="N72" s="3"/>
      <c r="O72" s="3"/>
      <c r="P72" s="3"/>
      <c r="Q72" s="3"/>
      <c r="R72" s="3"/>
      <c r="S72" s="3"/>
      <c r="T72" s="3"/>
      <c r="U72" s="3"/>
    </row>
    <row r="73" ht="12.75" customHeight="1">
      <c r="A73" s="3" t="s">
        <v>161</v>
      </c>
      <c r="B73" s="3" t="s">
        <v>16</v>
      </c>
      <c r="C73" s="3" t="s">
        <v>16</v>
      </c>
      <c r="D73" s="3">
        <v>0.9623311</v>
      </c>
      <c r="E73" s="3">
        <v>0.85725707</v>
      </c>
      <c r="F73" s="3" t="s">
        <v>160</v>
      </c>
      <c r="G73" s="4"/>
      <c r="H73" s="3"/>
      <c r="I73" s="5">
        <v>1.0</v>
      </c>
      <c r="J73" s="3"/>
      <c r="K73" s="5">
        <v>1.0</v>
      </c>
      <c r="L73" s="5">
        <v>1.0</v>
      </c>
      <c r="M73" s="3"/>
      <c r="N73" s="3"/>
      <c r="O73" s="3"/>
      <c r="P73" s="3"/>
      <c r="Q73" s="3"/>
      <c r="R73" s="3"/>
      <c r="S73" s="3"/>
      <c r="T73" s="3"/>
      <c r="U73" s="3"/>
    </row>
    <row r="74" ht="12.75" customHeight="1">
      <c r="A74" s="3" t="s">
        <v>162</v>
      </c>
      <c r="B74" s="3" t="s">
        <v>16</v>
      </c>
      <c r="C74" s="3" t="s">
        <v>16</v>
      </c>
      <c r="D74" s="3">
        <v>0.9272201</v>
      </c>
      <c r="E74" s="3">
        <v>0.76113427</v>
      </c>
      <c r="F74" s="3" t="s">
        <v>160</v>
      </c>
      <c r="G74" s="4"/>
      <c r="H74" s="3"/>
      <c r="I74" s="5">
        <v>1.0</v>
      </c>
      <c r="J74" s="3"/>
      <c r="K74" s="5">
        <v>1.0</v>
      </c>
      <c r="L74" s="5">
        <v>1.0</v>
      </c>
      <c r="M74" s="3"/>
      <c r="N74" s="3"/>
      <c r="O74" s="3"/>
      <c r="P74" s="3"/>
      <c r="Q74" s="3"/>
      <c r="R74" s="3"/>
      <c r="S74" s="3"/>
      <c r="T74" s="3"/>
      <c r="U74" s="3"/>
    </row>
    <row r="75" ht="12.75" customHeight="1">
      <c r="A75" s="3" t="s">
        <v>163</v>
      </c>
      <c r="B75" s="3" t="s">
        <v>16</v>
      </c>
      <c r="C75" s="3" t="s">
        <v>16</v>
      </c>
      <c r="D75" s="3">
        <v>0.82466835</v>
      </c>
      <c r="E75" s="3">
        <v>0.6423639</v>
      </c>
      <c r="F75" s="3" t="s">
        <v>160</v>
      </c>
      <c r="G75" s="4"/>
      <c r="H75" s="3"/>
      <c r="I75" s="5">
        <v>1.0</v>
      </c>
      <c r="J75" s="3"/>
      <c r="K75" s="5">
        <v>1.0</v>
      </c>
      <c r="L75" s="5">
        <v>1.0</v>
      </c>
      <c r="M75" s="3"/>
      <c r="N75" s="3"/>
      <c r="O75" s="3"/>
      <c r="P75" s="3"/>
      <c r="Q75" s="3"/>
      <c r="R75" s="3"/>
      <c r="S75" s="3"/>
      <c r="T75" s="3"/>
      <c r="U75" s="3"/>
    </row>
    <row r="76" ht="12.75" customHeight="1">
      <c r="A76" s="3" t="s">
        <v>164</v>
      </c>
      <c r="B76" s="3" t="s">
        <v>16</v>
      </c>
      <c r="C76" s="3" t="s">
        <v>16</v>
      </c>
      <c r="D76" s="3">
        <v>0.93417394</v>
      </c>
      <c r="E76" s="3">
        <v>0.870921</v>
      </c>
      <c r="F76" s="3" t="s">
        <v>160</v>
      </c>
      <c r="G76" s="4"/>
      <c r="H76" s="3"/>
      <c r="I76" s="5">
        <v>1.0</v>
      </c>
      <c r="J76" s="3"/>
      <c r="K76" s="5">
        <v>1.0</v>
      </c>
      <c r="L76" s="5">
        <v>1.0</v>
      </c>
      <c r="M76" s="3"/>
      <c r="N76" s="3"/>
      <c r="O76" s="3"/>
      <c r="P76" s="3"/>
      <c r="Q76" s="3"/>
      <c r="R76" s="3"/>
      <c r="S76" s="3"/>
      <c r="T76" s="3"/>
      <c r="U76" s="3"/>
    </row>
    <row r="77" ht="12.75" customHeight="1">
      <c r="A77" s="3" t="s">
        <v>165</v>
      </c>
      <c r="B77" s="3" t="s">
        <v>16</v>
      </c>
      <c r="C77" s="3" t="s">
        <v>16</v>
      </c>
      <c r="D77" s="3">
        <v>0.88062733</v>
      </c>
      <c r="E77" s="3">
        <v>0.6534124</v>
      </c>
      <c r="F77" s="3" t="s">
        <v>166</v>
      </c>
      <c r="G77" s="4"/>
      <c r="H77" s="3"/>
      <c r="I77" s="5">
        <v>1.0</v>
      </c>
      <c r="J77" s="3"/>
      <c r="K77" s="3"/>
      <c r="L77" s="3"/>
      <c r="M77" s="5"/>
      <c r="N77" s="3"/>
      <c r="O77" s="3"/>
      <c r="P77" s="3"/>
      <c r="Q77" s="3"/>
      <c r="R77" s="3"/>
      <c r="S77" s="3"/>
      <c r="T77" s="3"/>
      <c r="U77" s="3"/>
    </row>
    <row r="78" ht="12.75" customHeight="1">
      <c r="A78" s="3" t="s">
        <v>167</v>
      </c>
      <c r="B78" s="3" t="s">
        <v>16</v>
      </c>
      <c r="C78" s="3" t="s">
        <v>16</v>
      </c>
      <c r="D78" s="3">
        <v>0.9098234</v>
      </c>
      <c r="E78" s="3">
        <v>0.7831096</v>
      </c>
      <c r="F78" s="3" t="s">
        <v>168</v>
      </c>
      <c r="G78" s="4"/>
      <c r="H78" s="3"/>
      <c r="I78" s="3"/>
      <c r="J78" s="3"/>
      <c r="K78" s="3"/>
      <c r="L78" s="3"/>
      <c r="M78" s="5">
        <v>1.0</v>
      </c>
      <c r="N78" s="3"/>
      <c r="O78" s="3"/>
      <c r="P78" s="3"/>
      <c r="Q78" s="3"/>
      <c r="R78" s="3"/>
      <c r="S78" s="3"/>
      <c r="T78" s="3"/>
      <c r="U78" s="3"/>
    </row>
    <row r="79" ht="12.75" customHeight="1">
      <c r="A79" s="3" t="s">
        <v>169</v>
      </c>
      <c r="B79" s="3" t="s">
        <v>16</v>
      </c>
      <c r="C79" s="3" t="s">
        <v>16</v>
      </c>
      <c r="D79" s="3">
        <v>0.9110087</v>
      </c>
      <c r="E79" s="3">
        <v>0.7209978</v>
      </c>
      <c r="F79" s="3" t="s">
        <v>170</v>
      </c>
      <c r="G79" s="4"/>
      <c r="H79" s="3"/>
      <c r="I79" s="5">
        <v>1.0</v>
      </c>
      <c r="J79" s="3"/>
      <c r="K79" s="3"/>
      <c r="L79" s="5">
        <v>1.0</v>
      </c>
      <c r="M79" s="3"/>
      <c r="N79" s="3"/>
      <c r="O79" s="3"/>
      <c r="P79" s="3"/>
      <c r="Q79" s="3"/>
      <c r="R79" s="3"/>
      <c r="S79" s="3"/>
      <c r="T79" s="3"/>
      <c r="U79" s="3"/>
    </row>
    <row r="80" ht="12.75" customHeight="1">
      <c r="A80" s="3" t="s">
        <v>171</v>
      </c>
      <c r="B80" s="3" t="s">
        <v>16</v>
      </c>
      <c r="C80" s="3" t="s">
        <v>16</v>
      </c>
      <c r="D80" s="3">
        <v>0.9681762</v>
      </c>
      <c r="E80" s="3">
        <v>0.6361725</v>
      </c>
      <c r="F80" s="3" t="s">
        <v>172</v>
      </c>
      <c r="G80" s="4"/>
      <c r="H80" s="5">
        <v>1.0</v>
      </c>
      <c r="I80" s="5">
        <v>1.0</v>
      </c>
      <c r="J80" s="3"/>
      <c r="K80" s="5">
        <v>1.0</v>
      </c>
      <c r="L80" s="3"/>
      <c r="M80" s="5">
        <v>1.0</v>
      </c>
      <c r="N80" s="5">
        <v>1.0</v>
      </c>
      <c r="O80" s="3"/>
      <c r="P80" s="3"/>
      <c r="Q80" s="3"/>
      <c r="R80" s="3"/>
      <c r="S80" s="3"/>
      <c r="T80" s="3"/>
      <c r="U80" s="3"/>
    </row>
    <row r="81" ht="12.75" customHeight="1">
      <c r="A81" s="3" t="s">
        <v>173</v>
      </c>
      <c r="B81" s="3" t="s">
        <v>16</v>
      </c>
      <c r="C81" s="3" t="s">
        <v>16</v>
      </c>
      <c r="D81" s="3">
        <v>0.97111523</v>
      </c>
      <c r="E81" s="3">
        <v>0.85601336</v>
      </c>
      <c r="F81" s="3" t="s">
        <v>174</v>
      </c>
      <c r="G81" s="4"/>
      <c r="H81" s="5">
        <v>1.0</v>
      </c>
      <c r="I81" s="5">
        <v>1.0</v>
      </c>
      <c r="J81" s="3"/>
      <c r="K81" s="5">
        <v>1.0</v>
      </c>
      <c r="L81" s="5">
        <v>1.0</v>
      </c>
      <c r="M81" s="3"/>
      <c r="N81" s="3"/>
      <c r="O81" s="3"/>
      <c r="P81" s="3"/>
      <c r="Q81" s="3"/>
      <c r="R81" s="3"/>
      <c r="S81" s="3"/>
      <c r="T81" s="3"/>
      <c r="U81" s="3"/>
    </row>
    <row r="82" ht="12.75" customHeight="1">
      <c r="A82" s="3" t="s">
        <v>175</v>
      </c>
      <c r="B82" s="3" t="s">
        <v>16</v>
      </c>
      <c r="C82" s="3" t="s">
        <v>16</v>
      </c>
      <c r="D82" s="3">
        <v>0.8921327</v>
      </c>
      <c r="E82" s="3">
        <v>0.7867617</v>
      </c>
      <c r="F82" s="3" t="s">
        <v>176</v>
      </c>
      <c r="G82" s="4"/>
      <c r="H82" s="5">
        <v>1.0</v>
      </c>
      <c r="I82" s="5">
        <v>1.0</v>
      </c>
      <c r="J82" s="5">
        <v>1.0</v>
      </c>
      <c r="K82" s="3"/>
      <c r="L82" s="3"/>
      <c r="M82" s="5">
        <v>1.0</v>
      </c>
      <c r="N82" s="3"/>
      <c r="O82" s="3"/>
      <c r="P82" s="3"/>
      <c r="Q82" s="3"/>
      <c r="R82" s="3"/>
      <c r="S82" s="3"/>
      <c r="T82" s="3"/>
      <c r="U82" s="3"/>
    </row>
    <row r="83" ht="12.75" customHeight="1">
      <c r="A83" s="3" t="s">
        <v>177</v>
      </c>
      <c r="B83" s="3" t="s">
        <v>16</v>
      </c>
      <c r="C83" s="3" t="s">
        <v>16</v>
      </c>
      <c r="D83" s="3">
        <v>0.9392368</v>
      </c>
      <c r="E83" s="3">
        <v>0.9243568</v>
      </c>
      <c r="F83" s="3" t="s">
        <v>178</v>
      </c>
      <c r="G83" s="4"/>
      <c r="H83" s="3"/>
      <c r="I83" s="5">
        <v>1.0</v>
      </c>
      <c r="J83" s="3"/>
      <c r="K83" s="3"/>
      <c r="L83" s="5">
        <v>1.0</v>
      </c>
      <c r="M83" s="5">
        <v>1.0</v>
      </c>
      <c r="N83" s="3"/>
      <c r="O83" s="3"/>
      <c r="P83" s="3"/>
      <c r="Q83" s="3"/>
      <c r="R83" s="3"/>
      <c r="S83" s="3"/>
      <c r="T83" s="3"/>
      <c r="U83" s="3"/>
    </row>
    <row r="84" ht="12.75" customHeight="1">
      <c r="A84" s="3" t="s">
        <v>179</v>
      </c>
      <c r="B84" s="3" t="s">
        <v>16</v>
      </c>
      <c r="C84" s="3" t="s">
        <v>16</v>
      </c>
      <c r="D84" s="3">
        <v>0.8626122</v>
      </c>
      <c r="E84" s="3">
        <v>0.52122897</v>
      </c>
      <c r="F84" s="3" t="s">
        <v>180</v>
      </c>
      <c r="G84" s="4"/>
      <c r="H84" s="3"/>
      <c r="I84" s="5">
        <v>1.0</v>
      </c>
      <c r="J84" s="3"/>
      <c r="K84" s="5">
        <v>1.0</v>
      </c>
      <c r="L84" s="5">
        <v>1.0</v>
      </c>
      <c r="M84" s="3"/>
      <c r="N84" s="3"/>
      <c r="O84" s="3"/>
      <c r="P84" s="3"/>
      <c r="Q84" s="3"/>
      <c r="R84" s="3"/>
      <c r="S84" s="3"/>
      <c r="T84" s="3"/>
      <c r="U84" s="3"/>
    </row>
    <row r="85" ht="12.75" customHeight="1">
      <c r="A85" s="3" t="s">
        <v>181</v>
      </c>
      <c r="B85" s="3" t="s">
        <v>145</v>
      </c>
      <c r="C85" s="3" t="s">
        <v>16</v>
      </c>
      <c r="D85" s="3">
        <v>0.9258985</v>
      </c>
      <c r="E85" s="3">
        <v>0.9096308</v>
      </c>
      <c r="F85" s="3" t="s">
        <v>182</v>
      </c>
      <c r="G85" s="4"/>
      <c r="H85" s="5">
        <v>1.0</v>
      </c>
      <c r="I85" s="5">
        <v>1.0</v>
      </c>
      <c r="J85" s="3"/>
      <c r="K85" s="3"/>
      <c r="L85" s="3"/>
      <c r="M85" s="3"/>
      <c r="N85" s="3"/>
      <c r="O85" s="5">
        <v>1.0</v>
      </c>
      <c r="P85" s="3"/>
      <c r="Q85" s="3"/>
      <c r="R85" s="3"/>
      <c r="S85" s="3"/>
      <c r="T85" s="3"/>
      <c r="U85" s="3"/>
    </row>
    <row r="86" ht="12.75" customHeight="1">
      <c r="A86" s="3" t="s">
        <v>183</v>
      </c>
      <c r="B86" s="3" t="s">
        <v>145</v>
      </c>
      <c r="C86" s="3" t="s">
        <v>16</v>
      </c>
      <c r="D86" s="3">
        <v>0.8808518</v>
      </c>
      <c r="E86" s="3">
        <v>0.82806987</v>
      </c>
      <c r="F86" s="3" t="s">
        <v>184</v>
      </c>
      <c r="G86" s="4"/>
      <c r="H86" s="3"/>
      <c r="I86" s="5">
        <v>1.0</v>
      </c>
      <c r="J86" s="3"/>
      <c r="K86" s="3"/>
      <c r="L86" s="3"/>
      <c r="M86" s="3"/>
      <c r="N86" s="5">
        <v>1.0</v>
      </c>
      <c r="O86" s="5">
        <v>1.0</v>
      </c>
      <c r="P86" s="3"/>
      <c r="Q86" s="3"/>
      <c r="R86" s="3"/>
      <c r="S86" s="3"/>
      <c r="T86" s="3"/>
      <c r="U86" s="3"/>
    </row>
    <row r="87" ht="12.75" customHeight="1">
      <c r="A87" s="3" t="s">
        <v>185</v>
      </c>
      <c r="B87" s="3" t="s">
        <v>97</v>
      </c>
      <c r="C87" s="3" t="s">
        <v>16</v>
      </c>
      <c r="D87" s="3">
        <v>0.86742204</v>
      </c>
      <c r="E87" s="3">
        <v>0.7294222</v>
      </c>
      <c r="F87" s="5" t="s">
        <v>186</v>
      </c>
      <c r="G87" s="4"/>
      <c r="H87" s="3"/>
      <c r="I87" s="3"/>
      <c r="J87" s="3"/>
      <c r="K87" s="5">
        <v>1.0</v>
      </c>
      <c r="L87" s="3"/>
      <c r="M87" s="3"/>
      <c r="N87" s="3"/>
      <c r="O87" s="3"/>
      <c r="P87" s="3"/>
      <c r="Q87" s="3"/>
      <c r="R87" s="3"/>
      <c r="S87" s="3"/>
      <c r="T87" s="3"/>
      <c r="U87" s="3"/>
    </row>
    <row r="88" ht="12.75" customHeight="1">
      <c r="A88" s="3" t="s">
        <v>187</v>
      </c>
      <c r="B88" s="3" t="s">
        <v>16</v>
      </c>
      <c r="C88" s="3" t="s">
        <v>16</v>
      </c>
      <c r="D88" s="3">
        <v>0.90776426</v>
      </c>
      <c r="E88" s="3">
        <v>0.7292933</v>
      </c>
      <c r="F88" s="3" t="s">
        <v>188</v>
      </c>
      <c r="G88" s="4"/>
      <c r="H88" s="3"/>
      <c r="I88" s="3"/>
      <c r="J88" s="3"/>
      <c r="K88" s="3"/>
      <c r="L88" s="3"/>
      <c r="M88" s="3"/>
      <c r="N88" s="3"/>
      <c r="O88" s="3"/>
      <c r="P88" s="5">
        <v>1.0</v>
      </c>
      <c r="Q88" s="3"/>
      <c r="R88" s="3"/>
      <c r="S88" s="3"/>
      <c r="T88" s="3"/>
      <c r="U88" s="3"/>
    </row>
    <row r="89" ht="12.75" customHeight="1">
      <c r="A89" s="3" t="s">
        <v>189</v>
      </c>
      <c r="B89" s="3" t="s">
        <v>16</v>
      </c>
      <c r="C89" s="3" t="s">
        <v>16</v>
      </c>
      <c r="D89" s="3">
        <v>0.97142243</v>
      </c>
      <c r="E89" s="3">
        <v>0.90401953</v>
      </c>
      <c r="F89" s="5" t="s">
        <v>190</v>
      </c>
      <c r="G89" s="4"/>
      <c r="H89" s="3"/>
      <c r="I89" s="5">
        <v>1.0</v>
      </c>
      <c r="J89" s="3"/>
      <c r="K89" s="3"/>
      <c r="L89" s="3"/>
      <c r="M89" s="5">
        <v>1.0</v>
      </c>
      <c r="N89" s="3"/>
      <c r="O89" s="3"/>
      <c r="P89" s="3"/>
      <c r="Q89" s="3"/>
      <c r="R89" s="3"/>
      <c r="S89" s="3"/>
      <c r="T89" s="3"/>
      <c r="U89" s="3"/>
    </row>
    <row r="90" ht="12.75" customHeight="1">
      <c r="A90" s="3" t="s">
        <v>191</v>
      </c>
      <c r="B90" s="3" t="s">
        <v>16</v>
      </c>
      <c r="C90" s="3" t="s">
        <v>16</v>
      </c>
      <c r="D90" s="3">
        <v>0.87539935</v>
      </c>
      <c r="E90" s="3">
        <v>0.613075</v>
      </c>
      <c r="F90" s="3" t="s">
        <v>192</v>
      </c>
      <c r="G90" s="4"/>
      <c r="H90" s="3"/>
      <c r="I90" s="3"/>
      <c r="J90" s="3"/>
      <c r="K90" s="3"/>
      <c r="L90" s="5">
        <v>1.0</v>
      </c>
      <c r="M90" s="3"/>
      <c r="N90" s="3"/>
      <c r="O90" s="3"/>
      <c r="P90" s="3"/>
      <c r="Q90" s="3"/>
      <c r="R90" s="3"/>
      <c r="S90" s="3"/>
      <c r="T90" s="3"/>
      <c r="U90" s="3"/>
    </row>
    <row r="91" ht="12.75" customHeight="1">
      <c r="A91" s="3" t="s">
        <v>193</v>
      </c>
      <c r="B91" s="3" t="s">
        <v>16</v>
      </c>
      <c r="C91" s="3" t="s">
        <v>16</v>
      </c>
      <c r="D91" s="3">
        <v>0.91827273</v>
      </c>
      <c r="E91" s="3">
        <v>0.85959107</v>
      </c>
      <c r="F91" s="3" t="s">
        <v>194</v>
      </c>
      <c r="G91" s="4"/>
      <c r="H91" s="3"/>
      <c r="I91" s="5">
        <v>1.0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ht="12.75" customHeight="1">
      <c r="A92" s="3" t="s">
        <v>195</v>
      </c>
      <c r="B92" s="3" t="s">
        <v>16</v>
      </c>
      <c r="C92" s="3" t="s">
        <v>16</v>
      </c>
      <c r="D92" s="3">
        <v>0.89734596</v>
      </c>
      <c r="E92" s="3">
        <v>0.7507012</v>
      </c>
      <c r="F92" s="3" t="s">
        <v>196</v>
      </c>
      <c r="G92" s="4"/>
      <c r="H92" s="3"/>
      <c r="I92" s="3"/>
      <c r="J92" s="3"/>
      <c r="K92" s="3"/>
      <c r="L92" s="5">
        <v>1.0</v>
      </c>
      <c r="M92" s="3"/>
      <c r="N92" s="3"/>
      <c r="O92" s="3"/>
      <c r="P92" s="3"/>
      <c r="Q92" s="3"/>
      <c r="R92" s="3"/>
      <c r="S92" s="3"/>
      <c r="T92" s="3"/>
      <c r="U92" s="3"/>
    </row>
    <row r="93" ht="12.75" customHeight="1">
      <c r="A93" s="3" t="s">
        <v>197</v>
      </c>
      <c r="B93" s="3" t="s">
        <v>54</v>
      </c>
      <c r="C93" s="3" t="s">
        <v>16</v>
      </c>
      <c r="D93" s="3">
        <v>0.7857872</v>
      </c>
      <c r="E93" s="3">
        <v>0.38265717</v>
      </c>
      <c r="F93" s="3" t="s">
        <v>198</v>
      </c>
      <c r="G93" s="4"/>
      <c r="H93" s="3"/>
      <c r="I93" s="3"/>
      <c r="J93" s="3"/>
      <c r="K93" s="5">
        <v>1.0</v>
      </c>
      <c r="L93" s="3"/>
      <c r="M93" s="3"/>
      <c r="N93" s="3"/>
      <c r="O93" s="3"/>
      <c r="P93" s="5">
        <v>1.0</v>
      </c>
      <c r="Q93" s="3"/>
      <c r="R93" s="3"/>
      <c r="S93" s="3"/>
      <c r="T93" s="3"/>
      <c r="U93" s="3"/>
    </row>
    <row r="94" ht="12.75" customHeight="1">
      <c r="A94" s="3" t="s">
        <v>199</v>
      </c>
      <c r="B94" s="3" t="s">
        <v>16</v>
      </c>
      <c r="C94" s="3" t="s">
        <v>16</v>
      </c>
      <c r="D94" s="3">
        <v>0.9055586</v>
      </c>
      <c r="E94" s="3">
        <v>0.88759863</v>
      </c>
      <c r="F94" s="5" t="s">
        <v>200</v>
      </c>
      <c r="G94" s="4"/>
      <c r="H94" s="3"/>
      <c r="I94" s="3"/>
      <c r="J94" s="3"/>
      <c r="K94" s="5">
        <v>1.0</v>
      </c>
      <c r="L94" s="3"/>
      <c r="M94" s="3"/>
      <c r="N94" s="3"/>
      <c r="O94" s="3"/>
      <c r="P94" s="3"/>
      <c r="Q94" s="3"/>
      <c r="R94" s="3"/>
      <c r="S94" s="3"/>
      <c r="T94" s="3"/>
      <c r="U94" s="3"/>
    </row>
    <row r="95" ht="12.75" customHeight="1">
      <c r="A95" s="3" t="s">
        <v>201</v>
      </c>
      <c r="B95" s="3" t="s">
        <v>16</v>
      </c>
      <c r="C95" s="3" t="s">
        <v>16</v>
      </c>
      <c r="D95" s="3">
        <v>0.9536878</v>
      </c>
      <c r="E95" s="3">
        <v>0.9037632</v>
      </c>
      <c r="F95" s="3" t="s">
        <v>202</v>
      </c>
      <c r="G95" s="4"/>
      <c r="H95" s="3"/>
      <c r="I95" s="5">
        <v>1.0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ht="12.75" customHeight="1">
      <c r="A96" s="3" t="s">
        <v>203</v>
      </c>
      <c r="B96" s="3" t="s">
        <v>16</v>
      </c>
      <c r="C96" s="3" t="s">
        <v>16</v>
      </c>
      <c r="D96" s="3">
        <v>0.9218491</v>
      </c>
      <c r="E96" s="3">
        <v>0.8508228</v>
      </c>
      <c r="F96" s="3" t="s">
        <v>204</v>
      </c>
      <c r="G96" s="4"/>
      <c r="H96" s="3"/>
      <c r="I96" s="3"/>
      <c r="J96" s="3"/>
      <c r="K96" s="3"/>
      <c r="L96" s="3"/>
      <c r="M96" s="3"/>
      <c r="N96" s="3"/>
      <c r="O96" s="3"/>
      <c r="P96" s="5">
        <v>1.0</v>
      </c>
      <c r="Q96" s="3"/>
      <c r="R96" s="3"/>
      <c r="S96" s="3"/>
      <c r="T96" s="3"/>
      <c r="U96" s="3"/>
    </row>
    <row r="97" ht="12.75" customHeight="1">
      <c r="A97" s="3" t="s">
        <v>205</v>
      </c>
      <c r="B97" s="3" t="s">
        <v>54</v>
      </c>
      <c r="C97" s="3" t="s">
        <v>16</v>
      </c>
      <c r="D97" s="3">
        <v>0.9188949</v>
      </c>
      <c r="E97" s="3">
        <v>0.67887026</v>
      </c>
      <c r="F97" s="3" t="s">
        <v>206</v>
      </c>
      <c r="G97" s="4"/>
      <c r="H97" s="3"/>
      <c r="I97" s="3"/>
      <c r="J97" s="3"/>
      <c r="K97" s="3"/>
      <c r="L97" s="3"/>
      <c r="M97" s="3"/>
      <c r="N97" s="3"/>
      <c r="O97" s="3"/>
      <c r="P97" s="5">
        <v>1.0</v>
      </c>
      <c r="Q97" s="3"/>
      <c r="R97" s="3"/>
      <c r="S97" s="3"/>
      <c r="T97" s="3"/>
      <c r="U97" s="3"/>
    </row>
    <row r="98" ht="12.75" customHeight="1">
      <c r="A98" s="3" t="s">
        <v>207</v>
      </c>
      <c r="B98" s="3" t="s">
        <v>54</v>
      </c>
      <c r="C98" s="3" t="s">
        <v>16</v>
      </c>
      <c r="D98" s="3">
        <v>0.8377966</v>
      </c>
      <c r="E98" s="3">
        <v>0.63957715</v>
      </c>
      <c r="F98" s="3" t="s">
        <v>208</v>
      </c>
      <c r="G98" s="4"/>
      <c r="H98" s="3"/>
      <c r="I98" s="3"/>
      <c r="J98" s="3"/>
      <c r="K98" s="3"/>
      <c r="L98" s="3"/>
      <c r="M98" s="3"/>
      <c r="N98" s="3"/>
      <c r="O98" s="3"/>
      <c r="P98" s="5">
        <v>1.0</v>
      </c>
      <c r="Q98" s="3"/>
      <c r="R98" s="3"/>
      <c r="S98" s="3"/>
      <c r="T98" s="3"/>
      <c r="U98" s="3"/>
    </row>
    <row r="99">
      <c r="A99" s="3" t="s">
        <v>209</v>
      </c>
      <c r="B99" s="3" t="s">
        <v>54</v>
      </c>
      <c r="C99" s="3" t="s">
        <v>16</v>
      </c>
      <c r="D99" s="3">
        <v>0.5226463</v>
      </c>
      <c r="E99" s="3">
        <v>-0.49145064</v>
      </c>
      <c r="F99" s="3" t="s">
        <v>210</v>
      </c>
      <c r="G99" s="4"/>
      <c r="H99" s="3"/>
      <c r="I99" s="3"/>
      <c r="J99" s="5">
        <v>1.0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ht="12.75" customHeight="1">
      <c r="A100" s="3" t="s">
        <v>211</v>
      </c>
      <c r="B100" s="3" t="s">
        <v>54</v>
      </c>
      <c r="C100" s="3" t="s">
        <v>16</v>
      </c>
      <c r="D100" s="3">
        <v>0.8690617</v>
      </c>
      <c r="E100" s="3">
        <v>0.8107281</v>
      </c>
      <c r="F100" s="3" t="s">
        <v>212</v>
      </c>
      <c r="G100" s="4"/>
      <c r="H100" s="3"/>
      <c r="I100" s="5">
        <v>1.0</v>
      </c>
      <c r="J100" s="5">
        <v>1.0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ht="12.75" customHeight="1">
      <c r="A101" s="3" t="s">
        <v>213</v>
      </c>
      <c r="B101" s="3" t="s">
        <v>54</v>
      </c>
      <c r="C101" s="3" t="s">
        <v>16</v>
      </c>
      <c r="D101" s="3">
        <v>0.74954623</v>
      </c>
      <c r="E101" s="3">
        <v>0.28261572</v>
      </c>
      <c r="F101" s="3" t="s">
        <v>214</v>
      </c>
      <c r="G101" s="4"/>
      <c r="H101" s="3"/>
      <c r="I101" s="3"/>
      <c r="J101" s="3"/>
      <c r="K101" s="3"/>
      <c r="L101" s="3"/>
      <c r="M101" s="5">
        <v>1.0</v>
      </c>
      <c r="N101" s="3"/>
      <c r="O101" s="3"/>
      <c r="P101" s="3"/>
      <c r="Q101" s="3"/>
      <c r="R101" s="3"/>
      <c r="S101" s="3"/>
      <c r="T101" s="3"/>
      <c r="U101" s="3"/>
    </row>
    <row r="102" ht="12.75" customHeight="1">
      <c r="A102" s="3" t="s">
        <v>215</v>
      </c>
      <c r="B102" s="3" t="s">
        <v>54</v>
      </c>
      <c r="C102" s="3" t="s">
        <v>16</v>
      </c>
      <c r="D102" s="3">
        <v>0.76747644</v>
      </c>
      <c r="E102" s="3">
        <v>0.30225006</v>
      </c>
      <c r="F102" s="3" t="s">
        <v>214</v>
      </c>
      <c r="G102" s="4"/>
      <c r="H102" s="3"/>
      <c r="I102" s="3"/>
      <c r="J102" s="3"/>
      <c r="K102" s="3"/>
      <c r="L102" s="3"/>
      <c r="M102" s="5">
        <v>1.0</v>
      </c>
      <c r="N102" s="3"/>
      <c r="O102" s="3"/>
      <c r="P102" s="3"/>
      <c r="Q102" s="3"/>
      <c r="R102" s="3"/>
      <c r="S102" s="3"/>
      <c r="T102" s="3"/>
      <c r="U102" s="3"/>
    </row>
    <row r="103" ht="12.75" customHeight="1">
      <c r="A103" s="3" t="s">
        <v>216</v>
      </c>
      <c r="B103" s="3" t="s">
        <v>54</v>
      </c>
      <c r="C103" s="3" t="s">
        <v>16</v>
      </c>
      <c r="D103" s="3">
        <v>0.9009836</v>
      </c>
      <c r="E103" s="3">
        <v>0.8684536</v>
      </c>
      <c r="F103" s="3" t="s">
        <v>217</v>
      </c>
      <c r="G103" s="4"/>
      <c r="H103" s="3"/>
      <c r="I103" s="5">
        <v>1.0</v>
      </c>
      <c r="J103" s="5">
        <v>1.0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ht="12.75" customHeight="1">
      <c r="A104" s="3" t="s">
        <v>218</v>
      </c>
      <c r="B104" s="3" t="s">
        <v>16</v>
      </c>
      <c r="C104" s="3" t="s">
        <v>97</v>
      </c>
      <c r="D104" s="3">
        <v>0.8974583</v>
      </c>
      <c r="E104" s="3">
        <v>0.86918056</v>
      </c>
      <c r="F104" s="3" t="s">
        <v>219</v>
      </c>
      <c r="G104" s="4"/>
      <c r="H104" s="5"/>
      <c r="I104" s="5">
        <v>1.0</v>
      </c>
      <c r="J104" s="3"/>
      <c r="K104" s="3"/>
      <c r="L104" s="5">
        <v>1.0</v>
      </c>
      <c r="M104" s="3"/>
      <c r="N104" s="3"/>
      <c r="O104" s="3"/>
      <c r="P104" s="5">
        <v>1.0</v>
      </c>
      <c r="Q104" s="3"/>
      <c r="R104" s="3"/>
      <c r="S104" s="3"/>
      <c r="T104" s="3"/>
      <c r="U104" s="3"/>
    </row>
    <row r="105" ht="12.75" customHeight="1">
      <c r="A105" s="3" t="s">
        <v>220</v>
      </c>
      <c r="B105" s="3" t="s">
        <v>97</v>
      </c>
      <c r="C105" s="3" t="s">
        <v>97</v>
      </c>
      <c r="D105" s="3">
        <v>0.9466824</v>
      </c>
      <c r="E105" s="3">
        <v>0.9434122</v>
      </c>
      <c r="F105" s="3" t="s">
        <v>221</v>
      </c>
      <c r="G105" s="4"/>
      <c r="H105" s="5">
        <v>1.0</v>
      </c>
      <c r="I105" s="5">
        <v>1.0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ht="12.75" customHeight="1">
      <c r="A106" s="3" t="s">
        <v>222</v>
      </c>
      <c r="B106" s="3" t="s">
        <v>97</v>
      </c>
      <c r="C106" s="3" t="s">
        <v>97</v>
      </c>
      <c r="D106" s="3">
        <v>0.97411984</v>
      </c>
      <c r="E106" s="3">
        <v>0.9511916</v>
      </c>
      <c r="F106" s="3" t="s">
        <v>223</v>
      </c>
      <c r="G106" s="4"/>
      <c r="H106" s="5">
        <v>1.0</v>
      </c>
      <c r="I106" s="5">
        <v>1.0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ht="12.75" customHeight="1">
      <c r="A107" s="3" t="s">
        <v>224</v>
      </c>
      <c r="B107" s="3" t="s">
        <v>97</v>
      </c>
      <c r="C107" s="3" t="s">
        <v>97</v>
      </c>
      <c r="D107" s="3">
        <v>0.95166165</v>
      </c>
      <c r="E107" s="3">
        <v>0.9261077</v>
      </c>
      <c r="F107" s="3" t="s">
        <v>225</v>
      </c>
      <c r="G107" s="4"/>
      <c r="H107" s="3"/>
      <c r="I107" s="3"/>
      <c r="J107" s="3"/>
      <c r="K107" s="5">
        <v>1.0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ht="12.75" customHeight="1">
      <c r="A108" s="3" t="s">
        <v>226</v>
      </c>
      <c r="B108" s="3" t="s">
        <v>16</v>
      </c>
      <c r="C108" s="3" t="s">
        <v>97</v>
      </c>
      <c r="D108" s="3">
        <v>0.8322984</v>
      </c>
      <c r="E108" s="3">
        <v>0.81894416</v>
      </c>
      <c r="F108" s="3" t="s">
        <v>227</v>
      </c>
      <c r="G108" s="4"/>
      <c r="H108" s="3"/>
      <c r="I108" s="3"/>
      <c r="J108" s="3"/>
      <c r="K108" s="5">
        <v>1.0</v>
      </c>
      <c r="L108" s="5">
        <v>1.0</v>
      </c>
      <c r="M108" s="3"/>
      <c r="N108" s="5">
        <v>1.0</v>
      </c>
      <c r="O108" s="3"/>
      <c r="P108" s="3"/>
      <c r="Q108" s="3"/>
      <c r="R108" s="3"/>
      <c r="S108" s="3"/>
      <c r="T108" s="3"/>
      <c r="U108" s="3"/>
    </row>
    <row r="109" ht="12.75" customHeight="1">
      <c r="A109" s="3" t="s">
        <v>228</v>
      </c>
      <c r="B109" s="3" t="s">
        <v>97</v>
      </c>
      <c r="C109" s="3" t="s">
        <v>97</v>
      </c>
      <c r="D109" s="3">
        <v>0.9401386</v>
      </c>
      <c r="E109" s="3">
        <v>0.8888918</v>
      </c>
      <c r="F109" s="5" t="s">
        <v>229</v>
      </c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ht="12.75" customHeight="1">
      <c r="A110" s="3" t="s">
        <v>230</v>
      </c>
      <c r="B110" s="3" t="s">
        <v>97</v>
      </c>
      <c r="C110" s="3" t="s">
        <v>97</v>
      </c>
      <c r="D110" s="3">
        <v>0.9584666</v>
      </c>
      <c r="E110" s="3">
        <v>0.84194446</v>
      </c>
      <c r="F110" s="3" t="s">
        <v>231</v>
      </c>
      <c r="G110" s="4"/>
      <c r="H110" s="3"/>
      <c r="I110" s="3"/>
      <c r="J110" s="3"/>
      <c r="K110" s="5">
        <v>1.0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ht="12.75" customHeight="1">
      <c r="A111" s="3" t="s">
        <v>232</v>
      </c>
      <c r="B111" s="3" t="s">
        <v>54</v>
      </c>
      <c r="C111" s="3" t="s">
        <v>97</v>
      </c>
      <c r="D111" s="3">
        <v>0.45720437</v>
      </c>
      <c r="E111" s="3">
        <v>0.22851159</v>
      </c>
      <c r="F111" s="3" t="s">
        <v>233</v>
      </c>
      <c r="G111" s="4"/>
      <c r="H111" s="3"/>
      <c r="I111" s="3"/>
      <c r="J111" s="3"/>
      <c r="K111" s="3"/>
      <c r="L111" s="3"/>
      <c r="M111" s="5">
        <v>1.0</v>
      </c>
      <c r="N111" s="3"/>
      <c r="O111" s="3"/>
      <c r="P111" s="3"/>
      <c r="Q111" s="3"/>
      <c r="R111" s="3"/>
      <c r="S111" s="3"/>
      <c r="T111" s="3"/>
      <c r="U111" s="3"/>
    </row>
    <row r="112" ht="12.75" customHeight="1">
      <c r="A112" s="3" t="s">
        <v>234</v>
      </c>
      <c r="B112" s="3" t="s">
        <v>97</v>
      </c>
      <c r="C112" s="3" t="s">
        <v>97</v>
      </c>
      <c r="D112" s="3">
        <v>0.94484687</v>
      </c>
      <c r="E112" s="3">
        <v>0.93029916</v>
      </c>
      <c r="F112" s="3" t="s">
        <v>235</v>
      </c>
      <c r="G112" s="4"/>
      <c r="H112" s="3"/>
      <c r="I112" s="3"/>
      <c r="J112" s="3"/>
      <c r="K112" s="3"/>
      <c r="L112" s="3"/>
      <c r="M112" s="3"/>
      <c r="N112" s="3"/>
      <c r="O112" s="3"/>
      <c r="P112" s="5">
        <v>1.0</v>
      </c>
      <c r="Q112" s="3"/>
      <c r="R112" s="3"/>
      <c r="S112" s="3"/>
      <c r="T112" s="3"/>
      <c r="U112" s="3"/>
    </row>
    <row r="113" ht="12.75" customHeight="1">
      <c r="A113" s="3" t="s">
        <v>236</v>
      </c>
      <c r="B113" s="3" t="s">
        <v>97</v>
      </c>
      <c r="C113" s="3" t="s">
        <v>97</v>
      </c>
      <c r="D113" s="3">
        <v>0.97418535</v>
      </c>
      <c r="E113" s="3">
        <v>0.9156879</v>
      </c>
      <c r="F113" s="3" t="s">
        <v>237</v>
      </c>
      <c r="G113" s="4"/>
      <c r="H113" s="3"/>
      <c r="I113" s="3"/>
      <c r="J113" s="3"/>
      <c r="K113" s="3"/>
      <c r="L113" s="3"/>
      <c r="M113" s="3"/>
      <c r="N113" s="5">
        <v>1.0</v>
      </c>
      <c r="O113" s="3"/>
      <c r="P113" s="3"/>
      <c r="Q113" s="3"/>
      <c r="R113" s="3"/>
      <c r="S113" s="3"/>
      <c r="T113" s="3"/>
      <c r="U113" s="3"/>
    </row>
    <row r="114" ht="12.75" customHeight="1">
      <c r="A114" s="3" t="s">
        <v>238</v>
      </c>
      <c r="B114" s="3" t="s">
        <v>16</v>
      </c>
      <c r="C114" s="3" t="s">
        <v>97</v>
      </c>
      <c r="D114" s="3">
        <v>0.92249244</v>
      </c>
      <c r="E114" s="3">
        <v>0.92249244</v>
      </c>
      <c r="F114" s="5" t="s">
        <v>239</v>
      </c>
      <c r="G114" s="4"/>
      <c r="H114" s="3"/>
      <c r="I114" s="5">
        <v>1.0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ht="12.75" customHeight="1">
      <c r="A115" s="3" t="s">
        <v>240</v>
      </c>
      <c r="B115" s="3" t="s">
        <v>16</v>
      </c>
      <c r="C115" s="3" t="s">
        <v>97</v>
      </c>
      <c r="D115" s="3">
        <v>0.9489501</v>
      </c>
      <c r="E115" s="3">
        <v>0.8367214</v>
      </c>
      <c r="F115" s="5" t="s">
        <v>241</v>
      </c>
      <c r="G115" s="4"/>
      <c r="H115" s="5">
        <v>1.0</v>
      </c>
      <c r="I115" s="5">
        <v>1.0</v>
      </c>
      <c r="J115" s="3"/>
      <c r="K115" s="3"/>
      <c r="L115" s="3"/>
      <c r="M115" s="3"/>
      <c r="N115" s="3"/>
      <c r="O115" s="3"/>
      <c r="P115" s="5">
        <v>1.0</v>
      </c>
      <c r="Q115" s="3"/>
      <c r="R115" s="3"/>
      <c r="S115" s="3"/>
      <c r="T115" s="3"/>
      <c r="U115" s="3"/>
    </row>
    <row r="116" ht="12.75" customHeight="1">
      <c r="A116" s="3" t="s">
        <v>242</v>
      </c>
      <c r="B116" s="3" t="s">
        <v>16</v>
      </c>
      <c r="C116" s="3" t="s">
        <v>97</v>
      </c>
      <c r="D116" s="3">
        <v>0.86084664</v>
      </c>
      <c r="E116" s="3">
        <v>0.86084664</v>
      </c>
      <c r="F116" s="5" t="s">
        <v>243</v>
      </c>
      <c r="G116" s="4"/>
      <c r="H116" s="5">
        <v>1.0</v>
      </c>
      <c r="I116" s="3"/>
      <c r="J116" s="3"/>
      <c r="K116" s="5">
        <v>1.0</v>
      </c>
      <c r="L116" s="3"/>
      <c r="M116" s="5">
        <v>1.0</v>
      </c>
      <c r="N116" s="3"/>
      <c r="O116" s="3"/>
      <c r="P116" s="3"/>
      <c r="Q116" s="3"/>
      <c r="R116" s="3"/>
      <c r="S116" s="3"/>
      <c r="T116" s="3"/>
      <c r="U116" s="3"/>
    </row>
    <row r="117" ht="12.75" customHeight="1">
      <c r="A117" s="3" t="s">
        <v>244</v>
      </c>
      <c r="B117" s="3" t="s">
        <v>145</v>
      </c>
      <c r="C117" s="3" t="s">
        <v>97</v>
      </c>
      <c r="D117" s="3">
        <v>0.9457096</v>
      </c>
      <c r="E117" s="3">
        <v>0.9398387</v>
      </c>
      <c r="F117" s="3" t="s">
        <v>245</v>
      </c>
      <c r="G117" s="4"/>
      <c r="H117" s="3"/>
      <c r="I117" s="5">
        <v>1.0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ht="12.75" customHeight="1">
      <c r="A118" s="3" t="s">
        <v>246</v>
      </c>
      <c r="B118" s="3" t="s">
        <v>16</v>
      </c>
      <c r="C118" s="3" t="s">
        <v>97</v>
      </c>
      <c r="D118" s="3">
        <v>0.9299155</v>
      </c>
      <c r="E118" s="3">
        <v>0.8824735</v>
      </c>
      <c r="F118" s="5" t="s">
        <v>247</v>
      </c>
      <c r="G118" s="4"/>
      <c r="H118" s="3"/>
      <c r="I118" s="5">
        <v>1.0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ht="12.75" customHeight="1">
      <c r="A119" s="3" t="s">
        <v>248</v>
      </c>
      <c r="B119" s="3" t="s">
        <v>97</v>
      </c>
      <c r="C119" s="3" t="s">
        <v>97</v>
      </c>
      <c r="D119" s="3">
        <v>0.9521331</v>
      </c>
      <c r="E119" s="3">
        <v>0.94767463</v>
      </c>
      <c r="F119" s="3" t="s">
        <v>249</v>
      </c>
      <c r="G119" s="4"/>
      <c r="H119" s="3"/>
      <c r="I119" s="5">
        <v>1.0</v>
      </c>
      <c r="J119" s="3"/>
      <c r="K119" s="3"/>
      <c r="L119" s="3"/>
      <c r="M119" s="5">
        <v>1.0</v>
      </c>
      <c r="N119" s="3"/>
      <c r="O119" s="5">
        <v>1.0</v>
      </c>
      <c r="P119" s="3"/>
      <c r="Q119" s="3"/>
      <c r="R119" s="3"/>
      <c r="S119" s="3"/>
      <c r="T119" s="3"/>
      <c r="U119" s="3"/>
    </row>
    <row r="120" ht="12.75" customHeight="1">
      <c r="A120" s="3" t="s">
        <v>250</v>
      </c>
      <c r="B120" s="3" t="s">
        <v>97</v>
      </c>
      <c r="C120" s="3" t="s">
        <v>97</v>
      </c>
      <c r="D120" s="3">
        <v>0.9415589</v>
      </c>
      <c r="E120" s="3">
        <v>0.91082597</v>
      </c>
      <c r="F120" s="3" t="s">
        <v>249</v>
      </c>
      <c r="G120" s="4"/>
      <c r="H120" s="3"/>
      <c r="I120" s="5">
        <v>1.0</v>
      </c>
      <c r="J120" s="3"/>
      <c r="K120" s="3"/>
      <c r="L120" s="3"/>
      <c r="M120" s="5">
        <v>1.0</v>
      </c>
      <c r="N120" s="3"/>
      <c r="O120" s="5">
        <v>1.0</v>
      </c>
      <c r="P120" s="3"/>
      <c r="Q120" s="3"/>
      <c r="R120" s="3"/>
      <c r="S120" s="3"/>
      <c r="T120" s="3"/>
      <c r="U120" s="3"/>
    </row>
    <row r="121" ht="12.75" customHeight="1">
      <c r="A121" s="3" t="s">
        <v>251</v>
      </c>
      <c r="B121" s="3" t="s">
        <v>97</v>
      </c>
      <c r="C121" s="3" t="s">
        <v>97</v>
      </c>
      <c r="D121" s="3">
        <v>0.95410824</v>
      </c>
      <c r="E121" s="3">
        <v>0.9352146</v>
      </c>
      <c r="F121" s="3" t="s">
        <v>252</v>
      </c>
      <c r="G121" s="4"/>
      <c r="H121" s="3"/>
      <c r="I121" s="5">
        <v>1.0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ht="12.75" customHeight="1">
      <c r="A122" s="3" t="s">
        <v>253</v>
      </c>
      <c r="B122" s="3" t="s">
        <v>54</v>
      </c>
      <c r="C122" s="3" t="s">
        <v>97</v>
      </c>
      <c r="D122" s="3">
        <v>0.8230967</v>
      </c>
      <c r="E122" s="3">
        <v>0.8224534</v>
      </c>
      <c r="F122" s="3" t="s">
        <v>254</v>
      </c>
      <c r="G122" s="4"/>
      <c r="H122" s="3"/>
      <c r="I122" s="3"/>
      <c r="J122" s="3"/>
      <c r="K122" s="3"/>
      <c r="L122" s="3"/>
      <c r="M122" s="3"/>
      <c r="N122" s="3"/>
      <c r="O122" s="3"/>
      <c r="P122" s="5">
        <v>1.0</v>
      </c>
      <c r="Q122" s="3"/>
      <c r="R122" s="3"/>
      <c r="S122" s="3"/>
      <c r="T122" s="3"/>
      <c r="U122" s="3"/>
    </row>
    <row r="123" ht="12.75" customHeight="1">
      <c r="A123" s="3" t="s">
        <v>255</v>
      </c>
      <c r="B123" s="3" t="s">
        <v>97</v>
      </c>
      <c r="C123" s="3" t="s">
        <v>97</v>
      </c>
      <c r="D123" s="3">
        <v>0.91703564</v>
      </c>
      <c r="E123" s="3">
        <v>0.89643097</v>
      </c>
      <c r="F123" s="3" t="s">
        <v>256</v>
      </c>
      <c r="G123" s="4"/>
      <c r="H123" s="3"/>
      <c r="I123" s="5">
        <v>1.0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ht="12.75" customHeight="1">
      <c r="A124" s="3" t="s">
        <v>257</v>
      </c>
      <c r="B124" s="3" t="s">
        <v>97</v>
      </c>
      <c r="C124" s="3" t="s">
        <v>97</v>
      </c>
      <c r="D124" s="3">
        <v>0.9160133</v>
      </c>
      <c r="E124" s="3">
        <v>0.79787296</v>
      </c>
      <c r="F124" s="3" t="s">
        <v>258</v>
      </c>
      <c r="G124" s="4"/>
      <c r="H124" s="3"/>
      <c r="I124" s="3"/>
      <c r="J124" s="3"/>
      <c r="K124" s="5">
        <v>1.0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ht="12.75" customHeight="1">
      <c r="A125" s="3" t="s">
        <v>259</v>
      </c>
      <c r="B125" s="3" t="s">
        <v>97</v>
      </c>
      <c r="C125" s="3" t="s">
        <v>97</v>
      </c>
      <c r="D125" s="3">
        <v>0.93464476</v>
      </c>
      <c r="E125" s="3">
        <v>0.83997035</v>
      </c>
      <c r="F125" s="3" t="s">
        <v>260</v>
      </c>
      <c r="G125" s="4"/>
      <c r="H125" s="5">
        <v>1.0</v>
      </c>
      <c r="I125" s="3"/>
      <c r="J125" s="3"/>
      <c r="K125" s="3"/>
      <c r="L125" s="3"/>
      <c r="M125" s="5">
        <v>1.0</v>
      </c>
      <c r="N125" s="3"/>
      <c r="O125" s="3"/>
      <c r="P125" s="3"/>
      <c r="Q125" s="3"/>
      <c r="R125" s="3"/>
      <c r="S125" s="3"/>
      <c r="T125" s="3"/>
      <c r="U125" s="3"/>
    </row>
    <row r="126" ht="12.75" customHeight="1">
      <c r="A126" s="3" t="s">
        <v>261</v>
      </c>
      <c r="B126" s="3" t="s">
        <v>97</v>
      </c>
      <c r="C126" s="3" t="s">
        <v>97</v>
      </c>
      <c r="D126" s="3">
        <v>0.94675416</v>
      </c>
      <c r="E126" s="3">
        <v>0.79846364</v>
      </c>
      <c r="F126" s="3" t="s">
        <v>262</v>
      </c>
      <c r="G126" s="4"/>
      <c r="H126" s="3"/>
      <c r="I126" s="5">
        <v>1.0</v>
      </c>
      <c r="J126" s="3"/>
      <c r="K126" s="5">
        <v>1.0</v>
      </c>
      <c r="L126" s="5">
        <v>1.0</v>
      </c>
      <c r="M126" s="3"/>
      <c r="N126" s="3"/>
      <c r="O126" s="3"/>
      <c r="P126" s="3"/>
      <c r="Q126" s="3"/>
      <c r="R126" s="3"/>
      <c r="S126" s="3"/>
      <c r="T126" s="3"/>
      <c r="U126" s="3"/>
    </row>
    <row r="127" ht="12.75" customHeight="1">
      <c r="A127" s="3" t="s">
        <v>263</v>
      </c>
      <c r="B127" s="3" t="s">
        <v>97</v>
      </c>
      <c r="C127" s="3" t="s">
        <v>97</v>
      </c>
      <c r="D127" s="3">
        <v>0.9543543</v>
      </c>
      <c r="E127" s="3">
        <v>0.83491665</v>
      </c>
      <c r="F127" s="3" t="s">
        <v>264</v>
      </c>
      <c r="G127" s="4"/>
      <c r="H127" s="3"/>
      <c r="I127" s="3"/>
      <c r="J127" s="3"/>
      <c r="K127" s="5">
        <v>1.0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ht="12.75" customHeight="1">
      <c r="A128" s="3" t="s">
        <v>265</v>
      </c>
      <c r="B128" s="3" t="s">
        <v>97</v>
      </c>
      <c r="C128" s="3" t="s">
        <v>97</v>
      </c>
      <c r="D128" s="3">
        <v>0.8848536</v>
      </c>
      <c r="E128" s="3">
        <v>0.85227394</v>
      </c>
      <c r="F128" s="3" t="s">
        <v>266</v>
      </c>
      <c r="G128" s="4"/>
      <c r="H128" s="3"/>
      <c r="I128" s="3"/>
      <c r="J128" s="3"/>
      <c r="K128" s="3"/>
      <c r="L128" s="3"/>
      <c r="M128" s="5">
        <v>1.0</v>
      </c>
      <c r="N128" s="3"/>
      <c r="O128" s="3"/>
      <c r="P128" s="3"/>
      <c r="Q128" s="3"/>
      <c r="R128" s="3"/>
      <c r="S128" s="3"/>
      <c r="T128" s="3"/>
      <c r="U128" s="3"/>
    </row>
    <row r="129" ht="19.5" customHeight="1">
      <c r="A129" s="3" t="s">
        <v>267</v>
      </c>
      <c r="B129" s="3" t="s">
        <v>112</v>
      </c>
      <c r="C129" s="3" t="s">
        <v>97</v>
      </c>
      <c r="D129" s="3">
        <v>0.9766523</v>
      </c>
      <c r="E129" s="3">
        <v>0.901982</v>
      </c>
      <c r="F129" s="3" t="s">
        <v>268</v>
      </c>
      <c r="G129" s="4"/>
      <c r="H129" s="5">
        <v>1.0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ht="12.75" customHeight="1">
      <c r="A130" s="3" t="s">
        <v>269</v>
      </c>
      <c r="B130" s="3" t="s">
        <v>112</v>
      </c>
      <c r="C130" s="3" t="s">
        <v>97</v>
      </c>
      <c r="D130" s="3">
        <v>0.96934766</v>
      </c>
      <c r="E130" s="3">
        <v>0.9240382</v>
      </c>
      <c r="F130" s="3" t="s">
        <v>268</v>
      </c>
      <c r="G130" s="4"/>
      <c r="H130" s="5">
        <v>1.0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ht="12.75" customHeight="1">
      <c r="A131" s="3" t="s">
        <v>270</v>
      </c>
      <c r="B131" s="3" t="s">
        <v>54</v>
      </c>
      <c r="C131" s="3" t="s">
        <v>97</v>
      </c>
      <c r="D131" s="3">
        <v>0.9416111</v>
      </c>
      <c r="E131" s="3">
        <v>0.7405244</v>
      </c>
      <c r="F131" s="3" t="s">
        <v>271</v>
      </c>
      <c r="G131" s="4"/>
      <c r="H131" s="3"/>
      <c r="I131" s="3"/>
      <c r="J131" s="3"/>
      <c r="K131" s="5">
        <v>1.0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ht="12.75" customHeight="1">
      <c r="A132" s="3" t="s">
        <v>272</v>
      </c>
      <c r="B132" s="3" t="s">
        <v>97</v>
      </c>
      <c r="C132" s="3" t="s">
        <v>97</v>
      </c>
      <c r="D132" s="3">
        <v>0.96255434</v>
      </c>
      <c r="E132" s="3">
        <v>0.9066146</v>
      </c>
      <c r="F132" s="3" t="s">
        <v>273</v>
      </c>
      <c r="G132" s="4"/>
      <c r="H132" s="5">
        <v>1.0</v>
      </c>
      <c r="I132" s="3"/>
      <c r="J132" s="3"/>
      <c r="K132" s="5">
        <v>1.0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ht="12.75" customHeight="1">
      <c r="A133" s="3" t="s">
        <v>274</v>
      </c>
      <c r="B133" s="3" t="s">
        <v>97</v>
      </c>
      <c r="C133" s="3" t="s">
        <v>97</v>
      </c>
      <c r="D133" s="3">
        <v>0.9223157</v>
      </c>
      <c r="E133" s="3">
        <v>0.91066223</v>
      </c>
      <c r="F133" s="3" t="s">
        <v>275</v>
      </c>
      <c r="G133" s="4"/>
      <c r="H133" s="3"/>
      <c r="I133" s="5">
        <v>1.0</v>
      </c>
      <c r="J133" s="5">
        <v>1.0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ht="12.75" customHeight="1">
      <c r="A134" s="3" t="s">
        <v>276</v>
      </c>
      <c r="B134" s="3" t="s">
        <v>97</v>
      </c>
      <c r="C134" s="3" t="s">
        <v>97</v>
      </c>
      <c r="D134" s="3">
        <v>0.95514756</v>
      </c>
      <c r="E134" s="3">
        <v>0.94655234</v>
      </c>
      <c r="F134" s="3" t="s">
        <v>277</v>
      </c>
      <c r="G134" s="4"/>
      <c r="H134" s="3"/>
      <c r="I134" s="3"/>
      <c r="J134" s="5">
        <v>1.0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ht="12.75" customHeight="1">
      <c r="A135" s="3" t="s">
        <v>278</v>
      </c>
      <c r="B135" s="3" t="s">
        <v>97</v>
      </c>
      <c r="C135" s="3" t="s">
        <v>97</v>
      </c>
      <c r="D135" s="3">
        <v>0.8858158</v>
      </c>
      <c r="E135" s="3">
        <v>0.71959794</v>
      </c>
      <c r="F135" s="3" t="s">
        <v>279</v>
      </c>
      <c r="G135" s="4"/>
      <c r="H135" s="3"/>
      <c r="I135" s="3"/>
      <c r="J135" s="3"/>
      <c r="K135" s="5">
        <v>1.0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ht="12.75" customHeight="1">
      <c r="A136" s="3" t="s">
        <v>280</v>
      </c>
      <c r="B136" s="3" t="s">
        <v>97</v>
      </c>
      <c r="C136" s="3" t="s">
        <v>97</v>
      </c>
      <c r="D136" s="3">
        <v>0.94025546</v>
      </c>
      <c r="E136" s="3">
        <v>0.90252686</v>
      </c>
      <c r="F136" s="3" t="s">
        <v>281</v>
      </c>
      <c r="G136" s="4"/>
      <c r="H136" s="3"/>
      <c r="I136" s="5">
        <v>1.0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ht="12.75" customHeight="1">
      <c r="A137" s="3" t="s">
        <v>282</v>
      </c>
      <c r="B137" s="3" t="s">
        <v>97</v>
      </c>
      <c r="C137" s="3" t="s">
        <v>97</v>
      </c>
      <c r="D137" s="3">
        <v>0.90380865</v>
      </c>
      <c r="E137" s="3">
        <v>0.861931</v>
      </c>
      <c r="F137" s="3" t="s">
        <v>283</v>
      </c>
      <c r="G137" s="4"/>
      <c r="H137" s="3"/>
      <c r="I137" s="5">
        <v>1.0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ht="12.75" customHeight="1">
      <c r="A138" s="3" t="s">
        <v>284</v>
      </c>
      <c r="B138" s="3" t="s">
        <v>16</v>
      </c>
      <c r="C138" s="3" t="s">
        <v>97</v>
      </c>
      <c r="D138" s="3">
        <v>0.9322037</v>
      </c>
      <c r="E138" s="3">
        <v>0.8271993</v>
      </c>
      <c r="F138" s="3" t="s">
        <v>285</v>
      </c>
      <c r="G138" s="4"/>
      <c r="H138" s="3"/>
      <c r="I138" s="3"/>
      <c r="J138" s="5">
        <v>1.0</v>
      </c>
      <c r="K138" s="3"/>
      <c r="L138" s="5">
        <v>1.0</v>
      </c>
      <c r="M138" s="3"/>
      <c r="N138" s="3"/>
      <c r="O138" s="3"/>
      <c r="P138" s="3"/>
      <c r="Q138" s="3"/>
      <c r="R138" s="3"/>
      <c r="S138" s="3"/>
      <c r="T138" s="3"/>
      <c r="U138" s="3"/>
    </row>
    <row r="139" ht="12.75" customHeight="1">
      <c r="A139" s="3" t="s">
        <v>286</v>
      </c>
      <c r="B139" s="3" t="s">
        <v>97</v>
      </c>
      <c r="C139" s="3" t="s">
        <v>97</v>
      </c>
      <c r="D139" s="3">
        <v>0.921237</v>
      </c>
      <c r="E139" s="3">
        <v>0.85282695</v>
      </c>
      <c r="F139" s="3" t="s">
        <v>287</v>
      </c>
      <c r="G139" s="4"/>
      <c r="H139" s="3"/>
      <c r="I139" s="3"/>
      <c r="J139" s="3"/>
      <c r="K139" s="3"/>
      <c r="L139" s="3"/>
      <c r="M139" s="5">
        <v>1.0</v>
      </c>
      <c r="N139" s="3"/>
      <c r="O139" s="3"/>
      <c r="P139" s="3"/>
      <c r="Q139" s="3"/>
      <c r="R139" s="3"/>
      <c r="S139" s="3"/>
      <c r="T139" s="3"/>
      <c r="U139" s="3"/>
    </row>
    <row r="140" ht="12.75" customHeight="1">
      <c r="A140" s="3" t="s">
        <v>288</v>
      </c>
      <c r="B140" s="3" t="s">
        <v>97</v>
      </c>
      <c r="C140" s="3" t="s">
        <v>97</v>
      </c>
      <c r="D140" s="3">
        <v>0.94456553</v>
      </c>
      <c r="E140" s="3">
        <v>0.9138069</v>
      </c>
      <c r="F140" s="3" t="s">
        <v>289</v>
      </c>
      <c r="G140" s="4"/>
      <c r="H140" s="3"/>
      <c r="I140" s="3"/>
      <c r="J140" s="3"/>
      <c r="K140" s="3"/>
      <c r="L140" s="3"/>
      <c r="M140" s="3"/>
      <c r="N140" s="3"/>
      <c r="O140" s="5">
        <v>1.0</v>
      </c>
      <c r="P140" s="3"/>
      <c r="Q140" s="3"/>
      <c r="R140" s="3"/>
      <c r="S140" s="3"/>
      <c r="T140" s="3"/>
      <c r="U140" s="3"/>
    </row>
    <row r="141" ht="12.75" customHeight="1">
      <c r="A141" s="3" t="s">
        <v>290</v>
      </c>
      <c r="B141" s="3" t="s">
        <v>97</v>
      </c>
      <c r="C141" s="3" t="s">
        <v>97</v>
      </c>
      <c r="D141" s="3">
        <v>0.88372177</v>
      </c>
      <c r="E141" s="3">
        <v>0.59701574</v>
      </c>
      <c r="F141" s="3" t="s">
        <v>291</v>
      </c>
      <c r="G141" s="4"/>
      <c r="H141" s="5">
        <v>1.0</v>
      </c>
      <c r="I141" s="5">
        <v>1.0</v>
      </c>
      <c r="J141" s="3"/>
      <c r="K141" s="5">
        <v>1.0</v>
      </c>
      <c r="L141" s="5">
        <v>1.0</v>
      </c>
      <c r="M141" s="3"/>
      <c r="N141" s="3"/>
      <c r="O141" s="3"/>
      <c r="P141" s="3"/>
      <c r="Q141" s="3"/>
      <c r="R141" s="3"/>
      <c r="S141" s="3"/>
      <c r="T141" s="3"/>
      <c r="U141" s="3"/>
    </row>
    <row r="142" ht="12.75" customHeight="1">
      <c r="A142" s="3" t="s">
        <v>292</v>
      </c>
      <c r="B142" s="3" t="s">
        <v>97</v>
      </c>
      <c r="C142" s="3" t="s">
        <v>97</v>
      </c>
      <c r="D142" s="3">
        <v>0.9113771</v>
      </c>
      <c r="E142" s="3">
        <v>0.8428065</v>
      </c>
      <c r="F142" s="3" t="s">
        <v>293</v>
      </c>
      <c r="G142" s="4"/>
      <c r="H142" s="3"/>
      <c r="I142" s="3"/>
      <c r="J142" s="5">
        <v>1.0</v>
      </c>
      <c r="K142" s="3"/>
      <c r="L142" s="3"/>
      <c r="M142" s="3"/>
      <c r="N142" s="3"/>
      <c r="O142" s="5">
        <v>1.0</v>
      </c>
      <c r="P142" s="3"/>
      <c r="Q142" s="3"/>
      <c r="R142" s="3"/>
      <c r="S142" s="3"/>
      <c r="T142" s="3"/>
      <c r="U142" s="3"/>
    </row>
    <row r="143" ht="12.75" customHeight="1">
      <c r="A143" s="3" t="s">
        <v>294</v>
      </c>
      <c r="B143" s="3" t="s">
        <v>97</v>
      </c>
      <c r="C143" s="3" t="s">
        <v>97</v>
      </c>
      <c r="D143" s="3">
        <v>0.9201145</v>
      </c>
      <c r="E143" s="3">
        <v>0.85119927</v>
      </c>
      <c r="F143" s="3" t="s">
        <v>295</v>
      </c>
      <c r="G143" s="4"/>
      <c r="H143" s="3"/>
      <c r="I143" s="5">
        <v>1.0</v>
      </c>
      <c r="J143" s="3"/>
      <c r="K143" s="3"/>
      <c r="L143" s="5">
        <v>1.0</v>
      </c>
      <c r="M143" s="3"/>
      <c r="N143" s="3"/>
      <c r="O143" s="5">
        <v>1.0</v>
      </c>
      <c r="P143" s="3"/>
      <c r="Q143" s="3"/>
      <c r="R143" s="3"/>
      <c r="S143" s="3"/>
      <c r="T143" s="3"/>
      <c r="U143" s="3"/>
    </row>
    <row r="144" ht="12.75" customHeight="1">
      <c r="A144" s="3" t="s">
        <v>296</v>
      </c>
      <c r="B144" s="3" t="s">
        <v>97</v>
      </c>
      <c r="C144" s="3" t="s">
        <v>97</v>
      </c>
      <c r="D144" s="3">
        <v>0.92581564</v>
      </c>
      <c r="E144" s="3">
        <v>0.9204143</v>
      </c>
      <c r="F144" s="3" t="s">
        <v>297</v>
      </c>
      <c r="G144" s="4"/>
      <c r="H144" s="5">
        <v>1.0</v>
      </c>
      <c r="I144" s="5">
        <v>1.0</v>
      </c>
      <c r="J144" s="3"/>
      <c r="K144" s="3"/>
      <c r="L144" s="5">
        <v>1.0</v>
      </c>
      <c r="M144" s="3"/>
      <c r="N144" s="3"/>
      <c r="O144" s="3"/>
      <c r="P144" s="3"/>
      <c r="Q144" s="3"/>
      <c r="R144" s="3"/>
      <c r="S144" s="3"/>
      <c r="T144" s="3"/>
      <c r="U144" s="3"/>
    </row>
    <row r="145" ht="12.75" customHeight="1">
      <c r="A145" s="3" t="s">
        <v>298</v>
      </c>
      <c r="B145" s="3" t="s">
        <v>97</v>
      </c>
      <c r="C145" s="3" t="s">
        <v>97</v>
      </c>
      <c r="D145" s="3">
        <v>0.96207005</v>
      </c>
      <c r="E145" s="3">
        <v>0.8819156</v>
      </c>
      <c r="F145" s="3" t="s">
        <v>299</v>
      </c>
      <c r="G145" s="4"/>
      <c r="H145" s="5">
        <v>1.0</v>
      </c>
      <c r="I145" s="3"/>
      <c r="J145" s="3"/>
      <c r="K145" s="5">
        <v>1.0</v>
      </c>
      <c r="L145" s="5">
        <v>1.0</v>
      </c>
      <c r="M145" s="3"/>
      <c r="N145" s="3"/>
      <c r="O145" s="3"/>
      <c r="P145" s="3"/>
      <c r="Q145" s="3"/>
      <c r="R145" s="3"/>
      <c r="S145" s="3"/>
      <c r="T145" s="3"/>
      <c r="U145" s="3"/>
    </row>
    <row r="146" ht="12.75" customHeight="1">
      <c r="A146" s="3" t="s">
        <v>300</v>
      </c>
      <c r="B146" s="3" t="s">
        <v>97</v>
      </c>
      <c r="C146" s="3" t="s">
        <v>97</v>
      </c>
      <c r="D146" s="3">
        <v>0.95794314</v>
      </c>
      <c r="E146" s="3">
        <v>0.9033668</v>
      </c>
      <c r="F146" s="3" t="s">
        <v>301</v>
      </c>
      <c r="G146" s="4"/>
      <c r="H146" s="3"/>
      <c r="I146" s="5">
        <v>1.0</v>
      </c>
      <c r="J146" s="5">
        <v>1.0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ht="12.75" customHeight="1">
      <c r="A147" s="3" t="s">
        <v>302</v>
      </c>
      <c r="B147" s="3" t="s">
        <v>97</v>
      </c>
      <c r="C147" s="3" t="s">
        <v>97</v>
      </c>
      <c r="D147" s="3">
        <v>0.846626</v>
      </c>
      <c r="E147" s="3">
        <v>0.8153946</v>
      </c>
      <c r="F147" s="3" t="s">
        <v>303</v>
      </c>
      <c r="G147" s="4"/>
      <c r="H147" s="3"/>
      <c r="I147" s="3"/>
      <c r="J147" s="3"/>
      <c r="K147" s="5">
        <v>1.0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ht="12.75" customHeight="1">
      <c r="A148" s="3" t="s">
        <v>304</v>
      </c>
      <c r="B148" s="3" t="s">
        <v>54</v>
      </c>
      <c r="C148" s="3" t="s">
        <v>97</v>
      </c>
      <c r="D148" s="3">
        <v>0.91721267</v>
      </c>
      <c r="E148" s="3">
        <v>0.6957886</v>
      </c>
      <c r="F148" s="3" t="s">
        <v>305</v>
      </c>
      <c r="G148" s="4"/>
      <c r="H148" s="3"/>
      <c r="I148" s="3"/>
      <c r="J148" s="3"/>
      <c r="K148" s="5">
        <v>1.0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ht="12.75" customHeight="1">
      <c r="A149" s="3" t="s">
        <v>306</v>
      </c>
      <c r="B149" s="3" t="s">
        <v>16</v>
      </c>
      <c r="C149" s="3" t="s">
        <v>97</v>
      </c>
      <c r="D149" s="3">
        <v>0.92712426</v>
      </c>
      <c r="E149" s="3">
        <v>0.8783894</v>
      </c>
      <c r="F149" s="3" t="s">
        <v>307</v>
      </c>
      <c r="G149" s="4"/>
      <c r="H149" s="3"/>
      <c r="I149" s="3"/>
      <c r="J149" s="3"/>
      <c r="K149" s="3"/>
      <c r="L149" s="3"/>
      <c r="M149" s="5">
        <v>1.0</v>
      </c>
      <c r="N149" s="3"/>
      <c r="O149" s="3"/>
      <c r="P149" s="3"/>
      <c r="Q149" s="3"/>
      <c r="R149" s="3"/>
      <c r="S149" s="3"/>
      <c r="T149" s="3"/>
      <c r="U149" s="3"/>
    </row>
    <row r="150" ht="12.75" customHeight="1">
      <c r="A150" s="3" t="s">
        <v>308</v>
      </c>
      <c r="B150" s="3" t="s">
        <v>16</v>
      </c>
      <c r="C150" s="3" t="s">
        <v>97</v>
      </c>
      <c r="D150" s="3">
        <v>0.9608555</v>
      </c>
      <c r="E150" s="3">
        <v>0.84165007</v>
      </c>
      <c r="F150" s="3" t="s">
        <v>309</v>
      </c>
      <c r="G150" s="4"/>
      <c r="H150" s="3"/>
      <c r="I150" s="5">
        <v>1.0</v>
      </c>
      <c r="J150" s="3"/>
      <c r="K150" s="5">
        <v>1.0</v>
      </c>
      <c r="L150" s="3"/>
      <c r="M150" s="3"/>
      <c r="N150" s="3"/>
      <c r="O150" s="5">
        <v>1.0</v>
      </c>
      <c r="P150" s="5">
        <v>1.0</v>
      </c>
      <c r="Q150" s="3"/>
      <c r="R150" s="3"/>
      <c r="S150" s="3"/>
      <c r="T150" s="3"/>
      <c r="U150" s="3"/>
    </row>
    <row r="151" ht="12.75" customHeight="1">
      <c r="A151" s="3" t="s">
        <v>310</v>
      </c>
      <c r="B151" s="3" t="s">
        <v>97</v>
      </c>
      <c r="C151" s="3" t="s">
        <v>97</v>
      </c>
      <c r="D151" s="3">
        <v>0.8211151</v>
      </c>
      <c r="E151" s="3">
        <v>0.6943349</v>
      </c>
      <c r="F151" s="3" t="s">
        <v>311</v>
      </c>
      <c r="G151" s="4"/>
      <c r="H151" s="5">
        <v>1.0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ht="12.75" customHeight="1">
      <c r="A152" s="3" t="s">
        <v>312</v>
      </c>
      <c r="B152" s="3" t="s">
        <v>97</v>
      </c>
      <c r="C152" s="3" t="s">
        <v>97</v>
      </c>
      <c r="D152" s="3">
        <v>0.8864536</v>
      </c>
      <c r="E152" s="3">
        <v>0.87230086</v>
      </c>
      <c r="F152" s="3" t="s">
        <v>313</v>
      </c>
      <c r="G152" s="4"/>
      <c r="H152" s="3"/>
      <c r="I152" s="5">
        <v>1.0</v>
      </c>
      <c r="J152" s="5">
        <v>1.0</v>
      </c>
      <c r="K152" s="3"/>
      <c r="L152" s="3"/>
      <c r="M152" s="3"/>
      <c r="N152" s="5">
        <v>1.0</v>
      </c>
      <c r="O152" s="3"/>
      <c r="P152" s="3"/>
      <c r="Q152" s="3"/>
      <c r="R152" s="3"/>
      <c r="S152" s="3"/>
      <c r="T152" s="3"/>
      <c r="U152" s="3"/>
    </row>
    <row r="153" ht="12.75" customHeight="1">
      <c r="A153" s="3" t="s">
        <v>314</v>
      </c>
      <c r="B153" s="3" t="s">
        <v>97</v>
      </c>
      <c r="C153" s="3" t="s">
        <v>97</v>
      </c>
      <c r="D153" s="3">
        <v>0.8557574</v>
      </c>
      <c r="E153" s="3">
        <v>0.83702904</v>
      </c>
      <c r="F153" s="3" t="s">
        <v>315</v>
      </c>
      <c r="G153" s="4"/>
      <c r="H153" s="3"/>
      <c r="I153" s="5">
        <v>1.0</v>
      </c>
      <c r="J153" s="5">
        <v>1.0</v>
      </c>
      <c r="K153" s="3"/>
      <c r="L153" s="3"/>
      <c r="M153" s="3"/>
      <c r="N153" s="3"/>
      <c r="O153" s="5">
        <v>1.0</v>
      </c>
      <c r="P153" s="3"/>
      <c r="Q153" s="3"/>
      <c r="R153" s="3"/>
      <c r="S153" s="3"/>
      <c r="T153" s="3"/>
      <c r="U153" s="3"/>
    </row>
    <row r="154" ht="12.75" customHeight="1">
      <c r="A154" s="3" t="s">
        <v>316</v>
      </c>
      <c r="B154" s="3" t="s">
        <v>16</v>
      </c>
      <c r="C154" s="3" t="s">
        <v>97</v>
      </c>
      <c r="D154" s="3">
        <v>0.8613369</v>
      </c>
      <c r="E154" s="3">
        <v>0.8412575</v>
      </c>
      <c r="F154" s="3" t="s">
        <v>317</v>
      </c>
      <c r="G154" s="4"/>
      <c r="H154" s="3"/>
      <c r="I154" s="5">
        <v>1.0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ht="12.75" customHeight="1">
      <c r="A155" s="3" t="s">
        <v>318</v>
      </c>
      <c r="B155" s="3" t="s">
        <v>54</v>
      </c>
      <c r="C155" s="3" t="s">
        <v>97</v>
      </c>
      <c r="D155" s="3">
        <v>0.88975865</v>
      </c>
      <c r="E155" s="3">
        <v>0.66718805</v>
      </c>
      <c r="F155" s="3" t="s">
        <v>206</v>
      </c>
      <c r="G155" s="4"/>
      <c r="H155" s="3"/>
      <c r="I155" s="3"/>
      <c r="J155" s="3"/>
      <c r="K155" s="3"/>
      <c r="L155" s="3"/>
      <c r="M155" s="3"/>
      <c r="N155" s="3"/>
      <c r="O155" s="3"/>
      <c r="P155" s="5">
        <v>1.0</v>
      </c>
      <c r="Q155" s="3"/>
      <c r="R155" s="3"/>
      <c r="S155" s="3"/>
      <c r="T155" s="3"/>
      <c r="U155" s="3"/>
    </row>
    <row r="156" ht="12.75" customHeight="1">
      <c r="A156" s="3" t="s">
        <v>319</v>
      </c>
      <c r="B156" s="3" t="s">
        <v>54</v>
      </c>
      <c r="C156" s="3" t="s">
        <v>97</v>
      </c>
      <c r="D156" s="3">
        <v>0.8332309</v>
      </c>
      <c r="E156" s="3">
        <v>0.71489346</v>
      </c>
      <c r="F156" s="3" t="s">
        <v>320</v>
      </c>
      <c r="G156" s="4"/>
      <c r="H156" s="3"/>
      <c r="I156" s="5">
        <v>1.0</v>
      </c>
      <c r="J156" s="5">
        <v>1.0</v>
      </c>
      <c r="K156" s="5">
        <v>1.0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ht="12.75" customHeight="1">
      <c r="A157" s="3" t="s">
        <v>321</v>
      </c>
      <c r="B157" s="3" t="s">
        <v>54</v>
      </c>
      <c r="C157" s="3" t="s">
        <v>97</v>
      </c>
      <c r="D157" s="3">
        <v>0.7578125</v>
      </c>
      <c r="E157" s="3">
        <v>0.605898</v>
      </c>
      <c r="F157" s="3" t="s">
        <v>322</v>
      </c>
      <c r="G157" s="4"/>
      <c r="H157" s="5">
        <v>1.0</v>
      </c>
      <c r="I157" s="3"/>
      <c r="J157" s="3"/>
      <c r="K157" s="3"/>
      <c r="L157" s="3"/>
      <c r="M157" s="3"/>
      <c r="N157" s="3"/>
      <c r="O157" s="3"/>
      <c r="P157" s="5">
        <v>1.0</v>
      </c>
      <c r="Q157" s="3"/>
      <c r="R157" s="3"/>
      <c r="S157" s="3"/>
      <c r="T157" s="3"/>
      <c r="U157" s="3"/>
    </row>
    <row r="158" ht="12.75" customHeight="1">
      <c r="A158" s="3" t="s">
        <v>323</v>
      </c>
      <c r="B158" s="3" t="s">
        <v>54</v>
      </c>
      <c r="C158" s="3" t="s">
        <v>54</v>
      </c>
      <c r="D158" s="3">
        <v>0.79531777</v>
      </c>
      <c r="E158" s="3">
        <v>0.5232136</v>
      </c>
      <c r="F158" s="3" t="s">
        <v>324</v>
      </c>
      <c r="G158" s="4"/>
      <c r="H158" s="3"/>
      <c r="I158" s="5">
        <v>1.0</v>
      </c>
      <c r="J158" s="3"/>
      <c r="K158" s="3"/>
      <c r="L158" s="3"/>
      <c r="M158" s="5">
        <v>1.0</v>
      </c>
      <c r="N158" s="3"/>
      <c r="O158" s="3"/>
      <c r="P158" s="3"/>
      <c r="Q158" s="3"/>
      <c r="R158" s="3"/>
      <c r="S158" s="3"/>
      <c r="T158" s="3"/>
      <c r="U158" s="3"/>
    </row>
    <row r="159" ht="12.75" customHeight="1">
      <c r="A159" s="3" t="s">
        <v>325</v>
      </c>
      <c r="B159" s="3" t="s">
        <v>54</v>
      </c>
      <c r="C159" s="3" t="s">
        <v>54</v>
      </c>
      <c r="D159" s="3">
        <v>0.82209516</v>
      </c>
      <c r="E159" s="3">
        <v>0.7759769</v>
      </c>
      <c r="F159" s="3" t="s">
        <v>326</v>
      </c>
      <c r="G159" s="4"/>
      <c r="H159" s="3"/>
      <c r="I159" s="5">
        <v>1.0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ht="12.75" customHeight="1">
      <c r="A160" s="3" t="s">
        <v>327</v>
      </c>
      <c r="B160" s="3" t="s">
        <v>54</v>
      </c>
      <c r="C160" s="3" t="s">
        <v>54</v>
      </c>
      <c r="D160" s="3">
        <v>0.77285504</v>
      </c>
      <c r="E160" s="3">
        <v>0.75067526</v>
      </c>
      <c r="F160" s="3" t="s">
        <v>328</v>
      </c>
      <c r="G160" s="4"/>
      <c r="H160" s="3"/>
      <c r="I160" s="3"/>
      <c r="J160" s="3"/>
      <c r="K160" s="3"/>
      <c r="L160" s="3"/>
      <c r="M160" s="3"/>
      <c r="N160" s="3"/>
      <c r="O160" s="5">
        <v>1.0</v>
      </c>
      <c r="P160" s="3"/>
      <c r="Q160" s="3"/>
      <c r="R160" s="3"/>
      <c r="S160" s="3"/>
      <c r="T160" s="3"/>
      <c r="U160" s="3"/>
    </row>
    <row r="161" ht="12.75" customHeight="1">
      <c r="A161" s="3" t="s">
        <v>329</v>
      </c>
      <c r="B161" s="3" t="s">
        <v>54</v>
      </c>
      <c r="C161" s="3" t="s">
        <v>54</v>
      </c>
      <c r="D161" s="3">
        <v>0.76939523</v>
      </c>
      <c r="E161" s="3">
        <v>0.20172518</v>
      </c>
      <c r="F161" s="3" t="s">
        <v>330</v>
      </c>
      <c r="G161" s="4"/>
      <c r="H161" s="3"/>
      <c r="I161" s="3"/>
      <c r="J161" s="3"/>
      <c r="K161" s="3"/>
      <c r="L161" s="3"/>
      <c r="M161" s="3"/>
      <c r="N161" s="3"/>
      <c r="O161" s="3"/>
      <c r="P161" s="5">
        <v>1.0</v>
      </c>
      <c r="Q161" s="3"/>
      <c r="R161" s="3"/>
      <c r="S161" s="3"/>
      <c r="T161" s="3"/>
      <c r="U161" s="3"/>
    </row>
    <row r="162" ht="12.75" customHeight="1">
      <c r="A162" s="3" t="s">
        <v>331</v>
      </c>
      <c r="B162" s="3" t="s">
        <v>54</v>
      </c>
      <c r="C162" s="3" t="s">
        <v>54</v>
      </c>
      <c r="D162" s="3">
        <v>0.7154091</v>
      </c>
      <c r="E162" s="3">
        <v>0.69968385</v>
      </c>
      <c r="F162" s="3" t="s">
        <v>328</v>
      </c>
      <c r="G162" s="4"/>
      <c r="H162" s="3"/>
      <c r="I162" s="3"/>
      <c r="J162" s="3"/>
      <c r="K162" s="3"/>
      <c r="L162" s="3"/>
      <c r="M162" s="3"/>
      <c r="N162" s="3"/>
      <c r="O162" s="5">
        <v>1.0</v>
      </c>
      <c r="P162" s="3"/>
      <c r="Q162" s="3"/>
      <c r="R162" s="3"/>
      <c r="S162" s="3"/>
      <c r="T162" s="3"/>
      <c r="U162" s="3"/>
    </row>
    <row r="163" ht="12.75" customHeight="1">
      <c r="A163" s="3" t="s">
        <v>332</v>
      </c>
      <c r="B163" s="3" t="s">
        <v>54</v>
      </c>
      <c r="C163" s="3" t="s">
        <v>54</v>
      </c>
      <c r="D163" s="3">
        <v>0.7919676</v>
      </c>
      <c r="E163" s="3">
        <v>0.56577</v>
      </c>
      <c r="F163" s="3" t="s">
        <v>333</v>
      </c>
      <c r="G163" s="4"/>
      <c r="H163" s="3"/>
      <c r="I163" s="3"/>
      <c r="J163" s="3"/>
      <c r="K163" s="3"/>
      <c r="L163" s="3"/>
      <c r="M163" s="5">
        <v>1.0</v>
      </c>
      <c r="N163" s="3"/>
      <c r="O163" s="3"/>
      <c r="P163" s="3"/>
      <c r="Q163" s="3"/>
      <c r="R163" s="3"/>
      <c r="S163" s="3"/>
      <c r="T163" s="3"/>
      <c r="U163" s="3"/>
    </row>
    <row r="164" ht="12.75" customHeight="1">
      <c r="A164" s="3" t="s">
        <v>334</v>
      </c>
      <c r="B164" s="3" t="s">
        <v>54</v>
      </c>
      <c r="C164" s="3" t="s">
        <v>54</v>
      </c>
      <c r="D164" s="3">
        <v>0.81585217</v>
      </c>
      <c r="E164" s="3">
        <v>0.6249436</v>
      </c>
      <c r="F164" s="3" t="s">
        <v>335</v>
      </c>
      <c r="G164" s="4"/>
      <c r="H164" s="3"/>
      <c r="I164" s="3"/>
      <c r="J164" s="3"/>
      <c r="K164" s="3"/>
      <c r="L164" s="3"/>
      <c r="M164" s="3"/>
      <c r="N164" s="3"/>
      <c r="O164" s="3"/>
      <c r="P164" s="5">
        <v>1.0</v>
      </c>
      <c r="Q164" s="3"/>
      <c r="R164" s="3"/>
      <c r="S164" s="3"/>
      <c r="T164" s="3"/>
      <c r="U164" s="3"/>
    </row>
    <row r="165" ht="12.75" customHeight="1">
      <c r="A165" s="3" t="s">
        <v>336</v>
      </c>
      <c r="B165" s="3" t="s">
        <v>54</v>
      </c>
      <c r="C165" s="3" t="s">
        <v>54</v>
      </c>
      <c r="D165" s="3">
        <v>0.9184844</v>
      </c>
      <c r="E165" s="3">
        <v>0.6285718</v>
      </c>
      <c r="F165" s="3" t="s">
        <v>335</v>
      </c>
      <c r="G165" s="4"/>
      <c r="H165" s="3"/>
      <c r="I165" s="3"/>
      <c r="J165" s="3"/>
      <c r="K165" s="3"/>
      <c r="L165" s="3"/>
      <c r="M165" s="3"/>
      <c r="N165" s="3"/>
      <c r="O165" s="3"/>
      <c r="P165" s="5">
        <v>1.0</v>
      </c>
      <c r="Q165" s="3"/>
      <c r="R165" s="3"/>
      <c r="S165" s="3"/>
      <c r="T165" s="3"/>
      <c r="U165" s="3"/>
    </row>
    <row r="166" ht="12.75" customHeight="1">
      <c r="A166" s="3" t="s">
        <v>337</v>
      </c>
      <c r="B166" s="3" t="s">
        <v>54</v>
      </c>
      <c r="C166" s="3" t="s">
        <v>54</v>
      </c>
      <c r="D166" s="3">
        <v>0.8218387</v>
      </c>
      <c r="E166" s="3">
        <v>0.7217971</v>
      </c>
      <c r="F166" s="3" t="s">
        <v>338</v>
      </c>
      <c r="G166" s="4"/>
      <c r="H166" s="3"/>
      <c r="I166" s="5">
        <v>1.0</v>
      </c>
      <c r="J166" s="3"/>
      <c r="K166" s="3"/>
      <c r="L166" s="3"/>
      <c r="M166" s="3"/>
      <c r="N166" s="5">
        <v>1.0</v>
      </c>
      <c r="O166" s="3"/>
      <c r="P166" s="5">
        <v>1.0</v>
      </c>
      <c r="Q166" s="3"/>
      <c r="R166" s="3"/>
      <c r="S166" s="3"/>
      <c r="T166" s="3"/>
      <c r="U166" s="3"/>
    </row>
    <row r="167" ht="12.75" customHeight="1">
      <c r="A167" s="3" t="s">
        <v>339</v>
      </c>
      <c r="B167" s="3" t="s">
        <v>54</v>
      </c>
      <c r="C167" s="3" t="s">
        <v>54</v>
      </c>
      <c r="D167" s="3">
        <v>0.8988669</v>
      </c>
      <c r="E167" s="3">
        <v>0.6865626</v>
      </c>
      <c r="F167" s="3" t="s">
        <v>340</v>
      </c>
      <c r="G167" s="4"/>
      <c r="H167" s="3"/>
      <c r="I167" s="3"/>
      <c r="J167" s="3"/>
      <c r="K167" s="3"/>
      <c r="L167" s="3"/>
      <c r="M167" s="3"/>
      <c r="N167" s="3"/>
      <c r="O167" s="3"/>
      <c r="P167" s="5">
        <v>1.0</v>
      </c>
      <c r="Q167" s="3"/>
      <c r="R167" s="3"/>
      <c r="S167" s="3"/>
      <c r="T167" s="3"/>
      <c r="U167" s="3"/>
    </row>
    <row r="168" ht="12.75" customHeight="1">
      <c r="A168" s="3" t="s">
        <v>341</v>
      </c>
      <c r="B168" s="3" t="s">
        <v>54</v>
      </c>
      <c r="C168" s="3" t="s">
        <v>54</v>
      </c>
      <c r="D168" s="3">
        <v>0.8462975</v>
      </c>
      <c r="E168" s="3">
        <v>0.72819304</v>
      </c>
      <c r="F168" s="3" t="s">
        <v>342</v>
      </c>
      <c r="G168" s="4"/>
      <c r="H168" s="3"/>
      <c r="I168" s="3"/>
      <c r="J168" s="3"/>
      <c r="K168" s="3"/>
      <c r="L168" s="3"/>
      <c r="M168" s="3"/>
      <c r="N168" s="3"/>
      <c r="O168" s="3"/>
      <c r="P168" s="5">
        <v>1.0</v>
      </c>
      <c r="Q168" s="3"/>
      <c r="R168" s="3"/>
      <c r="S168" s="3"/>
      <c r="T168" s="3"/>
      <c r="U168" s="3"/>
    </row>
    <row r="169" ht="12.75" customHeight="1">
      <c r="A169" s="3" t="s">
        <v>343</v>
      </c>
      <c r="B169" s="3" t="s">
        <v>54</v>
      </c>
      <c r="C169" s="3" t="s">
        <v>54</v>
      </c>
      <c r="D169" s="3">
        <v>0.8098897</v>
      </c>
      <c r="E169" s="3">
        <v>0.80680096</v>
      </c>
      <c r="F169" s="3" t="s">
        <v>344</v>
      </c>
      <c r="G169" s="4"/>
      <c r="H169" s="3"/>
      <c r="I169" s="5">
        <v>1.0</v>
      </c>
      <c r="J169" s="3"/>
      <c r="K169" s="3"/>
      <c r="L169" s="3"/>
      <c r="M169" s="3"/>
      <c r="N169" s="3"/>
      <c r="O169" s="3"/>
      <c r="P169" s="5">
        <v>1.0</v>
      </c>
      <c r="Q169" s="3"/>
      <c r="R169" s="3"/>
      <c r="S169" s="3"/>
      <c r="T169" s="3"/>
      <c r="U169" s="3"/>
    </row>
    <row r="170" ht="12.75" customHeight="1">
      <c r="A170" s="3" t="s">
        <v>345</v>
      </c>
      <c r="B170" s="3" t="s">
        <v>54</v>
      </c>
      <c r="C170" s="3" t="s">
        <v>54</v>
      </c>
      <c r="D170" s="3">
        <v>0.88100433</v>
      </c>
      <c r="E170" s="3">
        <v>0.7963131</v>
      </c>
      <c r="F170" s="3" t="s">
        <v>340</v>
      </c>
      <c r="G170" s="4"/>
      <c r="H170" s="3"/>
      <c r="I170" s="3"/>
      <c r="J170" s="3"/>
      <c r="K170" s="3"/>
      <c r="L170" s="3"/>
      <c r="M170" s="3"/>
      <c r="N170" s="3"/>
      <c r="O170" s="3"/>
      <c r="P170" s="5">
        <v>1.0</v>
      </c>
      <c r="Q170" s="3"/>
      <c r="R170" s="3"/>
      <c r="S170" s="3"/>
      <c r="T170" s="3"/>
      <c r="U170" s="3"/>
    </row>
    <row r="171" ht="12.75" customHeight="1">
      <c r="A171" s="3" t="s">
        <v>346</v>
      </c>
      <c r="B171" s="3" t="s">
        <v>54</v>
      </c>
      <c r="C171" s="3" t="s">
        <v>54</v>
      </c>
      <c r="D171" s="3">
        <v>0.983645</v>
      </c>
      <c r="E171" s="3">
        <v>0.8719648</v>
      </c>
      <c r="F171" s="3" t="s">
        <v>347</v>
      </c>
      <c r="G171" s="4"/>
      <c r="H171" s="3"/>
      <c r="I171" s="5">
        <v>1.0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ht="12.75" customHeight="1">
      <c r="A172" s="3" t="s">
        <v>348</v>
      </c>
      <c r="B172" s="3" t="s">
        <v>54</v>
      </c>
      <c r="C172" s="3" t="s">
        <v>54</v>
      </c>
      <c r="D172" s="3">
        <v>0.9548551</v>
      </c>
      <c r="E172" s="3">
        <v>0.73940873</v>
      </c>
      <c r="F172" s="3" t="s">
        <v>340</v>
      </c>
      <c r="G172" s="4"/>
      <c r="H172" s="3"/>
      <c r="I172" s="3"/>
      <c r="J172" s="3"/>
      <c r="K172" s="3"/>
      <c r="L172" s="3"/>
      <c r="M172" s="3"/>
      <c r="N172" s="3"/>
      <c r="O172" s="3"/>
      <c r="P172" s="5">
        <v>1.0</v>
      </c>
      <c r="Q172" s="3"/>
      <c r="R172" s="3"/>
      <c r="S172" s="3"/>
      <c r="T172" s="3"/>
      <c r="U172" s="3"/>
    </row>
    <row r="173" ht="12.75" customHeight="1">
      <c r="A173" s="3" t="s">
        <v>349</v>
      </c>
      <c r="B173" s="3" t="s">
        <v>54</v>
      </c>
      <c r="C173" s="3" t="s">
        <v>54</v>
      </c>
      <c r="D173" s="3">
        <v>0.9176512</v>
      </c>
      <c r="E173" s="3">
        <v>0.8335874</v>
      </c>
      <c r="F173" s="3" t="s">
        <v>350</v>
      </c>
      <c r="G173" s="4"/>
      <c r="H173" s="3"/>
      <c r="I173" s="3"/>
      <c r="J173" s="5">
        <v>1.0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ht="12.75" customHeight="1">
      <c r="A174" s="3" t="s">
        <v>351</v>
      </c>
      <c r="B174" s="3" t="s">
        <v>54</v>
      </c>
      <c r="C174" s="3" t="s">
        <v>54</v>
      </c>
      <c r="D174" s="3">
        <v>0.90922356</v>
      </c>
      <c r="E174" s="3">
        <v>0.81796145</v>
      </c>
      <c r="F174" s="3" t="s">
        <v>352</v>
      </c>
      <c r="G174" s="4"/>
      <c r="H174" s="3"/>
      <c r="I174" s="5">
        <v>1.0</v>
      </c>
      <c r="J174" s="3"/>
      <c r="K174" s="3"/>
      <c r="L174" s="3"/>
      <c r="M174" s="5">
        <v>1.0</v>
      </c>
      <c r="N174" s="3"/>
      <c r="O174" s="3"/>
      <c r="P174" s="3"/>
      <c r="Q174" s="3"/>
      <c r="R174" s="3"/>
      <c r="S174" s="3"/>
      <c r="T174" s="3"/>
      <c r="U174" s="3"/>
    </row>
    <row r="175" ht="12.75" customHeight="1">
      <c r="A175" s="3" t="s">
        <v>353</v>
      </c>
      <c r="B175" s="3" t="s">
        <v>54</v>
      </c>
      <c r="C175" s="3" t="s">
        <v>54</v>
      </c>
      <c r="D175" s="3">
        <v>0.7073338</v>
      </c>
      <c r="E175" s="3">
        <v>0.5370095</v>
      </c>
      <c r="F175" s="3" t="s">
        <v>354</v>
      </c>
      <c r="G175" s="4"/>
      <c r="H175" s="3"/>
      <c r="I175" s="3"/>
      <c r="J175" s="3"/>
      <c r="K175" s="3"/>
      <c r="L175" s="3"/>
      <c r="M175" s="5">
        <v>1.0</v>
      </c>
      <c r="N175" s="3"/>
      <c r="O175" s="3"/>
      <c r="P175" s="3"/>
      <c r="Q175" s="3"/>
      <c r="R175" s="3"/>
      <c r="S175" s="3"/>
      <c r="T175" s="3"/>
      <c r="U175" s="3"/>
    </row>
    <row r="176" ht="12.75" customHeight="1">
      <c r="A176" s="3" t="s">
        <v>355</v>
      </c>
      <c r="B176" s="3" t="s">
        <v>112</v>
      </c>
      <c r="C176" s="3" t="s">
        <v>54</v>
      </c>
      <c r="D176" s="3">
        <v>0.67832696</v>
      </c>
      <c r="E176" s="3">
        <v>0.46381304</v>
      </c>
      <c r="F176" s="3" t="s">
        <v>356</v>
      </c>
      <c r="G176" s="4"/>
      <c r="H176" s="3"/>
      <c r="I176" s="5">
        <v>1.0</v>
      </c>
      <c r="J176" s="5">
        <v>1.0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ht="12.75" customHeight="1">
      <c r="A177" s="3" t="s">
        <v>357</v>
      </c>
      <c r="B177" s="3" t="s">
        <v>16</v>
      </c>
      <c r="C177" s="3" t="s">
        <v>54</v>
      </c>
      <c r="D177" s="3">
        <v>0.81354827</v>
      </c>
      <c r="E177" s="3">
        <v>0.52956015</v>
      </c>
      <c r="F177" s="3" t="s">
        <v>358</v>
      </c>
      <c r="G177" s="4"/>
      <c r="H177" s="3"/>
      <c r="I177" s="5">
        <v>1.0</v>
      </c>
      <c r="J177" s="5">
        <v>1.0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ht="12.75" customHeight="1">
      <c r="A178" s="3" t="s">
        <v>359</v>
      </c>
      <c r="B178" s="3" t="s">
        <v>54</v>
      </c>
      <c r="C178" s="3" t="s">
        <v>54</v>
      </c>
      <c r="D178" s="3">
        <v>0.79662776</v>
      </c>
      <c r="E178" s="3">
        <v>0.5821075</v>
      </c>
      <c r="F178" s="3" t="s">
        <v>360</v>
      </c>
      <c r="G178" s="4"/>
      <c r="H178" s="3"/>
      <c r="I178" s="5">
        <v>1.0</v>
      </c>
      <c r="J178" s="5">
        <v>1.0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ht="12.75" customHeight="1">
      <c r="A179" s="3" t="s">
        <v>361</v>
      </c>
      <c r="B179" s="3" t="s">
        <v>54</v>
      </c>
      <c r="C179" s="3" t="s">
        <v>54</v>
      </c>
      <c r="D179" s="3">
        <v>0.9273843</v>
      </c>
      <c r="E179" s="3">
        <v>0.51465565</v>
      </c>
      <c r="F179" s="3" t="s">
        <v>362</v>
      </c>
      <c r="G179" s="4"/>
      <c r="H179" s="3"/>
      <c r="I179" s="5">
        <v>1.0</v>
      </c>
      <c r="J179" s="3"/>
      <c r="K179" s="3"/>
      <c r="L179" s="3"/>
      <c r="M179" s="3"/>
      <c r="N179" s="3"/>
      <c r="O179" s="3"/>
      <c r="P179" s="5">
        <v>1.0</v>
      </c>
      <c r="Q179" s="3"/>
      <c r="R179" s="3"/>
      <c r="S179" s="3"/>
      <c r="T179" s="3"/>
      <c r="U179" s="3"/>
    </row>
    <row r="180" ht="12.75" customHeight="1">
      <c r="A180" s="3" t="s">
        <v>363</v>
      </c>
      <c r="B180" s="3" t="s">
        <v>54</v>
      </c>
      <c r="C180" s="3" t="s">
        <v>54</v>
      </c>
      <c r="D180" s="3">
        <v>0.8784441</v>
      </c>
      <c r="E180" s="3">
        <v>0.85204303</v>
      </c>
      <c r="F180" s="3" t="s">
        <v>364</v>
      </c>
      <c r="G180" s="4"/>
      <c r="H180" s="5">
        <v>1.0</v>
      </c>
      <c r="I180" s="3"/>
      <c r="J180" s="3"/>
      <c r="K180" s="5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ht="12.75" customHeight="1">
      <c r="A181" s="3" t="s">
        <v>365</v>
      </c>
      <c r="B181" s="3" t="s">
        <v>54</v>
      </c>
      <c r="C181" s="3" t="s">
        <v>54</v>
      </c>
      <c r="D181" s="3">
        <v>0.83107257</v>
      </c>
      <c r="E181" s="3">
        <v>0.589514</v>
      </c>
      <c r="F181" s="3" t="s">
        <v>366</v>
      </c>
      <c r="G181" s="4"/>
      <c r="H181" s="3"/>
      <c r="I181" s="5">
        <v>1.0</v>
      </c>
      <c r="J181" s="3"/>
      <c r="K181" s="3"/>
      <c r="L181" s="3"/>
      <c r="M181" s="3"/>
      <c r="N181" s="3"/>
      <c r="O181" s="3"/>
      <c r="P181" s="5">
        <v>1.0</v>
      </c>
      <c r="Q181" s="3"/>
      <c r="R181" s="3"/>
      <c r="S181" s="3"/>
      <c r="T181" s="3"/>
      <c r="U181" s="3"/>
    </row>
    <row r="182" ht="12.75" customHeight="1">
      <c r="A182" s="3" t="s">
        <v>367</v>
      </c>
      <c r="B182" s="3" t="s">
        <v>112</v>
      </c>
      <c r="C182" s="3" t="s">
        <v>54</v>
      </c>
      <c r="D182" s="3">
        <v>0.40013343</v>
      </c>
      <c r="E182" s="3">
        <v>0.33626488</v>
      </c>
      <c r="F182" s="3" t="s">
        <v>368</v>
      </c>
      <c r="G182" s="4"/>
      <c r="H182" s="3"/>
      <c r="I182" s="5">
        <v>1.0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ht="12.75" customHeight="1">
      <c r="A183" s="3" t="s">
        <v>369</v>
      </c>
      <c r="B183" s="3" t="s">
        <v>54</v>
      </c>
      <c r="C183" s="3" t="s">
        <v>54</v>
      </c>
      <c r="D183" s="3">
        <v>0.8727652</v>
      </c>
      <c r="E183" s="3">
        <v>0.78302103</v>
      </c>
      <c r="F183" s="5" t="s">
        <v>370</v>
      </c>
      <c r="G183" s="4"/>
      <c r="H183" s="3"/>
      <c r="I183" s="5">
        <v>1.0</v>
      </c>
      <c r="J183" s="3"/>
      <c r="K183" s="3"/>
      <c r="L183" s="3"/>
      <c r="M183" s="5">
        <v>1.0</v>
      </c>
      <c r="N183" s="3"/>
      <c r="O183" s="3"/>
      <c r="P183" s="3"/>
      <c r="Q183" s="3"/>
      <c r="R183" s="3"/>
      <c r="S183" s="3"/>
      <c r="T183" s="3"/>
      <c r="U183" s="3"/>
    </row>
    <row r="184" ht="12.75" customHeight="1">
      <c r="A184" s="3" t="s">
        <v>371</v>
      </c>
      <c r="B184" s="3" t="s">
        <v>54</v>
      </c>
      <c r="C184" s="3" t="s">
        <v>54</v>
      </c>
      <c r="D184" s="3">
        <v>0.8322942</v>
      </c>
      <c r="E184" s="3">
        <v>0.72523993</v>
      </c>
      <c r="F184" s="3" t="s">
        <v>372</v>
      </c>
      <c r="G184" s="4"/>
      <c r="H184" s="3"/>
      <c r="I184" s="5">
        <v>1.0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ht="12.75" customHeight="1">
      <c r="A185" s="3" t="s">
        <v>373</v>
      </c>
      <c r="B185" s="3" t="s">
        <v>54</v>
      </c>
      <c r="C185" s="3" t="s">
        <v>54</v>
      </c>
      <c r="D185" s="3">
        <v>0.9805777</v>
      </c>
      <c r="E185" s="3">
        <v>0.8946847</v>
      </c>
      <c r="F185" s="5" t="s">
        <v>374</v>
      </c>
      <c r="G185" s="4"/>
      <c r="H185" s="3"/>
      <c r="I185" s="5">
        <v>1.0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ht="12.75" customHeight="1">
      <c r="A186" s="3" t="s">
        <v>375</v>
      </c>
      <c r="B186" s="3" t="s">
        <v>54</v>
      </c>
      <c r="C186" s="3" t="s">
        <v>54</v>
      </c>
      <c r="D186" s="3">
        <v>0.96034265</v>
      </c>
      <c r="E186" s="3">
        <v>0.7897662</v>
      </c>
      <c r="F186" s="5" t="s">
        <v>376</v>
      </c>
      <c r="G186" s="4"/>
      <c r="H186" s="3"/>
      <c r="I186" s="5">
        <v>1.0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ht="12.75" customHeight="1">
      <c r="A187" s="3" t="s">
        <v>377</v>
      </c>
      <c r="B187" s="3" t="s">
        <v>54</v>
      </c>
      <c r="C187" s="3" t="s">
        <v>54</v>
      </c>
      <c r="D187" s="3">
        <v>0.93160725</v>
      </c>
      <c r="E187" s="3">
        <v>0.93131477</v>
      </c>
      <c r="F187" s="3" t="s">
        <v>378</v>
      </c>
      <c r="G187" s="4"/>
      <c r="H187" s="3"/>
      <c r="I187" s="5">
        <v>1.0</v>
      </c>
      <c r="J187" s="5">
        <v>1.0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ht="12.75" customHeight="1">
      <c r="A188" s="3" t="s">
        <v>379</v>
      </c>
      <c r="B188" s="3" t="s">
        <v>54</v>
      </c>
      <c r="C188" s="3" t="s">
        <v>54</v>
      </c>
      <c r="D188" s="3">
        <v>0.86773884</v>
      </c>
      <c r="E188" s="3">
        <v>0.5864841</v>
      </c>
      <c r="F188" s="3" t="s">
        <v>380</v>
      </c>
      <c r="G188" s="4"/>
      <c r="H188" s="3"/>
      <c r="I188" s="3"/>
      <c r="J188" s="3"/>
      <c r="K188" s="3"/>
      <c r="L188" s="3"/>
      <c r="M188" s="3"/>
      <c r="N188" s="3"/>
      <c r="O188" s="3"/>
      <c r="P188" s="5">
        <v>1.0</v>
      </c>
      <c r="Q188" s="3"/>
      <c r="R188" s="3"/>
      <c r="S188" s="3"/>
      <c r="T188" s="3"/>
      <c r="U188" s="3"/>
    </row>
    <row r="189" ht="12.75" customHeight="1">
      <c r="A189" s="3" t="s">
        <v>381</v>
      </c>
      <c r="B189" s="3" t="s">
        <v>54</v>
      </c>
      <c r="C189" s="3" t="s">
        <v>54</v>
      </c>
      <c r="D189" s="3">
        <v>0.9457103</v>
      </c>
      <c r="E189" s="3">
        <v>0.83840877</v>
      </c>
      <c r="F189" s="3" t="s">
        <v>382</v>
      </c>
      <c r="G189" s="4"/>
      <c r="H189" s="3"/>
      <c r="I189" s="5">
        <v>1.0</v>
      </c>
      <c r="J189" s="5">
        <v>1.0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ht="12.75" customHeight="1">
      <c r="A190" s="3" t="s">
        <v>383</v>
      </c>
      <c r="B190" s="3" t="s">
        <v>54</v>
      </c>
      <c r="C190" s="3" t="s">
        <v>54</v>
      </c>
      <c r="D190" s="3">
        <v>0.9481586</v>
      </c>
      <c r="E190" s="3">
        <v>0.8532211</v>
      </c>
      <c r="F190" s="3" t="s">
        <v>384</v>
      </c>
      <c r="G190" s="4"/>
      <c r="H190" s="3"/>
      <c r="I190" s="5">
        <v>1.0</v>
      </c>
      <c r="J190" s="5">
        <v>1.0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ht="12.75" customHeight="1">
      <c r="A191" s="3" t="s">
        <v>385</v>
      </c>
      <c r="B191" s="3" t="s">
        <v>54</v>
      </c>
      <c r="C191" s="3" t="s">
        <v>54</v>
      </c>
      <c r="D191" s="3">
        <v>0.83678997</v>
      </c>
      <c r="E191" s="3">
        <v>0.6331893</v>
      </c>
      <c r="F191" s="3" t="s">
        <v>386</v>
      </c>
      <c r="G191" s="4"/>
      <c r="H191" s="3"/>
      <c r="I191" s="3"/>
      <c r="J191" s="3"/>
      <c r="K191" s="3"/>
      <c r="L191" s="3"/>
      <c r="M191" s="5">
        <v>1.0</v>
      </c>
      <c r="N191" s="3"/>
      <c r="O191" s="3"/>
      <c r="P191" s="3"/>
      <c r="Q191" s="3"/>
      <c r="R191" s="3"/>
      <c r="S191" s="3"/>
      <c r="T191" s="3"/>
      <c r="U191" s="3"/>
    </row>
    <row r="192" ht="12.75" customHeight="1">
      <c r="A192" s="3" t="s">
        <v>387</v>
      </c>
      <c r="B192" s="3" t="s">
        <v>54</v>
      </c>
      <c r="C192" s="3" t="s">
        <v>54</v>
      </c>
      <c r="D192" s="3">
        <v>0.8376849</v>
      </c>
      <c r="E192" s="3">
        <v>0.25386</v>
      </c>
      <c r="F192" s="3" t="s">
        <v>388</v>
      </c>
      <c r="G192" s="4"/>
      <c r="H192" s="3"/>
      <c r="I192" s="5">
        <v>1.0</v>
      </c>
      <c r="J192" s="3"/>
      <c r="K192" s="3"/>
      <c r="L192" s="3"/>
      <c r="M192" s="3"/>
      <c r="N192" s="5">
        <v>1.0</v>
      </c>
      <c r="O192" s="3"/>
      <c r="P192" s="3"/>
      <c r="Q192" s="3"/>
      <c r="R192" s="3"/>
      <c r="S192" s="3"/>
      <c r="T192" s="3"/>
      <c r="U192" s="3"/>
    </row>
    <row r="193" ht="12.75" customHeight="1">
      <c r="A193" s="3" t="s">
        <v>389</v>
      </c>
      <c r="B193" s="3" t="s">
        <v>54</v>
      </c>
      <c r="C193" s="3" t="s">
        <v>54</v>
      </c>
      <c r="D193" s="3">
        <v>0.78939587</v>
      </c>
      <c r="E193" s="3">
        <v>0.21229152</v>
      </c>
      <c r="F193" s="3" t="s">
        <v>390</v>
      </c>
      <c r="G193" s="4"/>
      <c r="H193" s="3"/>
      <c r="I193" s="5">
        <v>1.0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ht="12.75" customHeight="1">
      <c r="A194" s="3" t="s">
        <v>391</v>
      </c>
      <c r="B194" s="3" t="s">
        <v>54</v>
      </c>
      <c r="C194" s="3" t="s">
        <v>54</v>
      </c>
      <c r="D194" s="3">
        <v>0.97550046</v>
      </c>
      <c r="E194" s="3">
        <v>0.8327029</v>
      </c>
      <c r="F194" s="3" t="s">
        <v>392</v>
      </c>
      <c r="G194" s="4"/>
      <c r="H194" s="3"/>
      <c r="I194" s="5">
        <v>1.0</v>
      </c>
      <c r="J194" s="3"/>
      <c r="K194" s="3"/>
      <c r="L194" s="3"/>
      <c r="M194" s="3"/>
      <c r="N194" s="3"/>
      <c r="O194" s="3"/>
      <c r="P194" s="5">
        <v>1.0</v>
      </c>
      <c r="Q194" s="3"/>
      <c r="R194" s="3"/>
      <c r="S194" s="3"/>
      <c r="T194" s="3"/>
      <c r="U194" s="3"/>
    </row>
    <row r="195" ht="12.75" customHeight="1">
      <c r="A195" s="3" t="s">
        <v>393</v>
      </c>
      <c r="B195" s="3" t="s">
        <v>54</v>
      </c>
      <c r="C195" s="3" t="s">
        <v>54</v>
      </c>
      <c r="D195" s="3">
        <v>0.8554863</v>
      </c>
      <c r="E195" s="3">
        <v>0.7029386</v>
      </c>
      <c r="F195" s="3" t="s">
        <v>394</v>
      </c>
      <c r="G195" s="4"/>
      <c r="H195" s="3"/>
      <c r="I195" s="5">
        <v>1.0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ht="12.75" customHeight="1">
      <c r="A196" s="3" t="s">
        <v>395</v>
      </c>
      <c r="B196" s="3" t="s">
        <v>54</v>
      </c>
      <c r="C196" s="3" t="s">
        <v>54</v>
      </c>
      <c r="D196" s="3">
        <v>0.8861915</v>
      </c>
      <c r="E196" s="3">
        <v>0.48305476</v>
      </c>
      <c r="F196" s="3" t="s">
        <v>396</v>
      </c>
      <c r="G196" s="4"/>
      <c r="H196" s="3"/>
      <c r="I196" s="5">
        <v>1.0</v>
      </c>
      <c r="J196" s="3"/>
      <c r="K196" s="3"/>
      <c r="L196" s="3"/>
      <c r="M196" s="3"/>
      <c r="N196" s="3"/>
      <c r="O196" s="3"/>
      <c r="P196" s="5">
        <v>1.0</v>
      </c>
      <c r="Q196" s="3"/>
      <c r="R196" s="3"/>
      <c r="S196" s="3"/>
      <c r="T196" s="3"/>
      <c r="U196" s="3"/>
    </row>
    <row r="197" ht="12.75" customHeight="1">
      <c r="A197" s="3" t="s">
        <v>397</v>
      </c>
      <c r="B197" s="3" t="s">
        <v>54</v>
      </c>
      <c r="C197" s="3" t="s">
        <v>54</v>
      </c>
      <c r="D197" s="3">
        <v>0.8204902</v>
      </c>
      <c r="E197" s="3">
        <v>0.27469793</v>
      </c>
      <c r="F197" s="3" t="s">
        <v>398</v>
      </c>
      <c r="G197" s="4"/>
      <c r="H197" s="3"/>
      <c r="I197" s="5">
        <v>1.0</v>
      </c>
      <c r="J197" s="3"/>
      <c r="K197" s="3"/>
      <c r="L197" s="3"/>
      <c r="M197" s="3"/>
      <c r="N197" s="3"/>
      <c r="O197" s="3"/>
      <c r="P197" s="5">
        <v>1.0</v>
      </c>
      <c r="Q197" s="3"/>
      <c r="R197" s="3"/>
      <c r="S197" s="3"/>
      <c r="T197" s="3"/>
      <c r="U197" s="3"/>
    </row>
    <row r="198" ht="12.75" customHeight="1">
      <c r="A198" s="3" t="s">
        <v>399</v>
      </c>
      <c r="B198" s="3" t="s">
        <v>54</v>
      </c>
      <c r="C198" s="3" t="s">
        <v>54</v>
      </c>
      <c r="D198" s="3">
        <v>0.93355113</v>
      </c>
      <c r="E198" s="3">
        <v>0.6618358</v>
      </c>
      <c r="F198" s="3" t="s">
        <v>394</v>
      </c>
      <c r="G198" s="4"/>
      <c r="H198" s="3"/>
      <c r="I198" s="5">
        <v>1.0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ht="12.75" customHeight="1">
      <c r="A199" s="3" t="s">
        <v>400</v>
      </c>
      <c r="B199" s="3" t="s">
        <v>54</v>
      </c>
      <c r="C199" s="3" t="s">
        <v>54</v>
      </c>
      <c r="D199" s="3">
        <v>0.9739967</v>
      </c>
      <c r="E199" s="3">
        <v>0.90960747</v>
      </c>
      <c r="F199" s="3" t="s">
        <v>401</v>
      </c>
      <c r="G199" s="4"/>
      <c r="H199" s="3"/>
      <c r="I199" s="3"/>
      <c r="J199" s="3"/>
      <c r="K199" s="3"/>
      <c r="L199" s="3"/>
      <c r="M199" s="3"/>
      <c r="N199" s="3"/>
      <c r="O199" s="3"/>
      <c r="P199" s="5">
        <v>1.0</v>
      </c>
      <c r="Q199" s="3"/>
      <c r="R199" s="3"/>
      <c r="S199" s="3"/>
      <c r="T199" s="3"/>
      <c r="U199" s="3"/>
    </row>
    <row r="200" ht="12.75" customHeight="1">
      <c r="A200" s="3" t="s">
        <v>402</v>
      </c>
      <c r="B200" s="3" t="s">
        <v>54</v>
      </c>
      <c r="C200" s="3" t="s">
        <v>54</v>
      </c>
      <c r="D200" s="3">
        <v>0.955295</v>
      </c>
      <c r="E200" s="3">
        <v>0.76888245</v>
      </c>
      <c r="F200" s="3" t="s">
        <v>403</v>
      </c>
      <c r="G200" s="4"/>
      <c r="H200" s="3"/>
      <c r="I200" s="5">
        <v>1.0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ht="12.75" customHeight="1">
      <c r="A201" s="3" t="s">
        <v>404</v>
      </c>
      <c r="B201" s="3" t="s">
        <v>54</v>
      </c>
      <c r="C201" s="3" t="s">
        <v>54</v>
      </c>
      <c r="D201" s="3">
        <v>0.95952785</v>
      </c>
      <c r="E201" s="3">
        <v>0.7993753</v>
      </c>
      <c r="F201" s="3" t="s">
        <v>405</v>
      </c>
      <c r="G201" s="4"/>
      <c r="H201" s="3"/>
      <c r="I201" s="5">
        <v>1.0</v>
      </c>
      <c r="J201" s="3"/>
      <c r="K201" s="3"/>
      <c r="L201" s="3"/>
      <c r="M201" s="3"/>
      <c r="N201" s="3"/>
      <c r="O201" s="3"/>
      <c r="P201" s="5"/>
      <c r="Q201" s="3"/>
      <c r="R201" s="3"/>
      <c r="S201" s="3"/>
      <c r="T201" s="3"/>
      <c r="U201" s="3"/>
    </row>
    <row r="202" ht="12.75" customHeight="1">
      <c r="A202" s="3" t="s">
        <v>406</v>
      </c>
      <c r="B202" s="3" t="s">
        <v>54</v>
      </c>
      <c r="C202" s="3" t="s">
        <v>54</v>
      </c>
      <c r="D202" s="3">
        <v>0.9848112</v>
      </c>
      <c r="E202" s="3">
        <v>0.90449035</v>
      </c>
      <c r="F202" s="3" t="s">
        <v>407</v>
      </c>
      <c r="G202" s="4"/>
      <c r="H202" s="3"/>
      <c r="I202" s="5"/>
      <c r="J202" s="5">
        <v>1.0</v>
      </c>
      <c r="K202" s="3"/>
      <c r="L202" s="3"/>
      <c r="M202" s="3"/>
      <c r="N202" s="3"/>
      <c r="O202" s="3"/>
      <c r="P202" s="5">
        <v>1.0</v>
      </c>
      <c r="Q202" s="3"/>
      <c r="R202" s="3"/>
      <c r="S202" s="3"/>
      <c r="T202" s="3"/>
      <c r="U202" s="3"/>
    </row>
    <row r="203" ht="12.75" customHeight="1">
      <c r="A203" s="3" t="s">
        <v>408</v>
      </c>
      <c r="B203" s="3" t="s">
        <v>54</v>
      </c>
      <c r="C203" s="3" t="s">
        <v>54</v>
      </c>
      <c r="D203" s="3">
        <v>0.88242227</v>
      </c>
      <c r="E203" s="3">
        <v>0.5992368</v>
      </c>
      <c r="F203" s="3" t="s">
        <v>409</v>
      </c>
      <c r="G203" s="4"/>
      <c r="H203" s="3"/>
      <c r="I203" s="5">
        <v>1.0</v>
      </c>
      <c r="J203" s="5">
        <v>1.0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ht="12.75" customHeight="1">
      <c r="A204" s="3" t="s">
        <v>410</v>
      </c>
      <c r="B204" s="3" t="s">
        <v>54</v>
      </c>
      <c r="C204" s="3" t="s">
        <v>54</v>
      </c>
      <c r="D204" s="3">
        <v>0.9311357</v>
      </c>
      <c r="E204" s="3">
        <v>0.66150635</v>
      </c>
      <c r="F204" s="3" t="s">
        <v>411</v>
      </c>
      <c r="G204" s="4"/>
      <c r="H204" s="3"/>
      <c r="I204" s="5">
        <v>1.0</v>
      </c>
      <c r="J204" s="3"/>
      <c r="K204" s="3"/>
      <c r="L204" s="5">
        <v>1.0</v>
      </c>
      <c r="M204" s="3"/>
      <c r="N204" s="3"/>
      <c r="O204" s="5">
        <v>1.0</v>
      </c>
      <c r="P204" s="3"/>
      <c r="Q204" s="3"/>
      <c r="R204" s="3"/>
      <c r="S204" s="3"/>
      <c r="T204" s="3"/>
      <c r="U204" s="3"/>
    </row>
    <row r="205" ht="12.75" customHeight="1">
      <c r="A205" s="3" t="s">
        <v>412</v>
      </c>
      <c r="B205" s="3" t="s">
        <v>54</v>
      </c>
      <c r="C205" s="3" t="s">
        <v>54</v>
      </c>
      <c r="D205" s="3">
        <v>0.91747135</v>
      </c>
      <c r="E205" s="3">
        <v>0.65465176</v>
      </c>
      <c r="F205" s="3" t="s">
        <v>413</v>
      </c>
      <c r="G205" s="4"/>
      <c r="H205" s="3"/>
      <c r="I205" s="5">
        <v>1.0</v>
      </c>
      <c r="J205" s="3"/>
      <c r="K205" s="3"/>
      <c r="L205" s="5">
        <v>1.0</v>
      </c>
      <c r="M205" s="3"/>
      <c r="N205" s="3"/>
      <c r="O205" s="5">
        <v>1.0</v>
      </c>
      <c r="P205" s="3"/>
      <c r="Q205" s="3"/>
      <c r="R205" s="3"/>
      <c r="S205" s="3"/>
      <c r="T205" s="3"/>
      <c r="U205" s="3"/>
    </row>
    <row r="206" ht="12.75" customHeight="1">
      <c r="A206" s="3" t="s">
        <v>414</v>
      </c>
      <c r="B206" s="3" t="s">
        <v>54</v>
      </c>
      <c r="C206" s="3" t="s">
        <v>54</v>
      </c>
      <c r="D206" s="3">
        <v>0.8394348</v>
      </c>
      <c r="E206" s="3">
        <v>0.7485172</v>
      </c>
      <c r="F206" s="3" t="s">
        <v>415</v>
      </c>
      <c r="G206" s="4"/>
      <c r="H206" s="3"/>
      <c r="I206" s="3"/>
      <c r="J206" s="3"/>
      <c r="K206" s="3"/>
      <c r="L206" s="3"/>
      <c r="M206" s="3"/>
      <c r="N206" s="3"/>
      <c r="O206" s="3"/>
      <c r="P206" s="5">
        <v>1.0</v>
      </c>
      <c r="Q206" s="3"/>
      <c r="R206" s="3"/>
      <c r="S206" s="3"/>
      <c r="T206" s="3"/>
      <c r="U206" s="3"/>
    </row>
    <row r="207" ht="12.75" customHeight="1">
      <c r="A207" s="3" t="s">
        <v>416</v>
      </c>
      <c r="B207" s="3" t="s">
        <v>54</v>
      </c>
      <c r="C207" s="3" t="s">
        <v>54</v>
      </c>
      <c r="D207" s="3">
        <v>0.94963866</v>
      </c>
      <c r="E207" s="3">
        <v>0.7325645</v>
      </c>
      <c r="F207" s="3" t="s">
        <v>417</v>
      </c>
      <c r="G207" s="4"/>
      <c r="H207" s="3"/>
      <c r="I207" s="5">
        <v>1.0</v>
      </c>
      <c r="J207" s="3"/>
      <c r="K207" s="3"/>
      <c r="L207" s="5">
        <v>1.0</v>
      </c>
      <c r="M207" s="3"/>
      <c r="N207" s="3"/>
      <c r="O207" s="5">
        <v>1.0</v>
      </c>
      <c r="P207" s="3"/>
      <c r="Q207" s="3"/>
      <c r="R207" s="3"/>
      <c r="S207" s="3"/>
      <c r="T207" s="3"/>
      <c r="U207" s="3"/>
    </row>
    <row r="208" ht="12.75" customHeight="1">
      <c r="A208" s="3" t="s">
        <v>418</v>
      </c>
      <c r="B208" s="3" t="s">
        <v>54</v>
      </c>
      <c r="C208" s="3" t="s">
        <v>54</v>
      </c>
      <c r="D208" s="3">
        <v>0.9052926</v>
      </c>
      <c r="E208" s="3">
        <v>0.7519998</v>
      </c>
      <c r="F208" s="3" t="s">
        <v>419</v>
      </c>
      <c r="G208" s="4"/>
      <c r="H208" s="3"/>
      <c r="I208" s="5"/>
      <c r="J208" s="3"/>
      <c r="K208" s="3"/>
      <c r="L208" s="3"/>
      <c r="M208" s="3"/>
      <c r="N208" s="3"/>
      <c r="O208" s="3"/>
      <c r="P208" s="5">
        <v>1.0</v>
      </c>
      <c r="Q208" s="3"/>
      <c r="R208" s="3"/>
      <c r="S208" s="3"/>
      <c r="T208" s="3"/>
      <c r="U208" s="3"/>
    </row>
    <row r="209" ht="12.75" customHeight="1">
      <c r="A209" s="3" t="s">
        <v>420</v>
      </c>
      <c r="B209" s="3" t="s">
        <v>54</v>
      </c>
      <c r="C209" s="3" t="s">
        <v>54</v>
      </c>
      <c r="D209" s="3">
        <v>0.890966</v>
      </c>
      <c r="E209" s="3">
        <v>0.12762743</v>
      </c>
      <c r="F209" s="3" t="s">
        <v>421</v>
      </c>
      <c r="G209" s="4"/>
      <c r="H209" s="3"/>
      <c r="I209" s="5">
        <v>1.0</v>
      </c>
      <c r="J209" s="3"/>
      <c r="K209" s="3"/>
      <c r="L209" s="3"/>
      <c r="M209" s="3"/>
      <c r="N209" s="3"/>
      <c r="O209" s="3"/>
      <c r="P209" s="5">
        <v>1.0</v>
      </c>
      <c r="Q209" s="3"/>
      <c r="R209" s="3"/>
      <c r="S209" s="3"/>
      <c r="T209" s="3"/>
      <c r="U209" s="3"/>
    </row>
    <row r="210" ht="12.75" customHeight="1">
      <c r="A210" s="3" t="s">
        <v>422</v>
      </c>
      <c r="B210" s="3" t="s">
        <v>54</v>
      </c>
      <c r="C210" s="3" t="s">
        <v>54</v>
      </c>
      <c r="D210" s="3">
        <v>0.95074666</v>
      </c>
      <c r="E210" s="3">
        <v>0.7275629</v>
      </c>
      <c r="F210" s="3" t="s">
        <v>423</v>
      </c>
      <c r="G210" s="4"/>
      <c r="H210" s="3"/>
      <c r="I210" s="3"/>
      <c r="J210" s="3"/>
      <c r="K210" s="3"/>
      <c r="L210" s="3"/>
      <c r="M210" s="3"/>
      <c r="N210" s="3"/>
      <c r="O210" s="3"/>
      <c r="P210" s="5">
        <v>1.0</v>
      </c>
      <c r="Q210" s="3"/>
      <c r="R210" s="3"/>
      <c r="S210" s="3"/>
      <c r="T210" s="3"/>
      <c r="U210" s="3"/>
    </row>
    <row r="211" ht="12.75" customHeight="1">
      <c r="A211" s="3" t="s">
        <v>424</v>
      </c>
      <c r="B211" s="3" t="s">
        <v>54</v>
      </c>
      <c r="C211" s="3" t="s">
        <v>54</v>
      </c>
      <c r="D211" s="3">
        <v>0.94063723</v>
      </c>
      <c r="E211" s="3">
        <v>0.6591902</v>
      </c>
      <c r="F211" s="3" t="s">
        <v>425</v>
      </c>
      <c r="G211" s="4"/>
      <c r="H211" s="3"/>
      <c r="I211" s="3"/>
      <c r="J211" s="3"/>
      <c r="K211" s="3"/>
      <c r="L211" s="3"/>
      <c r="M211" s="3"/>
      <c r="N211" s="3"/>
      <c r="O211" s="3"/>
      <c r="P211" s="5">
        <v>1.0</v>
      </c>
      <c r="Q211" s="3"/>
      <c r="R211" s="3"/>
      <c r="S211" s="3"/>
      <c r="T211" s="3"/>
      <c r="U211" s="3"/>
    </row>
    <row r="212" ht="12.75" customHeight="1">
      <c r="A212" s="3" t="s">
        <v>426</v>
      </c>
      <c r="B212" s="3" t="s">
        <v>54</v>
      </c>
      <c r="C212" s="3" t="s">
        <v>54</v>
      </c>
      <c r="D212" s="3">
        <v>0.88133836</v>
      </c>
      <c r="E212" s="3">
        <v>0.859563</v>
      </c>
      <c r="F212" s="5" t="s">
        <v>427</v>
      </c>
      <c r="G212" s="4"/>
      <c r="H212" s="5">
        <v>1.0</v>
      </c>
      <c r="I212" s="3"/>
      <c r="J212" s="3"/>
      <c r="K212" s="3"/>
      <c r="L212" s="3"/>
      <c r="M212" s="3"/>
      <c r="N212" s="3"/>
      <c r="O212" s="3"/>
      <c r="P212" s="5"/>
      <c r="Q212" s="3"/>
      <c r="R212" s="3"/>
      <c r="S212" s="3"/>
      <c r="T212" s="3"/>
      <c r="U212" s="3"/>
    </row>
    <row r="213" ht="12.75" customHeight="1">
      <c r="A213" s="3" t="s">
        <v>428</v>
      </c>
      <c r="B213" s="3" t="s">
        <v>54</v>
      </c>
      <c r="C213" s="3" t="s">
        <v>54</v>
      </c>
      <c r="D213" s="3">
        <v>0.9171355</v>
      </c>
      <c r="E213" s="3">
        <v>0.8651403</v>
      </c>
      <c r="F213" s="5" t="s">
        <v>429</v>
      </c>
      <c r="G213" s="4"/>
      <c r="H213" s="5">
        <v>1.0</v>
      </c>
      <c r="I213" s="5"/>
      <c r="J213" s="3"/>
      <c r="K213" s="3"/>
      <c r="L213" s="3"/>
      <c r="M213" s="3"/>
      <c r="N213" s="3"/>
      <c r="O213" s="3"/>
      <c r="P213" s="5">
        <v>1.0</v>
      </c>
      <c r="Q213" s="3"/>
      <c r="R213" s="3"/>
      <c r="S213" s="3"/>
      <c r="T213" s="3"/>
      <c r="U213" s="3"/>
    </row>
    <row r="214" ht="12.75" customHeight="1">
      <c r="A214" s="3" t="s">
        <v>430</v>
      </c>
      <c r="B214" s="3" t="s">
        <v>54</v>
      </c>
      <c r="C214" s="3" t="s">
        <v>54</v>
      </c>
      <c r="D214" s="3">
        <v>0.9692476</v>
      </c>
      <c r="E214" s="3">
        <v>0.7564484</v>
      </c>
      <c r="F214" s="3" t="s">
        <v>431</v>
      </c>
      <c r="G214" s="4"/>
      <c r="H214" s="3"/>
      <c r="I214" s="5">
        <v>1.0</v>
      </c>
      <c r="J214" s="3"/>
      <c r="K214" s="3"/>
      <c r="L214" s="3"/>
      <c r="M214" s="3"/>
      <c r="N214" s="3"/>
      <c r="O214" s="3"/>
      <c r="P214" s="5">
        <v>1.0</v>
      </c>
      <c r="Q214" s="3"/>
      <c r="R214" s="3"/>
      <c r="S214" s="3"/>
      <c r="T214" s="3"/>
      <c r="U214" s="3"/>
    </row>
    <row r="215" ht="12.75" customHeight="1">
      <c r="A215" s="3" t="s">
        <v>432</v>
      </c>
      <c r="B215" s="3" t="s">
        <v>54</v>
      </c>
      <c r="C215" s="3" t="s">
        <v>54</v>
      </c>
      <c r="D215" s="3">
        <v>0.94087356</v>
      </c>
      <c r="E215" s="3">
        <v>0.5904423</v>
      </c>
      <c r="F215" s="3" t="s">
        <v>433</v>
      </c>
      <c r="G215" s="4"/>
      <c r="H215" s="3"/>
      <c r="I215" s="5">
        <v>1.0</v>
      </c>
      <c r="J215" s="3"/>
      <c r="K215" s="3"/>
      <c r="L215" s="3"/>
      <c r="M215" s="3"/>
      <c r="N215" s="3"/>
      <c r="O215" s="3"/>
      <c r="P215" s="5">
        <v>1.0</v>
      </c>
      <c r="Q215" s="3"/>
      <c r="R215" s="3"/>
      <c r="S215" s="3"/>
      <c r="T215" s="3"/>
      <c r="U215" s="3"/>
    </row>
    <row r="216" ht="12.75" customHeight="1">
      <c r="A216" s="3" t="s">
        <v>434</v>
      </c>
      <c r="B216" s="3" t="s">
        <v>54</v>
      </c>
      <c r="C216" s="3" t="s">
        <v>54</v>
      </c>
      <c r="D216" s="3">
        <v>0.96545166</v>
      </c>
      <c r="E216" s="3">
        <v>0.7759292</v>
      </c>
      <c r="F216" s="3" t="s">
        <v>435</v>
      </c>
      <c r="G216" s="4"/>
      <c r="H216" s="3"/>
      <c r="I216" s="5">
        <v>1.0</v>
      </c>
      <c r="J216" s="3"/>
      <c r="K216" s="3"/>
      <c r="L216" s="3"/>
      <c r="M216" s="3"/>
      <c r="N216" s="3"/>
      <c r="O216" s="3"/>
      <c r="P216" s="5">
        <v>1.0</v>
      </c>
      <c r="Q216" s="3"/>
      <c r="R216" s="3"/>
      <c r="S216" s="3"/>
      <c r="T216" s="3"/>
      <c r="U216" s="3"/>
    </row>
    <row r="217" ht="12.75" customHeight="1">
      <c r="A217" s="3" t="s">
        <v>436</v>
      </c>
      <c r="B217" s="3" t="s">
        <v>54</v>
      </c>
      <c r="C217" s="3" t="s">
        <v>54</v>
      </c>
      <c r="D217" s="3">
        <v>0.95869917</v>
      </c>
      <c r="E217" s="3">
        <v>0.6938579</v>
      </c>
      <c r="F217" s="3" t="s">
        <v>437</v>
      </c>
      <c r="G217" s="4"/>
      <c r="H217" s="3"/>
      <c r="I217" s="3"/>
      <c r="J217" s="5">
        <v>1.0</v>
      </c>
      <c r="K217" s="3"/>
      <c r="L217" s="3"/>
      <c r="M217" s="3"/>
      <c r="N217" s="3"/>
      <c r="O217" s="3"/>
      <c r="P217" s="5">
        <v>1.0</v>
      </c>
      <c r="Q217" s="3"/>
      <c r="R217" s="3"/>
      <c r="S217" s="3"/>
      <c r="T217" s="3"/>
      <c r="U217" s="3"/>
    </row>
    <row r="218" ht="12.75" customHeight="1">
      <c r="A218" s="3" t="s">
        <v>438</v>
      </c>
      <c r="B218" s="3" t="s">
        <v>54</v>
      </c>
      <c r="C218" s="3" t="s">
        <v>54</v>
      </c>
      <c r="D218" s="3">
        <v>0.9526195</v>
      </c>
      <c r="E218" s="3">
        <v>0.7438946</v>
      </c>
      <c r="F218" s="3" t="s">
        <v>439</v>
      </c>
      <c r="G218" s="4"/>
      <c r="H218" s="3"/>
      <c r="I218" s="5">
        <v>1.0</v>
      </c>
      <c r="J218" s="3"/>
      <c r="K218" s="3"/>
      <c r="L218" s="3"/>
      <c r="M218" s="3"/>
      <c r="N218" s="3"/>
      <c r="O218" s="3"/>
      <c r="P218" s="5"/>
      <c r="Q218" s="3"/>
      <c r="R218" s="3"/>
      <c r="S218" s="3"/>
      <c r="T218" s="3"/>
      <c r="U218" s="3"/>
    </row>
    <row r="219" ht="12.75" customHeight="1">
      <c r="A219" s="3" t="s">
        <v>440</v>
      </c>
      <c r="B219" s="3" t="s">
        <v>54</v>
      </c>
      <c r="C219" s="3" t="s">
        <v>54</v>
      </c>
      <c r="D219" s="3">
        <v>0.9847564</v>
      </c>
      <c r="E219" s="3">
        <v>0.9141192</v>
      </c>
      <c r="F219" s="3" t="s">
        <v>441</v>
      </c>
      <c r="G219" s="4"/>
      <c r="H219" s="3"/>
      <c r="I219" s="5">
        <v>1.0</v>
      </c>
      <c r="J219" s="3"/>
      <c r="K219" s="3"/>
      <c r="L219" s="3"/>
      <c r="M219" s="3"/>
      <c r="N219" s="3"/>
      <c r="O219" s="3"/>
      <c r="P219" s="5">
        <v>1.0</v>
      </c>
      <c r="Q219" s="3"/>
      <c r="R219" s="3"/>
      <c r="S219" s="3"/>
      <c r="T219" s="3"/>
      <c r="U219" s="3"/>
    </row>
    <row r="220" ht="12.75" customHeight="1">
      <c r="A220" s="3" t="s">
        <v>442</v>
      </c>
      <c r="B220" s="3" t="s">
        <v>54</v>
      </c>
      <c r="C220" s="3" t="s">
        <v>54</v>
      </c>
      <c r="D220" s="3">
        <v>0.95372254</v>
      </c>
      <c r="E220" s="3">
        <v>0.8120955</v>
      </c>
      <c r="F220" s="3" t="s">
        <v>443</v>
      </c>
      <c r="G220" s="4"/>
      <c r="H220" s="3"/>
      <c r="I220" s="5">
        <v>1.0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ht="12.75" customHeight="1">
      <c r="A221" s="3" t="s">
        <v>444</v>
      </c>
      <c r="B221" s="3" t="s">
        <v>54</v>
      </c>
      <c r="C221" s="3" t="s">
        <v>54</v>
      </c>
      <c r="D221" s="3">
        <v>0.89765793</v>
      </c>
      <c r="E221" s="3">
        <v>0.87182695</v>
      </c>
      <c r="F221" s="3" t="s">
        <v>445</v>
      </c>
      <c r="G221" s="4"/>
      <c r="H221" s="5">
        <v>1.0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ht="12.75" customHeight="1">
      <c r="A222" s="3" t="s">
        <v>446</v>
      </c>
      <c r="B222" s="3" t="s">
        <v>54</v>
      </c>
      <c r="C222" s="3" t="s">
        <v>54</v>
      </c>
      <c r="D222" s="3">
        <v>0.97979337</v>
      </c>
      <c r="E222" s="3">
        <v>0.7717589</v>
      </c>
      <c r="F222" s="3" t="s">
        <v>401</v>
      </c>
      <c r="G222" s="4"/>
      <c r="H222" s="3"/>
      <c r="I222" s="3"/>
      <c r="J222" s="3"/>
      <c r="K222" s="3"/>
      <c r="L222" s="3"/>
      <c r="M222" s="3"/>
      <c r="N222" s="3"/>
      <c r="O222" s="3"/>
      <c r="P222" s="5">
        <v>1.0</v>
      </c>
      <c r="Q222" s="3"/>
      <c r="R222" s="3"/>
      <c r="S222" s="3"/>
      <c r="T222" s="3"/>
      <c r="U222" s="3"/>
    </row>
    <row r="223" ht="12.75" customHeight="1">
      <c r="A223" s="3" t="s">
        <v>447</v>
      </c>
      <c r="B223" s="3" t="s">
        <v>54</v>
      </c>
      <c r="C223" s="3" t="s">
        <v>54</v>
      </c>
      <c r="D223" s="3">
        <v>0.94345754</v>
      </c>
      <c r="E223" s="3">
        <v>0.7455598</v>
      </c>
      <c r="F223" s="3" t="s">
        <v>448</v>
      </c>
      <c r="G223" s="4"/>
      <c r="H223" s="3"/>
      <c r="I223" s="5">
        <v>1.0</v>
      </c>
      <c r="J223" s="3"/>
      <c r="K223" s="3"/>
      <c r="L223" s="3"/>
      <c r="M223" s="3"/>
      <c r="N223" s="3"/>
      <c r="O223" s="3"/>
      <c r="P223" s="5">
        <v>1.0</v>
      </c>
      <c r="Q223" s="3"/>
      <c r="R223" s="3"/>
      <c r="S223" s="3"/>
      <c r="T223" s="3"/>
      <c r="U223" s="3"/>
    </row>
    <row r="224" ht="12.75" customHeight="1">
      <c r="A224" s="3" t="s">
        <v>449</v>
      </c>
      <c r="B224" s="3" t="s">
        <v>54</v>
      </c>
      <c r="C224" s="3" t="s">
        <v>54</v>
      </c>
      <c r="D224" s="3">
        <v>0.93951035</v>
      </c>
      <c r="E224" s="3">
        <v>0.7710469</v>
      </c>
      <c r="F224" s="3" t="s">
        <v>450</v>
      </c>
      <c r="G224" s="4"/>
      <c r="H224" s="3"/>
      <c r="I224" s="5">
        <v>1.0</v>
      </c>
      <c r="J224" s="3"/>
      <c r="K224" s="3"/>
      <c r="L224" s="3"/>
      <c r="M224" s="3"/>
      <c r="N224" s="3"/>
      <c r="O224" s="3"/>
      <c r="P224" s="5">
        <v>1.0</v>
      </c>
      <c r="Q224" s="3"/>
      <c r="R224" s="3"/>
      <c r="S224" s="3"/>
      <c r="T224" s="3"/>
      <c r="U224" s="3"/>
    </row>
    <row r="225" ht="12.75" customHeight="1">
      <c r="A225" s="3" t="s">
        <v>451</v>
      </c>
      <c r="B225" s="3" t="s">
        <v>54</v>
      </c>
      <c r="C225" s="3" t="s">
        <v>54</v>
      </c>
      <c r="D225" s="3">
        <v>0.9725086</v>
      </c>
      <c r="E225" s="3">
        <v>0.6583493</v>
      </c>
      <c r="F225" s="3" t="s">
        <v>452</v>
      </c>
      <c r="G225" s="4"/>
      <c r="H225" s="5">
        <v>1.0</v>
      </c>
      <c r="I225" s="5">
        <v>1.0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ht="12.75" customHeight="1">
      <c r="A226" s="3" t="s">
        <v>453</v>
      </c>
      <c r="B226" s="3" t="s">
        <v>54</v>
      </c>
      <c r="C226" s="3" t="s">
        <v>54</v>
      </c>
      <c r="D226" s="3">
        <v>0.9800099</v>
      </c>
      <c r="E226" s="3">
        <v>0.7151957</v>
      </c>
      <c r="F226" s="3" t="s">
        <v>454</v>
      </c>
      <c r="G226" s="4"/>
      <c r="H226" s="3"/>
      <c r="I226" s="5">
        <v>1.0</v>
      </c>
      <c r="J226" s="3"/>
      <c r="K226" s="3"/>
      <c r="L226" s="3"/>
      <c r="M226" s="3"/>
      <c r="N226" s="3"/>
      <c r="O226" s="3"/>
      <c r="P226" s="5">
        <v>1.0</v>
      </c>
      <c r="Q226" s="3"/>
      <c r="R226" s="3"/>
      <c r="S226" s="3"/>
      <c r="T226" s="3"/>
      <c r="U226" s="3"/>
    </row>
    <row r="227" ht="12.75" customHeight="1">
      <c r="A227" s="3" t="s">
        <v>455</v>
      </c>
      <c r="B227" s="3" t="s">
        <v>54</v>
      </c>
      <c r="C227" s="3" t="s">
        <v>54</v>
      </c>
      <c r="D227" s="3">
        <v>0.9525932</v>
      </c>
      <c r="E227" s="3">
        <v>0.70802426</v>
      </c>
      <c r="F227" s="3" t="s">
        <v>456</v>
      </c>
      <c r="G227" s="4"/>
      <c r="H227" s="3"/>
      <c r="I227" s="5">
        <v>1.0</v>
      </c>
      <c r="J227" s="3"/>
      <c r="K227" s="3"/>
      <c r="L227" s="3"/>
      <c r="M227" s="3"/>
      <c r="N227" s="3"/>
      <c r="O227" s="3"/>
      <c r="P227" s="5">
        <v>1.0</v>
      </c>
      <c r="Q227" s="3"/>
      <c r="R227" s="3"/>
      <c r="S227" s="3"/>
      <c r="T227" s="3"/>
      <c r="U227" s="3"/>
    </row>
    <row r="228" ht="12.75" customHeight="1">
      <c r="A228" s="3" t="s">
        <v>457</v>
      </c>
      <c r="B228" s="3" t="s">
        <v>54</v>
      </c>
      <c r="C228" s="3" t="s">
        <v>54</v>
      </c>
      <c r="D228" s="3">
        <v>0.81702065</v>
      </c>
      <c r="E228" s="3">
        <v>0.6882116</v>
      </c>
      <c r="F228" s="3" t="s">
        <v>458</v>
      </c>
      <c r="G228" s="4"/>
      <c r="H228" s="3"/>
      <c r="I228" s="5">
        <v>1.0</v>
      </c>
      <c r="J228" s="5">
        <v>1.0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ht="12.75" customHeight="1">
      <c r="A229" s="3" t="s">
        <v>459</v>
      </c>
      <c r="B229" s="3" t="s">
        <v>54</v>
      </c>
      <c r="C229" s="3" t="s">
        <v>54</v>
      </c>
      <c r="D229" s="3">
        <v>0.86979496</v>
      </c>
      <c r="E229" s="3">
        <v>0.82610756</v>
      </c>
      <c r="F229" s="3" t="s">
        <v>460</v>
      </c>
      <c r="G229" s="4"/>
      <c r="H229" s="5">
        <v>1.0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ht="12.75" customHeight="1">
      <c r="A230" s="3" t="s">
        <v>461</v>
      </c>
      <c r="B230" s="3" t="s">
        <v>145</v>
      </c>
      <c r="C230" s="3" t="s">
        <v>145</v>
      </c>
      <c r="D230" s="3">
        <v>0.8793165</v>
      </c>
      <c r="E230" s="3">
        <v>0.6303599</v>
      </c>
      <c r="F230" s="3" t="s">
        <v>462</v>
      </c>
      <c r="G230" s="4"/>
      <c r="H230" s="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ht="12.75" customHeight="1">
      <c r="A231" s="3" t="s">
        <v>463</v>
      </c>
      <c r="B231" s="3" t="s">
        <v>145</v>
      </c>
      <c r="C231" s="3" t="s">
        <v>145</v>
      </c>
      <c r="D231" s="3">
        <v>0.78909326</v>
      </c>
      <c r="E231" s="3">
        <v>0.45717117</v>
      </c>
      <c r="F231" s="3" t="s">
        <v>464</v>
      </c>
      <c r="G231" s="4"/>
      <c r="H231" s="5">
        <v>1.0</v>
      </c>
      <c r="I231" s="5">
        <v>1.0</v>
      </c>
      <c r="J231" s="5">
        <v>1.0</v>
      </c>
      <c r="K231" s="3"/>
      <c r="L231" s="3"/>
      <c r="M231" s="3"/>
      <c r="N231" s="3"/>
      <c r="O231" s="5">
        <v>1.0</v>
      </c>
      <c r="P231" s="3"/>
      <c r="Q231" s="3"/>
      <c r="R231" s="3"/>
      <c r="S231" s="3"/>
      <c r="T231" s="3"/>
      <c r="U231" s="3"/>
    </row>
    <row r="232" ht="12.75" customHeight="1">
      <c r="A232" s="3" t="s">
        <v>465</v>
      </c>
      <c r="B232" s="3" t="s">
        <v>145</v>
      </c>
      <c r="C232" s="3" t="s">
        <v>145</v>
      </c>
      <c r="D232" s="3">
        <v>0.90973985</v>
      </c>
      <c r="E232" s="3">
        <v>0.866771</v>
      </c>
      <c r="F232" s="3" t="s">
        <v>466</v>
      </c>
      <c r="G232" s="4"/>
      <c r="H232" s="5">
        <v>1.0</v>
      </c>
      <c r="I232" s="5">
        <v>1.0</v>
      </c>
      <c r="J232" s="3"/>
      <c r="K232" s="3"/>
      <c r="L232" s="3"/>
      <c r="M232" s="3"/>
      <c r="N232" s="3"/>
      <c r="O232" s="5">
        <v>1.0</v>
      </c>
      <c r="P232" s="3"/>
      <c r="Q232" s="3"/>
      <c r="R232" s="3"/>
      <c r="S232" s="3"/>
      <c r="T232" s="3"/>
      <c r="U232" s="3"/>
    </row>
    <row r="233" ht="12.75" customHeight="1">
      <c r="A233" s="3" t="s">
        <v>467</v>
      </c>
      <c r="B233" s="3" t="s">
        <v>16</v>
      </c>
      <c r="C233" s="3" t="s">
        <v>145</v>
      </c>
      <c r="D233" s="3">
        <v>0.86772895</v>
      </c>
      <c r="E233" s="3">
        <v>0.70121694</v>
      </c>
      <c r="F233" s="3" t="s">
        <v>468</v>
      </c>
      <c r="G233" s="4"/>
      <c r="H233" s="3"/>
      <c r="I233" s="5">
        <v>1.0</v>
      </c>
      <c r="J233" s="5">
        <v>1.0</v>
      </c>
      <c r="K233" s="3"/>
      <c r="L233" s="5">
        <v>1.0</v>
      </c>
      <c r="M233" s="3"/>
      <c r="N233" s="3"/>
      <c r="O233" s="3"/>
      <c r="P233" s="3"/>
      <c r="Q233" s="3"/>
      <c r="R233" s="3"/>
      <c r="S233" s="3"/>
      <c r="T233" s="3"/>
      <c r="U233" s="3"/>
    </row>
    <row r="234" ht="12.75" customHeight="1">
      <c r="A234" s="3" t="s">
        <v>469</v>
      </c>
      <c r="B234" s="3" t="s">
        <v>145</v>
      </c>
      <c r="C234" s="3" t="s">
        <v>145</v>
      </c>
      <c r="D234" s="3">
        <v>0.9292935</v>
      </c>
      <c r="E234" s="3">
        <v>0.6340091</v>
      </c>
      <c r="F234" s="3" t="s">
        <v>470</v>
      </c>
      <c r="G234" s="4"/>
      <c r="H234" s="3"/>
      <c r="I234" s="5">
        <v>1.0</v>
      </c>
      <c r="J234" s="5">
        <v>1.0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ht="12.75" customHeight="1">
      <c r="A235" s="3" t="s">
        <v>471</v>
      </c>
      <c r="B235" s="3" t="s">
        <v>145</v>
      </c>
      <c r="C235" s="3" t="s">
        <v>145</v>
      </c>
      <c r="D235" s="3">
        <v>0.78539497</v>
      </c>
      <c r="E235" s="3">
        <v>0.62109125</v>
      </c>
      <c r="F235" s="3" t="s">
        <v>472</v>
      </c>
      <c r="G235" s="4"/>
      <c r="H235" s="3"/>
      <c r="I235" s="5">
        <v>1.0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ht="12.75" customHeight="1">
      <c r="A236" s="3" t="s">
        <v>473</v>
      </c>
      <c r="B236" s="3" t="s">
        <v>16</v>
      </c>
      <c r="C236" s="3" t="s">
        <v>145</v>
      </c>
      <c r="D236" s="3">
        <v>0.9117397</v>
      </c>
      <c r="E236" s="3">
        <v>0.7245054</v>
      </c>
      <c r="F236" s="3" t="s">
        <v>474</v>
      </c>
      <c r="G236" s="4"/>
      <c r="H236" s="3"/>
      <c r="I236" s="5">
        <v>1.0</v>
      </c>
      <c r="J236" s="3"/>
      <c r="K236" s="3"/>
      <c r="L236" s="3"/>
      <c r="M236" s="3"/>
      <c r="N236" s="3"/>
      <c r="O236" s="5">
        <v>1.0</v>
      </c>
      <c r="P236" s="3"/>
      <c r="Q236" s="3"/>
      <c r="R236" s="3"/>
      <c r="S236" s="3"/>
      <c r="T236" s="3"/>
      <c r="U236" s="3"/>
    </row>
    <row r="237" ht="12.75" customHeight="1">
      <c r="A237" s="3" t="s">
        <v>475</v>
      </c>
      <c r="B237" s="3" t="s">
        <v>145</v>
      </c>
      <c r="C237" s="3" t="s">
        <v>145</v>
      </c>
      <c r="D237" s="3">
        <v>0.84752107</v>
      </c>
      <c r="E237" s="3">
        <v>0.64326507</v>
      </c>
      <c r="F237" s="3" t="s">
        <v>476</v>
      </c>
      <c r="G237" s="4"/>
      <c r="H237" s="3"/>
      <c r="I237" s="3"/>
      <c r="J237" s="3"/>
      <c r="K237" s="3"/>
      <c r="L237" s="3"/>
      <c r="M237" s="3"/>
      <c r="N237" s="3"/>
      <c r="O237" s="3"/>
      <c r="P237" s="5">
        <v>1.0</v>
      </c>
      <c r="Q237" s="3"/>
      <c r="R237" s="3"/>
      <c r="S237" s="3"/>
      <c r="T237" s="3"/>
      <c r="U237" s="3"/>
    </row>
    <row r="238" ht="12.75" customHeight="1">
      <c r="A238" s="3" t="s">
        <v>477</v>
      </c>
      <c r="B238" s="3" t="s">
        <v>145</v>
      </c>
      <c r="C238" s="3" t="s">
        <v>145</v>
      </c>
      <c r="D238" s="3">
        <v>0.95345855</v>
      </c>
      <c r="E238" s="3">
        <v>0.7013852</v>
      </c>
      <c r="F238" s="3" t="s">
        <v>478</v>
      </c>
      <c r="G238" s="4"/>
      <c r="H238" s="3"/>
      <c r="I238" s="5">
        <v>1.0</v>
      </c>
      <c r="J238" s="5">
        <v>1.0</v>
      </c>
      <c r="K238" s="3"/>
      <c r="L238" s="3"/>
      <c r="M238" s="3"/>
      <c r="N238" s="3"/>
      <c r="O238" s="5">
        <v>1.0</v>
      </c>
      <c r="P238" s="3"/>
      <c r="Q238" s="3"/>
      <c r="R238" s="3"/>
      <c r="S238" s="3"/>
      <c r="T238" s="3"/>
      <c r="U238" s="3"/>
    </row>
    <row r="239" ht="12.75" customHeight="1">
      <c r="A239" s="3" t="s">
        <v>479</v>
      </c>
      <c r="B239" s="3" t="s">
        <v>145</v>
      </c>
      <c r="C239" s="3" t="s">
        <v>145</v>
      </c>
      <c r="D239" s="3">
        <v>0.9107096</v>
      </c>
      <c r="E239" s="3">
        <v>0.5645144</v>
      </c>
      <c r="F239" s="3" t="s">
        <v>478</v>
      </c>
      <c r="G239" s="4"/>
      <c r="H239" s="3"/>
      <c r="I239" s="5">
        <v>1.0</v>
      </c>
      <c r="J239" s="5">
        <v>1.0</v>
      </c>
      <c r="K239" s="3"/>
      <c r="L239" s="3"/>
      <c r="M239" s="3"/>
      <c r="N239" s="3"/>
      <c r="O239" s="5">
        <v>1.0</v>
      </c>
      <c r="P239" s="3"/>
      <c r="Q239" s="3"/>
      <c r="R239" s="3"/>
      <c r="S239" s="3"/>
      <c r="T239" s="3"/>
      <c r="U239" s="3"/>
    </row>
    <row r="240" ht="12.75" customHeight="1">
      <c r="A240" s="3" t="s">
        <v>480</v>
      </c>
      <c r="B240" s="3" t="s">
        <v>145</v>
      </c>
      <c r="C240" s="3" t="s">
        <v>145</v>
      </c>
      <c r="D240" s="3">
        <v>0.8479458</v>
      </c>
      <c r="E240" s="3">
        <v>0.66703665</v>
      </c>
      <c r="F240" s="3" t="s">
        <v>481</v>
      </c>
      <c r="G240" s="4"/>
      <c r="H240" s="5">
        <v>1.0</v>
      </c>
      <c r="I240" s="5">
        <v>1.0</v>
      </c>
      <c r="J240" s="5">
        <v>1.0</v>
      </c>
      <c r="K240" s="3"/>
      <c r="L240" s="3"/>
      <c r="M240" s="3"/>
      <c r="N240" s="3"/>
      <c r="O240" s="5">
        <v>1.0</v>
      </c>
      <c r="P240" s="3"/>
      <c r="Q240" s="3"/>
      <c r="R240" s="3"/>
      <c r="S240" s="3"/>
      <c r="T240" s="3"/>
      <c r="U240" s="3"/>
    </row>
    <row r="241" ht="12.75" customHeight="1">
      <c r="A241" s="3" t="s">
        <v>482</v>
      </c>
      <c r="B241" s="3" t="s">
        <v>145</v>
      </c>
      <c r="C241" s="3" t="s">
        <v>145</v>
      </c>
      <c r="D241" s="3">
        <v>0.9490968</v>
      </c>
      <c r="E241" s="3">
        <v>0.89291424</v>
      </c>
      <c r="F241" s="3" t="s">
        <v>483</v>
      </c>
      <c r="G241" s="4"/>
      <c r="H241" s="5">
        <v>1.0</v>
      </c>
      <c r="I241" s="3"/>
      <c r="J241" s="3"/>
      <c r="K241" s="3"/>
      <c r="L241" s="3"/>
      <c r="M241" s="3"/>
      <c r="N241" s="3"/>
      <c r="O241" s="5">
        <v>1.0</v>
      </c>
      <c r="P241" s="3"/>
      <c r="Q241" s="3"/>
      <c r="R241" s="3"/>
      <c r="S241" s="3"/>
      <c r="T241" s="3"/>
      <c r="U241" s="3"/>
    </row>
    <row r="242" ht="12.75" customHeight="1">
      <c r="A242" s="3" t="s">
        <v>484</v>
      </c>
      <c r="B242" s="3" t="s">
        <v>145</v>
      </c>
      <c r="C242" s="3" t="s">
        <v>145</v>
      </c>
      <c r="D242" s="3">
        <v>0.9020855</v>
      </c>
      <c r="E242" s="3">
        <v>0.82859874</v>
      </c>
      <c r="F242" s="3" t="s">
        <v>485</v>
      </c>
      <c r="G242" s="4"/>
      <c r="H242" s="5">
        <v>1.0</v>
      </c>
      <c r="I242" s="5">
        <v>1.0</v>
      </c>
      <c r="J242" s="3"/>
      <c r="K242" s="3"/>
      <c r="L242" s="3"/>
      <c r="M242" s="3"/>
      <c r="N242" s="3"/>
      <c r="O242" s="3"/>
      <c r="P242" s="5">
        <v>1.0</v>
      </c>
      <c r="Q242" s="3"/>
      <c r="R242" s="3"/>
      <c r="S242" s="3"/>
      <c r="T242" s="3"/>
      <c r="U242" s="3"/>
    </row>
    <row r="243" ht="12.75" customHeight="1">
      <c r="A243" s="3" t="s">
        <v>486</v>
      </c>
      <c r="B243" s="3" t="s">
        <v>145</v>
      </c>
      <c r="C243" s="3" t="s">
        <v>145</v>
      </c>
      <c r="D243" s="3">
        <v>0.7474755</v>
      </c>
      <c r="E243" s="3">
        <v>0.71695894</v>
      </c>
      <c r="F243" s="3" t="s">
        <v>487</v>
      </c>
      <c r="G243" s="4"/>
      <c r="H243" s="3"/>
      <c r="I243" s="5">
        <v>1.0</v>
      </c>
      <c r="J243" s="3"/>
      <c r="K243" s="3"/>
      <c r="L243" s="3"/>
      <c r="M243" s="3"/>
      <c r="N243" s="3"/>
      <c r="O243" s="5">
        <v>1.0</v>
      </c>
      <c r="P243" s="3"/>
      <c r="Q243" s="3"/>
      <c r="R243" s="3"/>
      <c r="S243" s="3"/>
      <c r="T243" s="3"/>
      <c r="U243" s="3"/>
    </row>
    <row r="244" ht="12.75" customHeight="1">
      <c r="A244" s="3" t="s">
        <v>488</v>
      </c>
      <c r="B244" s="3" t="s">
        <v>145</v>
      </c>
      <c r="C244" s="3" t="s">
        <v>145</v>
      </c>
      <c r="D244" s="3">
        <v>0.8880978</v>
      </c>
      <c r="E244" s="3">
        <v>0.7471332</v>
      </c>
      <c r="F244" s="3" t="s">
        <v>489</v>
      </c>
      <c r="G244" s="4"/>
      <c r="H244" s="3"/>
      <c r="I244" s="5">
        <v>1.0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ht="12.75" customHeight="1">
      <c r="A245" s="3" t="s">
        <v>490</v>
      </c>
      <c r="B245" s="3" t="s">
        <v>145</v>
      </c>
      <c r="C245" s="3" t="s">
        <v>145</v>
      </c>
      <c r="D245" s="3">
        <v>0.92182595</v>
      </c>
      <c r="E245" s="3">
        <v>0.8944134</v>
      </c>
      <c r="F245" s="3" t="s">
        <v>491</v>
      </c>
      <c r="G245" s="4"/>
      <c r="H245" s="3"/>
      <c r="I245" s="5">
        <v>1.0</v>
      </c>
      <c r="J245" s="5">
        <v>1.0</v>
      </c>
      <c r="K245" s="3"/>
      <c r="L245" s="3"/>
      <c r="M245" s="3"/>
      <c r="N245" s="3"/>
      <c r="O245" s="5">
        <v>1.0</v>
      </c>
      <c r="P245" s="3"/>
      <c r="Q245" s="3"/>
      <c r="R245" s="3"/>
      <c r="S245" s="3"/>
      <c r="T245" s="3"/>
      <c r="U245" s="3"/>
    </row>
    <row r="246" ht="12.75" customHeight="1">
      <c r="A246" s="3" t="s">
        <v>492</v>
      </c>
      <c r="B246" s="3" t="s">
        <v>145</v>
      </c>
      <c r="C246" s="3" t="s">
        <v>145</v>
      </c>
      <c r="D246" s="3">
        <v>0.9369837</v>
      </c>
      <c r="E246" s="3">
        <v>0.8151408</v>
      </c>
      <c r="F246" s="3" t="s">
        <v>493</v>
      </c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ht="12.75" customHeight="1">
      <c r="A247" s="3" t="s">
        <v>494</v>
      </c>
      <c r="B247" s="3" t="s">
        <v>145</v>
      </c>
      <c r="C247" s="3" t="s">
        <v>145</v>
      </c>
      <c r="D247" s="3">
        <v>0.92725533</v>
      </c>
      <c r="E247" s="3">
        <v>0.8394899</v>
      </c>
      <c r="F247" s="3" t="s">
        <v>495</v>
      </c>
      <c r="G247" s="4"/>
      <c r="H247" s="3"/>
      <c r="I247" s="5">
        <v>1.0</v>
      </c>
      <c r="J247" s="5">
        <v>1.0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ht="12.75" customHeight="1">
      <c r="A248" s="3" t="s">
        <v>496</v>
      </c>
      <c r="B248" s="3" t="s">
        <v>145</v>
      </c>
      <c r="C248" s="3" t="s">
        <v>145</v>
      </c>
      <c r="D248" s="3">
        <v>0.93709284</v>
      </c>
      <c r="E248" s="3">
        <v>0.858959</v>
      </c>
      <c r="F248" s="3" t="s">
        <v>497</v>
      </c>
      <c r="G248" s="4"/>
      <c r="H248" s="3"/>
      <c r="I248" s="5">
        <v>1.0</v>
      </c>
      <c r="J248" s="5">
        <v>1.0</v>
      </c>
      <c r="K248" s="3"/>
      <c r="L248" s="3"/>
      <c r="M248" s="3"/>
      <c r="N248" s="3"/>
      <c r="O248" s="5">
        <v>1.0</v>
      </c>
      <c r="P248" s="3"/>
      <c r="Q248" s="3"/>
      <c r="R248" s="3"/>
      <c r="S248" s="3"/>
      <c r="T248" s="3"/>
      <c r="U248" s="3"/>
    </row>
    <row r="249" ht="12.75" customHeight="1">
      <c r="A249" s="3" t="s">
        <v>498</v>
      </c>
      <c r="B249" s="3" t="s">
        <v>145</v>
      </c>
      <c r="C249" s="3" t="s">
        <v>145</v>
      </c>
      <c r="D249" s="3">
        <v>0.9405258</v>
      </c>
      <c r="E249" s="3">
        <v>0.6763938</v>
      </c>
      <c r="F249" s="3" t="s">
        <v>499</v>
      </c>
      <c r="G249" s="4"/>
      <c r="H249" s="3"/>
      <c r="I249" s="5">
        <v>1.0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ht="12.75" customHeight="1">
      <c r="A250" s="3" t="s">
        <v>500</v>
      </c>
      <c r="B250" s="3" t="s">
        <v>145</v>
      </c>
      <c r="C250" s="3" t="s">
        <v>145</v>
      </c>
      <c r="D250" s="3">
        <v>0.75752807</v>
      </c>
      <c r="E250" s="3">
        <v>0.40927643</v>
      </c>
      <c r="F250" s="3" t="s">
        <v>501</v>
      </c>
      <c r="G250" s="4"/>
      <c r="H250" s="3"/>
      <c r="I250" s="3"/>
      <c r="J250" s="5">
        <v>1.0</v>
      </c>
      <c r="K250" s="3"/>
      <c r="L250" s="3"/>
      <c r="M250" s="3"/>
      <c r="N250" s="3"/>
      <c r="O250" s="5">
        <v>1.0</v>
      </c>
      <c r="P250" s="3"/>
      <c r="Q250" s="3"/>
      <c r="R250" s="3"/>
      <c r="S250" s="3"/>
      <c r="T250" s="3"/>
      <c r="U250" s="3"/>
    </row>
    <row r="251" ht="12.75" customHeight="1">
      <c r="A251" s="3" t="s">
        <v>502</v>
      </c>
      <c r="B251" s="3" t="s">
        <v>145</v>
      </c>
      <c r="C251" s="3" t="s">
        <v>145</v>
      </c>
      <c r="D251" s="3">
        <v>0.8803977</v>
      </c>
      <c r="E251" s="3">
        <v>0.83176154</v>
      </c>
      <c r="F251" s="3" t="s">
        <v>503</v>
      </c>
      <c r="G251" s="4"/>
      <c r="H251" s="3"/>
      <c r="I251" s="3"/>
      <c r="J251" s="3"/>
      <c r="K251" s="3"/>
      <c r="L251" s="3"/>
      <c r="M251" s="3"/>
      <c r="N251" s="3"/>
      <c r="O251" s="5">
        <v>1.0</v>
      </c>
      <c r="P251" s="3"/>
      <c r="Q251" s="3"/>
      <c r="R251" s="3"/>
      <c r="S251" s="3"/>
      <c r="T251" s="3"/>
      <c r="U251" s="3"/>
    </row>
    <row r="252" ht="12.75" customHeight="1">
      <c r="A252" s="3" t="s">
        <v>504</v>
      </c>
      <c r="B252" s="3" t="s">
        <v>145</v>
      </c>
      <c r="C252" s="3" t="s">
        <v>145</v>
      </c>
      <c r="D252" s="3">
        <v>0.9225252</v>
      </c>
      <c r="E252" s="3">
        <v>0.7769794</v>
      </c>
      <c r="F252" s="3" t="s">
        <v>505</v>
      </c>
      <c r="G252" s="4"/>
      <c r="H252" s="3"/>
      <c r="I252" s="3"/>
      <c r="J252" s="5">
        <v>1.0</v>
      </c>
      <c r="K252" s="3"/>
      <c r="L252" s="3"/>
      <c r="M252" s="3"/>
      <c r="N252" s="3"/>
      <c r="O252" s="5">
        <v>1.0</v>
      </c>
      <c r="P252" s="3"/>
      <c r="Q252" s="3"/>
      <c r="R252" s="3"/>
      <c r="S252" s="3"/>
      <c r="T252" s="3"/>
      <c r="U252" s="3"/>
    </row>
    <row r="253" ht="12.75" customHeight="1">
      <c r="A253" s="3" t="s">
        <v>506</v>
      </c>
      <c r="B253" s="3" t="s">
        <v>145</v>
      </c>
      <c r="C253" s="3" t="s">
        <v>145</v>
      </c>
      <c r="D253" s="3">
        <v>0.92915016</v>
      </c>
      <c r="E253" s="3">
        <v>0.41386896</v>
      </c>
      <c r="F253" s="5" t="s">
        <v>507</v>
      </c>
      <c r="G253" s="4"/>
      <c r="H253" s="3"/>
      <c r="I253" s="3"/>
      <c r="J253" s="5">
        <v>1.0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ht="12.75" customHeight="1">
      <c r="A254" s="3" t="s">
        <v>508</v>
      </c>
      <c r="B254" s="3" t="s">
        <v>145</v>
      </c>
      <c r="C254" s="3" t="s">
        <v>145</v>
      </c>
      <c r="D254" s="3">
        <v>0.8656849</v>
      </c>
      <c r="E254" s="3">
        <v>0.65107447</v>
      </c>
      <c r="F254" s="5" t="s">
        <v>509</v>
      </c>
      <c r="G254" s="4"/>
      <c r="H254" s="3"/>
      <c r="I254" s="5">
        <v>1.0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ht="12.75" customHeight="1">
      <c r="A255" s="3" t="s">
        <v>510</v>
      </c>
      <c r="B255" s="3" t="s">
        <v>145</v>
      </c>
      <c r="C255" s="3" t="s">
        <v>145</v>
      </c>
      <c r="D255" s="3">
        <v>0.9234135</v>
      </c>
      <c r="E255" s="3">
        <v>0.7264088</v>
      </c>
      <c r="F255" s="3" t="s">
        <v>511</v>
      </c>
      <c r="G255" s="4"/>
      <c r="H255" s="3"/>
      <c r="I255" s="5">
        <v>1.0</v>
      </c>
      <c r="J255" s="3"/>
      <c r="K255" s="3"/>
      <c r="L255" s="3"/>
      <c r="M255" s="3"/>
      <c r="N255" s="3"/>
      <c r="O255" s="5">
        <v>1.0</v>
      </c>
      <c r="P255" s="3"/>
      <c r="Q255" s="3"/>
      <c r="R255" s="3"/>
      <c r="S255" s="3"/>
      <c r="T255" s="3"/>
      <c r="U255" s="3"/>
    </row>
    <row r="256" ht="12.75" customHeight="1">
      <c r="A256" s="3" t="s">
        <v>512</v>
      </c>
      <c r="B256" s="3" t="s">
        <v>145</v>
      </c>
      <c r="C256" s="3" t="s">
        <v>145</v>
      </c>
      <c r="D256" s="3">
        <v>0.90480506</v>
      </c>
      <c r="E256" s="3">
        <v>0.76663893</v>
      </c>
      <c r="F256" s="3" t="s">
        <v>513</v>
      </c>
      <c r="G256" s="4"/>
      <c r="H256" s="3"/>
      <c r="I256" s="3"/>
      <c r="J256" s="5">
        <v>1.0</v>
      </c>
      <c r="K256" s="3"/>
      <c r="L256" s="3"/>
      <c r="M256" s="3"/>
      <c r="N256" s="3"/>
      <c r="O256" s="5">
        <v>1.0</v>
      </c>
      <c r="P256" s="3"/>
      <c r="Q256" s="3"/>
      <c r="R256" s="3"/>
      <c r="S256" s="3"/>
      <c r="T256" s="3"/>
      <c r="U256" s="3"/>
    </row>
    <row r="257" ht="12.75" customHeight="1">
      <c r="A257" s="3" t="s">
        <v>514</v>
      </c>
      <c r="B257" s="3" t="s">
        <v>145</v>
      </c>
      <c r="C257" s="3" t="s">
        <v>145</v>
      </c>
      <c r="D257" s="3">
        <v>0.9434147</v>
      </c>
      <c r="E257" s="3">
        <v>0.81075054</v>
      </c>
      <c r="F257" s="3" t="s">
        <v>515</v>
      </c>
      <c r="G257" s="4"/>
      <c r="H257" s="3"/>
      <c r="I257" s="3"/>
      <c r="J257" s="5">
        <v>1.0</v>
      </c>
      <c r="K257" s="3"/>
      <c r="L257" s="3"/>
      <c r="M257" s="3"/>
      <c r="N257" s="5">
        <v>1.0</v>
      </c>
      <c r="O257" s="5">
        <v>1.0</v>
      </c>
      <c r="P257" s="3"/>
      <c r="Q257" s="3"/>
      <c r="R257" s="3"/>
      <c r="S257" s="3"/>
      <c r="T257" s="3"/>
      <c r="U257" s="3"/>
    </row>
    <row r="258" ht="12.75" customHeight="1">
      <c r="A258" s="3" t="s">
        <v>516</v>
      </c>
      <c r="B258" s="3" t="s">
        <v>145</v>
      </c>
      <c r="C258" s="3" t="s">
        <v>145</v>
      </c>
      <c r="D258" s="3">
        <v>0.934784</v>
      </c>
      <c r="E258" s="3">
        <v>0.6355858</v>
      </c>
      <c r="F258" s="3" t="s">
        <v>517</v>
      </c>
      <c r="G258" s="4"/>
      <c r="H258" s="3"/>
      <c r="I258" s="3"/>
      <c r="J258" s="5">
        <v>1.0</v>
      </c>
      <c r="K258" s="3"/>
      <c r="L258" s="3"/>
      <c r="M258" s="3"/>
      <c r="N258" s="5">
        <v>1.0</v>
      </c>
      <c r="O258" s="5">
        <v>1.0</v>
      </c>
      <c r="P258" s="3"/>
      <c r="Q258" s="3"/>
      <c r="R258" s="3"/>
      <c r="S258" s="3"/>
      <c r="T258" s="3"/>
      <c r="U258" s="3"/>
    </row>
    <row r="259" ht="12.75" customHeight="1">
      <c r="A259" s="3" t="s">
        <v>518</v>
      </c>
      <c r="B259" s="3" t="s">
        <v>145</v>
      </c>
      <c r="C259" s="3" t="s">
        <v>145</v>
      </c>
      <c r="D259" s="3">
        <v>0.9486429</v>
      </c>
      <c r="E259" s="3">
        <v>0.7197091</v>
      </c>
      <c r="F259" s="3" t="s">
        <v>519</v>
      </c>
      <c r="G259" s="4"/>
      <c r="H259" s="3"/>
      <c r="I259" s="3"/>
      <c r="J259" s="3"/>
      <c r="K259" s="3"/>
      <c r="L259" s="3"/>
      <c r="M259" s="3"/>
      <c r="N259" s="5">
        <v>1.0</v>
      </c>
      <c r="O259" s="5">
        <v>1.0</v>
      </c>
      <c r="P259" s="3"/>
      <c r="Q259" s="3"/>
      <c r="R259" s="3"/>
      <c r="S259" s="3"/>
      <c r="T259" s="3"/>
      <c r="U259" s="3"/>
    </row>
    <row r="260" ht="12.75" customHeight="1">
      <c r="A260" s="3" t="s">
        <v>520</v>
      </c>
      <c r="B260" s="3" t="s">
        <v>145</v>
      </c>
      <c r="C260" s="3" t="s">
        <v>145</v>
      </c>
      <c r="D260" s="3">
        <v>0.8929672</v>
      </c>
      <c r="E260" s="3">
        <v>0.6728438</v>
      </c>
      <c r="F260" s="3" t="s">
        <v>521</v>
      </c>
      <c r="G260" s="4"/>
      <c r="H260" s="3"/>
      <c r="I260" s="5">
        <v>1.0</v>
      </c>
      <c r="J260" s="5">
        <v>1.0</v>
      </c>
      <c r="K260" s="3"/>
      <c r="L260" s="3"/>
      <c r="M260" s="3"/>
      <c r="N260" s="3"/>
      <c r="O260" s="5">
        <v>1.0</v>
      </c>
      <c r="P260" s="3"/>
      <c r="Q260" s="3"/>
      <c r="R260" s="3"/>
      <c r="S260" s="3"/>
      <c r="T260" s="3"/>
      <c r="U260" s="3"/>
    </row>
    <row r="261" ht="12.75" customHeight="1">
      <c r="A261" s="3" t="s">
        <v>522</v>
      </c>
      <c r="B261" s="3" t="s">
        <v>145</v>
      </c>
      <c r="C261" s="3" t="s">
        <v>145</v>
      </c>
      <c r="D261" s="3">
        <v>0.9194587</v>
      </c>
      <c r="E261" s="3">
        <v>0.46114534</v>
      </c>
      <c r="F261" s="5" t="s">
        <v>523</v>
      </c>
      <c r="G261" s="4"/>
      <c r="H261" s="3"/>
      <c r="I261" s="3"/>
      <c r="J261" s="3"/>
      <c r="K261" s="3"/>
      <c r="L261" s="3"/>
      <c r="M261" s="3"/>
      <c r="N261" s="3"/>
      <c r="O261" s="5">
        <v>1.0</v>
      </c>
      <c r="P261" s="3"/>
      <c r="Q261" s="3"/>
      <c r="R261" s="3"/>
      <c r="S261" s="3"/>
      <c r="T261" s="3"/>
      <c r="U261" s="3"/>
    </row>
    <row r="262" ht="12.75" customHeight="1">
      <c r="A262" s="3" t="s">
        <v>524</v>
      </c>
      <c r="B262" s="3" t="s">
        <v>145</v>
      </c>
      <c r="C262" s="3" t="s">
        <v>145</v>
      </c>
      <c r="D262" s="3">
        <v>0.95310444</v>
      </c>
      <c r="E262" s="3">
        <v>0.4594021</v>
      </c>
      <c r="F262" s="3" t="s">
        <v>525</v>
      </c>
      <c r="G262" s="4"/>
      <c r="H262" s="5">
        <v>1.0</v>
      </c>
      <c r="I262" s="5">
        <v>1.0</v>
      </c>
      <c r="J262" s="3"/>
      <c r="K262" s="3"/>
      <c r="L262" s="3"/>
      <c r="M262" s="3"/>
      <c r="N262" s="3"/>
      <c r="O262" s="5">
        <v>1.0</v>
      </c>
      <c r="P262" s="3"/>
      <c r="Q262" s="3"/>
      <c r="R262" s="3"/>
      <c r="S262" s="3"/>
      <c r="T262" s="3"/>
      <c r="U262" s="3"/>
    </row>
    <row r="263" ht="12.75" customHeight="1">
      <c r="A263" s="3" t="s">
        <v>526</v>
      </c>
      <c r="B263" s="3" t="s">
        <v>145</v>
      </c>
      <c r="C263" s="3" t="s">
        <v>145</v>
      </c>
      <c r="D263" s="3">
        <v>0.8865984</v>
      </c>
      <c r="E263" s="3">
        <v>0.8108217</v>
      </c>
      <c r="F263" s="5" t="s">
        <v>527</v>
      </c>
      <c r="G263" s="4"/>
      <c r="H263" s="3"/>
      <c r="I263" s="3"/>
      <c r="J263" s="5">
        <v>1.0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ht="12.75" customHeight="1">
      <c r="A264" s="3" t="s">
        <v>528</v>
      </c>
      <c r="B264" s="3" t="s">
        <v>54</v>
      </c>
      <c r="C264" s="3" t="s">
        <v>145</v>
      </c>
      <c r="D264" s="3">
        <v>0.6254784</v>
      </c>
      <c r="E264" s="3">
        <v>0.019941535</v>
      </c>
      <c r="F264" s="3" t="s">
        <v>529</v>
      </c>
      <c r="G264" s="4"/>
      <c r="H264" s="3"/>
      <c r="I264" s="3"/>
      <c r="J264" s="3"/>
      <c r="K264" s="3"/>
      <c r="L264" s="3"/>
      <c r="M264" s="3"/>
      <c r="N264" s="5">
        <v>1.0</v>
      </c>
      <c r="O264" s="3"/>
      <c r="P264" s="5">
        <v>1.0</v>
      </c>
      <c r="Q264" s="3"/>
      <c r="R264" s="3"/>
      <c r="S264" s="3"/>
      <c r="T264" s="3"/>
      <c r="U264" s="3"/>
    </row>
    <row r="265" ht="12.75" customHeight="1">
      <c r="A265" s="3" t="s">
        <v>530</v>
      </c>
      <c r="B265" s="3" t="s">
        <v>54</v>
      </c>
      <c r="C265" s="3" t="s">
        <v>145</v>
      </c>
      <c r="D265" s="3">
        <v>0.37596413</v>
      </c>
      <c r="E265" s="3">
        <v>-0.058798485</v>
      </c>
      <c r="F265" s="3" t="s">
        <v>531</v>
      </c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ht="12.75" customHeight="1">
      <c r="A266" s="3" t="s">
        <v>532</v>
      </c>
      <c r="B266" s="3" t="s">
        <v>112</v>
      </c>
      <c r="C266" s="3" t="s">
        <v>112</v>
      </c>
      <c r="D266" s="3">
        <v>0.68826866</v>
      </c>
      <c r="E266" s="3">
        <v>0.590706</v>
      </c>
      <c r="F266" s="3" t="s">
        <v>533</v>
      </c>
      <c r="G266" s="4"/>
      <c r="H266" s="3"/>
      <c r="I266" s="5">
        <v>1.0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ht="12.75" customHeight="1">
      <c r="A267" s="3" t="s">
        <v>534</v>
      </c>
      <c r="B267" s="3" t="s">
        <v>112</v>
      </c>
      <c r="C267" s="3" t="s">
        <v>112</v>
      </c>
      <c r="D267" s="3">
        <v>0.68826866</v>
      </c>
      <c r="E267" s="3">
        <v>0.590706</v>
      </c>
      <c r="F267" s="3" t="s">
        <v>533</v>
      </c>
      <c r="G267" s="4"/>
      <c r="H267" s="3"/>
      <c r="I267" s="5">
        <v>1.0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ht="12.75" customHeight="1">
      <c r="A268" s="3" t="s">
        <v>535</v>
      </c>
      <c r="B268" s="3" t="s">
        <v>112</v>
      </c>
      <c r="C268" s="3" t="s">
        <v>112</v>
      </c>
      <c r="D268" s="3">
        <v>0.8732977</v>
      </c>
      <c r="E268" s="3">
        <v>0.28167477</v>
      </c>
      <c r="F268" s="3" t="s">
        <v>536</v>
      </c>
      <c r="G268" s="4"/>
      <c r="H268" s="3"/>
      <c r="I268" s="5">
        <v>1.0</v>
      </c>
      <c r="J268" s="5">
        <v>1.0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ht="12.75" customHeight="1">
      <c r="A269" s="3" t="s">
        <v>537</v>
      </c>
      <c r="B269" s="3" t="s">
        <v>112</v>
      </c>
      <c r="C269" s="3" t="s">
        <v>112</v>
      </c>
      <c r="D269" s="3">
        <v>0.9068683</v>
      </c>
      <c r="E269" s="3">
        <v>0.7941541</v>
      </c>
      <c r="F269" s="3" t="s">
        <v>538</v>
      </c>
      <c r="G269" s="4"/>
      <c r="H269" s="3"/>
      <c r="I269" s="5">
        <v>1.0</v>
      </c>
      <c r="J269" s="5">
        <v>1.0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ht="12.75" customHeight="1">
      <c r="A270" s="3" t="s">
        <v>539</v>
      </c>
      <c r="B270" s="3" t="s">
        <v>112</v>
      </c>
      <c r="C270" s="3" t="s">
        <v>112</v>
      </c>
      <c r="D270" s="3">
        <v>0.83998877</v>
      </c>
      <c r="E270" s="3">
        <v>0.14369215</v>
      </c>
      <c r="F270" s="3" t="s">
        <v>540</v>
      </c>
      <c r="G270" s="4"/>
      <c r="H270" s="3"/>
      <c r="I270" s="5">
        <v>1.0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ht="12.75" customHeight="1">
      <c r="A271" s="3" t="s">
        <v>541</v>
      </c>
      <c r="B271" s="3" t="s">
        <v>112</v>
      </c>
      <c r="C271" s="3" t="s">
        <v>112</v>
      </c>
      <c r="D271" s="3">
        <v>0.76090646</v>
      </c>
      <c r="E271" s="3">
        <v>0.48415557</v>
      </c>
      <c r="F271" s="3" t="s">
        <v>542</v>
      </c>
      <c r="G271" s="4"/>
      <c r="H271" s="3"/>
      <c r="I271" s="5">
        <v>1.0</v>
      </c>
      <c r="J271" s="5">
        <v>1.0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ht="12.75" customHeight="1">
      <c r="A272" s="3" t="s">
        <v>543</v>
      </c>
      <c r="B272" s="3" t="s">
        <v>112</v>
      </c>
      <c r="C272" s="3" t="s">
        <v>112</v>
      </c>
      <c r="D272" s="3">
        <v>0.7017806</v>
      </c>
      <c r="E272" s="3">
        <v>0.5909747</v>
      </c>
      <c r="F272" s="3" t="s">
        <v>544</v>
      </c>
      <c r="G272" s="4"/>
      <c r="H272" s="3"/>
      <c r="I272" s="5">
        <v>1.0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ht="12.75" customHeight="1">
      <c r="A273" s="3" t="s">
        <v>545</v>
      </c>
      <c r="B273" s="3" t="s">
        <v>112</v>
      </c>
      <c r="C273" s="3" t="s">
        <v>112</v>
      </c>
      <c r="D273" s="3">
        <v>0.58149326</v>
      </c>
      <c r="E273" s="3">
        <v>0.1955796</v>
      </c>
      <c r="F273" s="3" t="s">
        <v>546</v>
      </c>
      <c r="G273" s="4"/>
      <c r="H273" s="3"/>
      <c r="I273" s="5">
        <v>1.0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ht="12.75" customHeight="1">
      <c r="A274" s="3" t="s">
        <v>547</v>
      </c>
      <c r="B274" s="3" t="s">
        <v>112</v>
      </c>
      <c r="C274" s="3" t="s">
        <v>112</v>
      </c>
      <c r="D274" s="3">
        <v>0.5649062</v>
      </c>
      <c r="E274" s="3">
        <v>0.22809611</v>
      </c>
      <c r="F274" s="3" t="s">
        <v>548</v>
      </c>
      <c r="G274" s="4"/>
      <c r="H274" s="3"/>
      <c r="I274" s="5">
        <v>1.0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ht="12.75" customHeight="1">
      <c r="A275" s="3" t="s">
        <v>549</v>
      </c>
      <c r="B275" s="3" t="s">
        <v>112</v>
      </c>
      <c r="C275" s="3" t="s">
        <v>112</v>
      </c>
      <c r="D275" s="3">
        <v>0.8053454</v>
      </c>
      <c r="E275" s="3">
        <v>0.59934366</v>
      </c>
      <c r="F275" s="3" t="s">
        <v>550</v>
      </c>
      <c r="G275" s="4"/>
      <c r="H275" s="3"/>
      <c r="I275" s="5">
        <v>1.0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ht="12.75" customHeight="1">
      <c r="A276" s="3" t="s">
        <v>551</v>
      </c>
      <c r="B276" s="3" t="s">
        <v>112</v>
      </c>
      <c r="C276" s="3" t="s">
        <v>112</v>
      </c>
      <c r="D276" s="3">
        <v>0.88609946</v>
      </c>
      <c r="E276" s="3">
        <v>0.8629062</v>
      </c>
      <c r="F276" s="3" t="s">
        <v>552</v>
      </c>
      <c r="G276" s="4"/>
      <c r="H276" s="3"/>
      <c r="I276" s="5">
        <v>1.0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ht="12.75" customHeight="1">
      <c r="A277" s="3" t="s">
        <v>553</v>
      </c>
      <c r="B277" s="3" t="s">
        <v>112</v>
      </c>
      <c r="C277" s="3" t="s">
        <v>112</v>
      </c>
      <c r="D277" s="3">
        <v>0.8167502</v>
      </c>
      <c r="E277" s="3">
        <v>0.6533235</v>
      </c>
      <c r="F277" s="3" t="s">
        <v>554</v>
      </c>
      <c r="G277" s="4"/>
      <c r="H277" s="3"/>
      <c r="I277" s="3"/>
      <c r="J277" s="5">
        <v>1.0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ht="12.75" customHeight="1">
      <c r="A278" s="3" t="s">
        <v>555</v>
      </c>
      <c r="B278" s="3" t="s">
        <v>112</v>
      </c>
      <c r="C278" s="3" t="s">
        <v>112</v>
      </c>
      <c r="D278" s="3">
        <v>0.94659907</v>
      </c>
      <c r="E278" s="3">
        <v>0.8961719</v>
      </c>
      <c r="F278" s="3" t="s">
        <v>556</v>
      </c>
      <c r="G278" s="4"/>
      <c r="H278" s="3"/>
      <c r="I278" s="5">
        <v>1.0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ht="12.75" customHeight="1">
      <c r="A279" s="3" t="s">
        <v>557</v>
      </c>
      <c r="B279" s="3" t="s">
        <v>112</v>
      </c>
      <c r="C279" s="3" t="s">
        <v>112</v>
      </c>
      <c r="D279" s="3">
        <v>0.90012985</v>
      </c>
      <c r="E279" s="3">
        <v>0.80321217</v>
      </c>
      <c r="F279" s="3" t="s">
        <v>558</v>
      </c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ht="12.75" customHeight="1">
      <c r="A280" s="3" t="s">
        <v>559</v>
      </c>
      <c r="B280" s="3" t="s">
        <v>112</v>
      </c>
      <c r="C280" s="3" t="s">
        <v>112</v>
      </c>
      <c r="D280" s="3">
        <v>0.8078095</v>
      </c>
      <c r="E280" s="3">
        <v>0.63790584</v>
      </c>
      <c r="F280" s="3" t="s">
        <v>560</v>
      </c>
      <c r="G280" s="4"/>
      <c r="H280" s="3"/>
      <c r="I280" s="3"/>
      <c r="J280" s="3"/>
      <c r="K280" s="3"/>
      <c r="L280" s="3"/>
      <c r="M280" s="3"/>
      <c r="N280" s="3"/>
      <c r="O280" s="3"/>
      <c r="P280" s="5">
        <v>1.0</v>
      </c>
      <c r="Q280" s="3"/>
      <c r="R280" s="3"/>
      <c r="S280" s="3"/>
      <c r="T280" s="3"/>
      <c r="U280" s="3"/>
    </row>
    <row r="281" ht="12.75" customHeight="1">
      <c r="A281" s="3" t="s">
        <v>561</v>
      </c>
      <c r="B281" s="3" t="s">
        <v>112</v>
      </c>
      <c r="C281" s="3" t="s">
        <v>112</v>
      </c>
      <c r="D281" s="3">
        <v>0.5511777</v>
      </c>
      <c r="E281" s="3">
        <v>0.35628048</v>
      </c>
      <c r="F281" s="3" t="s">
        <v>562</v>
      </c>
      <c r="G281" s="4"/>
      <c r="H281" s="3"/>
      <c r="I281" s="5">
        <v>1.0</v>
      </c>
      <c r="J281" s="5">
        <v>1.0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ht="12.75" customHeight="1">
      <c r="A282" s="3" t="s">
        <v>563</v>
      </c>
      <c r="B282" s="3" t="s">
        <v>112</v>
      </c>
      <c r="C282" s="3" t="s">
        <v>112</v>
      </c>
      <c r="D282" s="3">
        <v>0.6385744</v>
      </c>
      <c r="E282" s="3">
        <v>0.42009088</v>
      </c>
      <c r="F282" s="3" t="s">
        <v>564</v>
      </c>
      <c r="G282" s="4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ht="12.75" customHeight="1">
      <c r="A283" s="3" t="s">
        <v>565</v>
      </c>
      <c r="B283" s="3" t="s">
        <v>112</v>
      </c>
      <c r="C283" s="3" t="s">
        <v>112</v>
      </c>
      <c r="D283" s="3">
        <v>0.8679186</v>
      </c>
      <c r="E283" s="3">
        <v>0.61838365</v>
      </c>
      <c r="F283" s="3" t="s">
        <v>566</v>
      </c>
      <c r="G283" s="4"/>
      <c r="H283" s="3"/>
      <c r="I283" s="5">
        <v>1.0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ht="12.75" customHeight="1">
      <c r="A284" s="3" t="s">
        <v>567</v>
      </c>
      <c r="B284" s="3" t="s">
        <v>112</v>
      </c>
      <c r="C284" s="3" t="s">
        <v>112</v>
      </c>
      <c r="D284" s="3">
        <v>0.77193844</v>
      </c>
      <c r="E284" s="3">
        <v>0.4407999</v>
      </c>
      <c r="F284" s="3" t="s">
        <v>568</v>
      </c>
      <c r="G284" s="4"/>
      <c r="H284" s="5">
        <v>1.0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ht="12.75" customHeight="1">
      <c r="A285" s="3" t="s">
        <v>569</v>
      </c>
      <c r="B285" s="3" t="s">
        <v>112</v>
      </c>
      <c r="C285" s="3" t="s">
        <v>112</v>
      </c>
      <c r="D285" s="3">
        <v>0.84568584</v>
      </c>
      <c r="E285" s="3">
        <v>0.5419485</v>
      </c>
      <c r="F285" s="3" t="s">
        <v>570</v>
      </c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ht="12.75" customHeight="1">
      <c r="A286" s="3" t="s">
        <v>571</v>
      </c>
      <c r="B286" s="3" t="s">
        <v>112</v>
      </c>
      <c r="C286" s="3" t="s">
        <v>112</v>
      </c>
      <c r="D286" s="3">
        <v>0.64365727</v>
      </c>
      <c r="E286" s="3">
        <v>-0.39213303</v>
      </c>
      <c r="F286" s="3" t="s">
        <v>572</v>
      </c>
      <c r="G286" s="4"/>
      <c r="H286" s="3"/>
      <c r="I286" s="5">
        <v>1.0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ht="12.75" customHeight="1">
      <c r="A287" s="3" t="s">
        <v>573</v>
      </c>
      <c r="B287" s="3" t="s">
        <v>112</v>
      </c>
      <c r="C287" s="3" t="s">
        <v>112</v>
      </c>
      <c r="D287" s="3">
        <v>0.7422718</v>
      </c>
      <c r="E287" s="3">
        <v>0.57179207</v>
      </c>
      <c r="F287" s="3" t="s">
        <v>574</v>
      </c>
      <c r="G287" s="4"/>
      <c r="H287" s="5">
        <v>1.0</v>
      </c>
      <c r="I287" s="5">
        <v>1.0</v>
      </c>
      <c r="J287" s="5">
        <v>1.0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ht="12.75" customHeight="1">
      <c r="A288" s="3" t="s">
        <v>575</v>
      </c>
      <c r="B288" s="3" t="s">
        <v>112</v>
      </c>
      <c r="C288" s="3" t="s">
        <v>112</v>
      </c>
      <c r="D288" s="3">
        <v>0.88432413</v>
      </c>
      <c r="E288" s="3">
        <v>0.58872753</v>
      </c>
      <c r="F288" s="3" t="s">
        <v>576</v>
      </c>
      <c r="G288" s="4"/>
      <c r="H288" s="3"/>
      <c r="I288" s="3"/>
      <c r="J288" s="3"/>
      <c r="K288" s="3"/>
      <c r="L288" s="3"/>
      <c r="M288" s="3"/>
      <c r="N288" s="5">
        <v>1.0</v>
      </c>
      <c r="O288" s="3"/>
      <c r="P288" s="5">
        <v>1.0</v>
      </c>
      <c r="Q288" s="3"/>
      <c r="R288" s="3"/>
      <c r="S288" s="3"/>
      <c r="T288" s="3"/>
      <c r="U288" s="3"/>
    </row>
    <row r="289" ht="12.75" customHeight="1">
      <c r="A289" s="3" t="s">
        <v>577</v>
      </c>
      <c r="B289" s="3" t="s">
        <v>112</v>
      </c>
      <c r="C289" s="3" t="s">
        <v>112</v>
      </c>
      <c r="D289" s="3">
        <v>0.8837341</v>
      </c>
      <c r="E289" s="3">
        <v>0.62979406</v>
      </c>
      <c r="F289" s="3" t="s">
        <v>578</v>
      </c>
      <c r="G289" s="4"/>
      <c r="H289" s="3"/>
      <c r="I289" s="5">
        <v>1.0</v>
      </c>
      <c r="J289" s="5">
        <v>1.0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ht="12.75" customHeight="1">
      <c r="A290" s="3" t="s">
        <v>579</v>
      </c>
      <c r="B290" s="3" t="s">
        <v>112</v>
      </c>
      <c r="C290" s="3" t="s">
        <v>112</v>
      </c>
      <c r="D290" s="3">
        <v>0.89221287</v>
      </c>
      <c r="E290" s="3">
        <v>0.39873284</v>
      </c>
      <c r="F290" s="5" t="s">
        <v>580</v>
      </c>
      <c r="G290" s="4"/>
      <c r="H290" s="3"/>
      <c r="I290" s="5">
        <v>1.0</v>
      </c>
      <c r="J290" s="5">
        <v>1.0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ht="12.75" customHeight="1">
      <c r="A291" s="3" t="s">
        <v>581</v>
      </c>
      <c r="B291" s="3" t="s">
        <v>112</v>
      </c>
      <c r="C291" s="3" t="s">
        <v>112</v>
      </c>
      <c r="D291" s="3">
        <v>0.7672611</v>
      </c>
      <c r="E291" s="3">
        <v>0.35451382</v>
      </c>
      <c r="F291" s="3" t="s">
        <v>582</v>
      </c>
      <c r="G291" s="4"/>
      <c r="H291" s="3"/>
      <c r="I291" s="5">
        <v>1.0</v>
      </c>
      <c r="J291" s="5">
        <v>1.0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ht="12.75" customHeight="1">
      <c r="A292" s="3" t="s">
        <v>583</v>
      </c>
      <c r="B292" s="3" t="s">
        <v>112</v>
      </c>
      <c r="C292" s="3" t="s">
        <v>112</v>
      </c>
      <c r="D292" s="3">
        <v>0.94278526</v>
      </c>
      <c r="E292" s="3">
        <v>0.9021219</v>
      </c>
      <c r="F292" s="3" t="s">
        <v>584</v>
      </c>
      <c r="G292" s="4"/>
      <c r="H292" s="3"/>
      <c r="I292" s="5">
        <v>1.0</v>
      </c>
      <c r="J292" s="5">
        <v>1.0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ht="12.75" customHeight="1">
      <c r="A293" s="3" t="s">
        <v>585</v>
      </c>
      <c r="B293" s="3" t="s">
        <v>112</v>
      </c>
      <c r="C293" s="3" t="s">
        <v>112</v>
      </c>
      <c r="D293" s="3">
        <v>0.8277635</v>
      </c>
      <c r="E293" s="3">
        <v>0.48662567</v>
      </c>
      <c r="F293" s="3" t="s">
        <v>586</v>
      </c>
      <c r="G293" s="4"/>
      <c r="H293" s="3"/>
      <c r="I293" s="5">
        <v>1.0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ht="12.75" customHeight="1">
      <c r="A294" s="3" t="s">
        <v>587</v>
      </c>
      <c r="B294" s="3" t="s">
        <v>112</v>
      </c>
      <c r="C294" s="3" t="s">
        <v>112</v>
      </c>
      <c r="D294" s="3">
        <v>0.79784924</v>
      </c>
      <c r="E294" s="3">
        <v>0.5942434</v>
      </c>
      <c r="F294" s="5" t="s">
        <v>588</v>
      </c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ht="12.75" customHeight="1">
      <c r="A295" s="3" t="s">
        <v>589</v>
      </c>
      <c r="B295" s="3" t="s">
        <v>112</v>
      </c>
      <c r="C295" s="3" t="s">
        <v>112</v>
      </c>
      <c r="D295" s="3">
        <v>0.7351166</v>
      </c>
      <c r="E295" s="3">
        <v>0.4359253</v>
      </c>
      <c r="F295" s="3" t="s">
        <v>590</v>
      </c>
      <c r="G295" s="4"/>
      <c r="H295" s="3"/>
      <c r="I295" s="5">
        <v>1.0</v>
      </c>
      <c r="J295" s="5">
        <v>1.0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ht="12.75" customHeight="1">
      <c r="A296" s="3" t="s">
        <v>591</v>
      </c>
      <c r="B296" s="3" t="s">
        <v>112</v>
      </c>
      <c r="C296" s="3" t="s">
        <v>112</v>
      </c>
      <c r="D296" s="3">
        <v>0.79506963</v>
      </c>
      <c r="E296" s="3">
        <v>0.64040875</v>
      </c>
      <c r="F296" s="3" t="s">
        <v>592</v>
      </c>
      <c r="G296" s="4"/>
      <c r="H296" s="3"/>
      <c r="I296" s="3"/>
      <c r="J296" s="5">
        <v>1.0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ht="12.75" customHeight="1">
      <c r="A297" s="3" t="s">
        <v>593</v>
      </c>
      <c r="B297" s="3" t="s">
        <v>112</v>
      </c>
      <c r="C297" s="3" t="s">
        <v>112</v>
      </c>
      <c r="D297" s="3">
        <v>0.464277</v>
      </c>
      <c r="E297" s="3">
        <v>-0.09798322</v>
      </c>
      <c r="F297" s="3" t="s">
        <v>594</v>
      </c>
      <c r="G297" s="4"/>
      <c r="H297" s="3"/>
      <c r="I297" s="3"/>
      <c r="J297" s="3"/>
      <c r="K297" s="3"/>
      <c r="L297" s="3"/>
      <c r="M297" s="5">
        <v>1.0</v>
      </c>
      <c r="N297" s="3"/>
      <c r="O297" s="3"/>
      <c r="P297" s="3"/>
      <c r="Q297" s="3"/>
      <c r="R297" s="3"/>
      <c r="S297" s="3"/>
      <c r="T297" s="3"/>
      <c r="U297" s="3"/>
    </row>
    <row r="298" ht="12.75" customHeight="1">
      <c r="A298" s="3" t="s">
        <v>595</v>
      </c>
      <c r="B298" s="3" t="s">
        <v>112</v>
      </c>
      <c r="C298" s="3" t="s">
        <v>112</v>
      </c>
      <c r="D298" s="3">
        <v>0.8694796</v>
      </c>
      <c r="E298" s="3">
        <v>0.6789063</v>
      </c>
      <c r="F298" s="3" t="s">
        <v>596</v>
      </c>
      <c r="G298" s="4"/>
      <c r="H298" s="3"/>
      <c r="I298" s="5">
        <v>1.0</v>
      </c>
      <c r="J298" s="5">
        <v>1.0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ht="12.75" customHeight="1">
      <c r="A299" s="3" t="s">
        <v>597</v>
      </c>
      <c r="B299" s="3" t="s">
        <v>112</v>
      </c>
      <c r="C299" s="3" t="s">
        <v>112</v>
      </c>
      <c r="D299" s="3">
        <v>0.7472478</v>
      </c>
      <c r="E299" s="3">
        <v>0.37946326</v>
      </c>
      <c r="F299" s="3" t="s">
        <v>598</v>
      </c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ht="12.75" customHeight="1">
      <c r="A300" s="3" t="s">
        <v>599</v>
      </c>
      <c r="B300" s="3" t="s">
        <v>112</v>
      </c>
      <c r="C300" s="3" t="s">
        <v>112</v>
      </c>
      <c r="D300" s="3">
        <v>0.71099293</v>
      </c>
      <c r="E300" s="3">
        <v>0.49436316</v>
      </c>
      <c r="F300" s="3" t="s">
        <v>600</v>
      </c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ht="12.75" customHeight="1">
      <c r="A301" s="3" t="s">
        <v>601</v>
      </c>
      <c r="B301" s="3" t="s">
        <v>112</v>
      </c>
      <c r="C301" s="3" t="s">
        <v>112</v>
      </c>
      <c r="D301" s="3">
        <v>0.8124371</v>
      </c>
      <c r="E301" s="3">
        <v>0.7917885</v>
      </c>
      <c r="F301" s="3" t="s">
        <v>602</v>
      </c>
      <c r="G301" s="4"/>
      <c r="H301" s="3"/>
      <c r="I301" s="5">
        <v>1.0</v>
      </c>
      <c r="J301" s="5">
        <v>1.0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ht="12.75" customHeight="1">
      <c r="A302" s="3" t="s">
        <v>603</v>
      </c>
      <c r="B302" s="3" t="s">
        <v>112</v>
      </c>
      <c r="C302" s="3" t="s">
        <v>112</v>
      </c>
      <c r="D302" s="3">
        <v>0.755827</v>
      </c>
      <c r="E302" s="3">
        <v>0.43422458</v>
      </c>
      <c r="F302" s="3" t="s">
        <v>604</v>
      </c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ht="12.75" customHeight="1">
      <c r="A303" s="3" t="s">
        <v>605</v>
      </c>
      <c r="B303" s="3" t="s">
        <v>112</v>
      </c>
      <c r="C303" s="3" t="s">
        <v>112</v>
      </c>
      <c r="D303" s="3">
        <v>0.50682765</v>
      </c>
      <c r="E303" s="3">
        <v>0.29332176</v>
      </c>
      <c r="F303" s="3" t="s">
        <v>606</v>
      </c>
      <c r="G303" s="4"/>
      <c r="H303" s="3"/>
      <c r="I303" s="5">
        <v>1.0</v>
      </c>
      <c r="J303" s="5">
        <v>1.0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ht="12.75" customHeight="1">
      <c r="A304" s="3" t="s">
        <v>607</v>
      </c>
      <c r="B304" s="3" t="s">
        <v>112</v>
      </c>
      <c r="C304" s="3" t="s">
        <v>112</v>
      </c>
      <c r="D304" s="3">
        <v>0.8755397</v>
      </c>
      <c r="E304" s="3">
        <v>0.7321199</v>
      </c>
      <c r="F304" s="3" t="s">
        <v>608</v>
      </c>
      <c r="G304" s="4"/>
      <c r="H304" s="3"/>
      <c r="I304" s="5">
        <v>1.0</v>
      </c>
      <c r="J304" s="5">
        <v>1.0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ht="12.75" customHeight="1">
      <c r="A305" s="3" t="s">
        <v>609</v>
      </c>
      <c r="B305" s="3" t="s">
        <v>112</v>
      </c>
      <c r="C305" s="3" t="s">
        <v>112</v>
      </c>
      <c r="D305" s="3">
        <v>0.7358468</v>
      </c>
      <c r="E305" s="3">
        <v>0.59200376</v>
      </c>
      <c r="F305" s="3" t="s">
        <v>610</v>
      </c>
      <c r="G305" s="4"/>
      <c r="H305" s="3"/>
      <c r="I305" s="5">
        <v>1.0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ht="12.75" customHeight="1">
      <c r="A306" s="3" t="s">
        <v>611</v>
      </c>
      <c r="B306" s="3" t="s">
        <v>112</v>
      </c>
      <c r="C306" s="3" t="s">
        <v>112</v>
      </c>
      <c r="D306" s="3">
        <v>0.5557582</v>
      </c>
      <c r="E306" s="3">
        <v>0.0129461195</v>
      </c>
      <c r="F306" s="3" t="s">
        <v>612</v>
      </c>
      <c r="G306" s="4"/>
      <c r="H306" s="3"/>
      <c r="I306" s="5">
        <v>1.0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ht="12.75" customHeight="1">
      <c r="A307" s="3" t="s">
        <v>613</v>
      </c>
      <c r="B307" s="3" t="s">
        <v>97</v>
      </c>
      <c r="C307" s="3" t="s">
        <v>112</v>
      </c>
      <c r="D307" s="3">
        <v>0.4510143</v>
      </c>
      <c r="E307" s="3">
        <v>-0.099331684</v>
      </c>
      <c r="F307" s="3" t="s">
        <v>614</v>
      </c>
      <c r="G307" s="4"/>
      <c r="H307" s="3"/>
      <c r="I307" s="5">
        <v>1.0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ht="12.75" customHeight="1">
      <c r="A308" s="3" t="s">
        <v>615</v>
      </c>
      <c r="B308" s="3" t="s">
        <v>112</v>
      </c>
      <c r="C308" s="3" t="s">
        <v>112</v>
      </c>
      <c r="D308" s="3">
        <v>0.86678314</v>
      </c>
      <c r="E308" s="3">
        <v>0.7450493</v>
      </c>
      <c r="F308" s="3" t="s">
        <v>616</v>
      </c>
      <c r="G308" s="4"/>
      <c r="H308" s="3"/>
      <c r="I308" s="3"/>
      <c r="J308" s="3"/>
      <c r="K308" s="3"/>
      <c r="L308" s="3"/>
      <c r="M308" s="3"/>
      <c r="N308" s="5">
        <v>1.0</v>
      </c>
      <c r="O308" s="3"/>
      <c r="P308" s="3"/>
      <c r="Q308" s="3"/>
      <c r="R308" s="3"/>
      <c r="S308" s="3"/>
      <c r="T308" s="3"/>
      <c r="U308" s="3"/>
    </row>
    <row r="309" ht="12.75" customHeight="1">
      <c r="A309" s="6"/>
      <c r="B309" s="6"/>
      <c r="C309" s="6"/>
      <c r="D309" s="6"/>
      <c r="E309" s="6"/>
      <c r="F309" s="6"/>
      <c r="G309" s="7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ht="12.75" customHeight="1">
      <c r="G310" s="7"/>
    </row>
    <row r="311" ht="12.75" customHeight="1">
      <c r="G311" s="7"/>
    </row>
    <row r="312" ht="12.75" customHeight="1">
      <c r="G312" s="7"/>
    </row>
    <row r="313" ht="12.75" customHeight="1">
      <c r="G313" s="7"/>
    </row>
    <row r="314" ht="12.75" customHeight="1">
      <c r="G314" s="7"/>
    </row>
    <row r="315" ht="12.75" customHeight="1">
      <c r="G315" s="7"/>
    </row>
    <row r="316" ht="12.75" customHeight="1">
      <c r="G316" s="7"/>
    </row>
    <row r="317" ht="12.75" customHeight="1">
      <c r="G317" s="7"/>
    </row>
    <row r="318" ht="12.75" customHeight="1">
      <c r="G318" s="7"/>
    </row>
    <row r="319" ht="12.75" customHeight="1">
      <c r="G319" s="7"/>
    </row>
    <row r="320" ht="12.75" customHeight="1">
      <c r="G320" s="7"/>
    </row>
    <row r="321" ht="12.75" customHeight="1">
      <c r="G321" s="7"/>
    </row>
    <row r="322" ht="12.75" customHeight="1">
      <c r="G322" s="7"/>
    </row>
    <row r="323" ht="12.75" customHeight="1">
      <c r="G323" s="7"/>
    </row>
    <row r="324" ht="12.75" customHeight="1">
      <c r="G324" s="7"/>
    </row>
    <row r="325" ht="12.75" customHeight="1">
      <c r="G325" s="7"/>
    </row>
    <row r="326" ht="12.75" customHeight="1">
      <c r="G326" s="7"/>
    </row>
    <row r="327" ht="12.75" customHeight="1">
      <c r="G327" s="7"/>
    </row>
    <row r="328" ht="12.75" customHeight="1">
      <c r="G328" s="7"/>
    </row>
    <row r="329" ht="12.75" customHeight="1">
      <c r="G329" s="7"/>
    </row>
    <row r="330" ht="12.75" customHeight="1">
      <c r="G330" s="7"/>
    </row>
    <row r="331" ht="12.75" customHeight="1">
      <c r="G331" s="7"/>
    </row>
    <row r="332" ht="12.75" customHeight="1">
      <c r="G332" s="7"/>
    </row>
    <row r="333" ht="12.75" customHeight="1">
      <c r="G333" s="7"/>
    </row>
    <row r="334" ht="12.75" customHeight="1">
      <c r="G334" s="7"/>
    </row>
    <row r="335" ht="12.75" customHeight="1">
      <c r="G335" s="7"/>
    </row>
    <row r="336" ht="12.75" customHeight="1">
      <c r="G336" s="7"/>
    </row>
    <row r="337" ht="12.75" customHeight="1">
      <c r="G337" s="7"/>
    </row>
    <row r="338" ht="12.75" customHeight="1">
      <c r="G338" s="7"/>
    </row>
    <row r="339" ht="12.75" customHeight="1">
      <c r="G339" s="7"/>
    </row>
    <row r="340" ht="12.75" customHeight="1">
      <c r="G340" s="7"/>
    </row>
    <row r="341" ht="12.75" customHeight="1">
      <c r="G341" s="7"/>
    </row>
    <row r="342" ht="12.75" customHeight="1">
      <c r="G342" s="7"/>
    </row>
    <row r="343" ht="12.75" customHeight="1">
      <c r="G343" s="7"/>
    </row>
    <row r="344" ht="12.75" customHeight="1">
      <c r="G344" s="7"/>
    </row>
    <row r="345" ht="12.75" customHeight="1">
      <c r="G345" s="7"/>
    </row>
    <row r="346" ht="12.75" customHeight="1">
      <c r="G346" s="7"/>
    </row>
    <row r="347" ht="12.75" customHeight="1">
      <c r="G347" s="7"/>
    </row>
    <row r="348" ht="12.75" customHeight="1">
      <c r="G348" s="7"/>
    </row>
    <row r="349" ht="12.75" customHeight="1">
      <c r="G349" s="7"/>
    </row>
    <row r="350" ht="12.75" customHeight="1">
      <c r="G350" s="7"/>
    </row>
    <row r="351" ht="12.75" customHeight="1">
      <c r="G351" s="7"/>
    </row>
    <row r="352" ht="12.75" customHeight="1">
      <c r="G352" s="7"/>
    </row>
    <row r="353" ht="12.75" customHeight="1">
      <c r="G353" s="7"/>
    </row>
    <row r="354" ht="12.75" customHeight="1">
      <c r="G354" s="7"/>
    </row>
    <row r="355" ht="12.75" customHeight="1">
      <c r="G355" s="7"/>
    </row>
    <row r="356" ht="12.75" customHeight="1">
      <c r="G356" s="7"/>
    </row>
    <row r="357" ht="12.75" customHeight="1">
      <c r="G357" s="7"/>
    </row>
    <row r="358" ht="12.75" customHeight="1">
      <c r="G358" s="7"/>
    </row>
    <row r="359" ht="12.75" customHeight="1">
      <c r="G359" s="7"/>
    </row>
    <row r="360" ht="12.75" customHeight="1">
      <c r="G360" s="7"/>
    </row>
    <row r="361" ht="12.75" customHeight="1">
      <c r="G361" s="7"/>
    </row>
    <row r="362" ht="12.75" customHeight="1">
      <c r="G362" s="7"/>
    </row>
    <row r="363" ht="12.75" customHeight="1">
      <c r="G363" s="7"/>
    </row>
    <row r="364" ht="12.75" customHeight="1">
      <c r="G364" s="7"/>
    </row>
    <row r="365" ht="12.75" customHeight="1">
      <c r="G365" s="7"/>
    </row>
    <row r="366" ht="12.75" customHeight="1">
      <c r="G366" s="7"/>
    </row>
    <row r="367" ht="12.75" customHeight="1">
      <c r="G367" s="7"/>
    </row>
    <row r="368" ht="12.75" customHeight="1">
      <c r="G368" s="7"/>
    </row>
    <row r="369" ht="12.75" customHeight="1">
      <c r="G369" s="7"/>
    </row>
    <row r="370" ht="12.75" customHeight="1">
      <c r="G370" s="7"/>
    </row>
    <row r="371" ht="12.75" customHeight="1">
      <c r="G371" s="7"/>
    </row>
    <row r="372" ht="12.75" customHeight="1">
      <c r="G372" s="7"/>
    </row>
    <row r="373" ht="12.75" customHeight="1">
      <c r="G373" s="7"/>
    </row>
    <row r="374" ht="12.75" customHeight="1">
      <c r="G374" s="7"/>
    </row>
    <row r="375" ht="12.75" customHeight="1">
      <c r="G375" s="7"/>
    </row>
    <row r="376" ht="12.75" customHeight="1">
      <c r="G376" s="7"/>
    </row>
    <row r="377" ht="12.75" customHeight="1">
      <c r="G377" s="7"/>
    </row>
    <row r="378" ht="12.75" customHeight="1">
      <c r="G378" s="7"/>
    </row>
    <row r="379" ht="12.75" customHeight="1">
      <c r="G379" s="7"/>
    </row>
    <row r="380" ht="12.75" customHeight="1">
      <c r="G380" s="7"/>
    </row>
    <row r="381" ht="12.75" customHeight="1">
      <c r="G381" s="7"/>
    </row>
    <row r="382" ht="12.75" customHeight="1">
      <c r="G382" s="7"/>
    </row>
    <row r="383" ht="12.75" customHeight="1">
      <c r="G383" s="7"/>
    </row>
    <row r="384" ht="12.75" customHeight="1">
      <c r="G384" s="7"/>
    </row>
    <row r="385" ht="12.75" customHeight="1">
      <c r="G385" s="7"/>
    </row>
    <row r="386" ht="12.75" customHeight="1">
      <c r="G386" s="7"/>
    </row>
    <row r="387" ht="12.75" customHeight="1">
      <c r="G387" s="7"/>
    </row>
    <row r="388" ht="12.75" customHeight="1">
      <c r="G388" s="7"/>
    </row>
    <row r="389" ht="12.75" customHeight="1">
      <c r="G389" s="7"/>
    </row>
    <row r="390" ht="12.75" customHeight="1">
      <c r="G390" s="7"/>
    </row>
    <row r="391" ht="12.75" customHeight="1">
      <c r="G391" s="7"/>
    </row>
    <row r="392" ht="12.75" customHeight="1">
      <c r="G392" s="7"/>
    </row>
    <row r="393" ht="12.75" customHeight="1">
      <c r="G393" s="7"/>
    </row>
    <row r="394" ht="12.75" customHeight="1">
      <c r="G394" s="7"/>
    </row>
    <row r="395" ht="12.75" customHeight="1">
      <c r="G395" s="7"/>
    </row>
    <row r="396" ht="12.75" customHeight="1">
      <c r="G396" s="7"/>
    </row>
    <row r="397" ht="12.75" customHeight="1">
      <c r="G397" s="7"/>
    </row>
    <row r="398" ht="12.75" customHeight="1">
      <c r="G398" s="7"/>
    </row>
    <row r="399" ht="12.75" customHeight="1">
      <c r="G399" s="7"/>
    </row>
    <row r="400" ht="12.75" customHeight="1">
      <c r="G400" s="7"/>
    </row>
    <row r="401" ht="12.75" customHeight="1">
      <c r="G401" s="7"/>
    </row>
    <row r="402" ht="12.75" customHeight="1">
      <c r="G402" s="7"/>
    </row>
    <row r="403" ht="12.75" customHeight="1">
      <c r="G403" s="7"/>
    </row>
    <row r="404" ht="12.75" customHeight="1">
      <c r="G404" s="7"/>
    </row>
    <row r="405" ht="12.75" customHeight="1">
      <c r="G405" s="7"/>
    </row>
    <row r="406" ht="12.75" customHeight="1">
      <c r="G406" s="7"/>
    </row>
    <row r="407" ht="12.75" customHeight="1">
      <c r="G407" s="7"/>
    </row>
    <row r="408" ht="12.75" customHeight="1">
      <c r="G408" s="7"/>
    </row>
    <row r="409" ht="12.75" customHeight="1">
      <c r="G409" s="7"/>
    </row>
    <row r="410" ht="12.75" customHeight="1">
      <c r="G410" s="7"/>
    </row>
    <row r="411" ht="12.75" customHeight="1">
      <c r="G411" s="7"/>
    </row>
    <row r="412" ht="12.75" customHeight="1">
      <c r="G412" s="7"/>
    </row>
    <row r="413" ht="12.75" customHeight="1">
      <c r="G413" s="7"/>
    </row>
    <row r="414" ht="12.75" customHeight="1">
      <c r="G414" s="7"/>
    </row>
    <row r="415" ht="12.75" customHeight="1">
      <c r="G415" s="7"/>
    </row>
    <row r="416" ht="12.75" customHeight="1">
      <c r="G416" s="7"/>
    </row>
    <row r="417" ht="12.75" customHeight="1">
      <c r="G417" s="7"/>
    </row>
    <row r="418" ht="12.75" customHeight="1">
      <c r="G418" s="7"/>
    </row>
    <row r="419" ht="12.75" customHeight="1">
      <c r="G419" s="7"/>
    </row>
    <row r="420" ht="12.75" customHeight="1">
      <c r="G420" s="7"/>
    </row>
    <row r="421" ht="12.75" customHeight="1">
      <c r="G421" s="7"/>
    </row>
    <row r="422" ht="12.75" customHeight="1">
      <c r="G422" s="7"/>
    </row>
    <row r="423" ht="12.75" customHeight="1">
      <c r="G423" s="7"/>
    </row>
    <row r="424" ht="12.75" customHeight="1">
      <c r="G424" s="7"/>
    </row>
    <row r="425" ht="12.75" customHeight="1">
      <c r="G425" s="7"/>
    </row>
    <row r="426" ht="12.75" customHeight="1">
      <c r="G426" s="7"/>
    </row>
    <row r="427" ht="12.75" customHeight="1">
      <c r="G427" s="7"/>
    </row>
    <row r="428" ht="12.75" customHeight="1">
      <c r="G428" s="7"/>
    </row>
    <row r="429" ht="12.75" customHeight="1">
      <c r="G429" s="7"/>
    </row>
    <row r="430" ht="12.75" customHeight="1">
      <c r="G430" s="7"/>
    </row>
    <row r="431" ht="12.75" customHeight="1">
      <c r="G431" s="7"/>
    </row>
    <row r="432" ht="12.75" customHeight="1">
      <c r="G432" s="7"/>
    </row>
    <row r="433" ht="12.75" customHeight="1">
      <c r="G433" s="7"/>
    </row>
    <row r="434" ht="12.75" customHeight="1">
      <c r="G434" s="7"/>
    </row>
    <row r="435" ht="12.75" customHeight="1">
      <c r="G435" s="7"/>
    </row>
    <row r="436" ht="12.75" customHeight="1">
      <c r="G436" s="7"/>
    </row>
    <row r="437" ht="12.75" customHeight="1">
      <c r="G437" s="7"/>
    </row>
    <row r="438" ht="12.75" customHeight="1">
      <c r="G438" s="7"/>
    </row>
    <row r="439" ht="12.75" customHeight="1">
      <c r="G439" s="7"/>
    </row>
    <row r="440" ht="12.75" customHeight="1">
      <c r="G440" s="7"/>
    </row>
    <row r="441" ht="12.75" customHeight="1">
      <c r="G441" s="7"/>
    </row>
    <row r="442" ht="12.75" customHeight="1">
      <c r="G442" s="7"/>
    </row>
    <row r="443" ht="12.75" customHeight="1">
      <c r="G443" s="7"/>
    </row>
    <row r="444" ht="12.75" customHeight="1">
      <c r="G444" s="7"/>
    </row>
    <row r="445" ht="12.75" customHeight="1">
      <c r="G445" s="7"/>
    </row>
    <row r="446" ht="12.75" customHeight="1">
      <c r="G446" s="7"/>
    </row>
    <row r="447" ht="12.75" customHeight="1">
      <c r="G447" s="7"/>
    </row>
    <row r="448" ht="12.75" customHeight="1">
      <c r="G448" s="7"/>
    </row>
    <row r="449" ht="12.75" customHeight="1">
      <c r="G449" s="7"/>
    </row>
    <row r="450" ht="12.75" customHeight="1">
      <c r="G450" s="7"/>
    </row>
    <row r="451" ht="12.75" customHeight="1">
      <c r="G451" s="7"/>
    </row>
    <row r="452" ht="12.75" customHeight="1">
      <c r="G452" s="7"/>
    </row>
    <row r="453" ht="12.75" customHeight="1">
      <c r="G453" s="7"/>
    </row>
    <row r="454" ht="12.75" customHeight="1">
      <c r="G454" s="7"/>
    </row>
    <row r="455" ht="12.75" customHeight="1">
      <c r="G455" s="7"/>
    </row>
    <row r="456" ht="12.75" customHeight="1">
      <c r="G456" s="7"/>
    </row>
    <row r="457" ht="12.75" customHeight="1">
      <c r="G457" s="7"/>
    </row>
    <row r="458" ht="12.75" customHeight="1">
      <c r="G458" s="7"/>
    </row>
    <row r="459" ht="12.75" customHeight="1">
      <c r="G459" s="7"/>
    </row>
    <row r="460" ht="12.75" customHeight="1">
      <c r="G460" s="7"/>
    </row>
    <row r="461" ht="12.75" customHeight="1">
      <c r="G461" s="7"/>
    </row>
    <row r="462" ht="12.75" customHeight="1">
      <c r="G462" s="7"/>
    </row>
    <row r="463" ht="12.75" customHeight="1">
      <c r="G463" s="7"/>
    </row>
    <row r="464" ht="12.75" customHeight="1">
      <c r="G464" s="7"/>
    </row>
    <row r="465" ht="12.75" customHeight="1">
      <c r="G465" s="7"/>
    </row>
    <row r="466" ht="12.75" customHeight="1">
      <c r="G466" s="7"/>
    </row>
    <row r="467" ht="12.75" customHeight="1">
      <c r="G467" s="7"/>
    </row>
    <row r="468" ht="12.75" customHeight="1">
      <c r="G468" s="7"/>
    </row>
    <row r="469" ht="12.75" customHeight="1">
      <c r="G469" s="7"/>
    </row>
    <row r="470" ht="12.75" customHeight="1">
      <c r="G470" s="7"/>
    </row>
    <row r="471" ht="12.75" customHeight="1">
      <c r="G471" s="7"/>
    </row>
    <row r="472" ht="12.75" customHeight="1">
      <c r="G472" s="7"/>
    </row>
    <row r="473" ht="12.75" customHeight="1">
      <c r="G473" s="7"/>
    </row>
    <row r="474" ht="12.75" customHeight="1">
      <c r="G474" s="7"/>
    </row>
    <row r="475" ht="12.75" customHeight="1">
      <c r="G475" s="7"/>
    </row>
    <row r="476" ht="12.75" customHeight="1">
      <c r="G476" s="7"/>
    </row>
    <row r="477" ht="12.75" customHeight="1">
      <c r="G477" s="7"/>
    </row>
    <row r="478" ht="12.75" customHeight="1">
      <c r="G478" s="7"/>
    </row>
    <row r="479" ht="12.75" customHeight="1">
      <c r="G479" s="7"/>
    </row>
    <row r="480" ht="12.75" customHeight="1">
      <c r="G480" s="7"/>
    </row>
    <row r="481" ht="12.75" customHeight="1">
      <c r="G481" s="7"/>
    </row>
    <row r="482" ht="12.75" customHeight="1">
      <c r="G482" s="7"/>
    </row>
    <row r="483" ht="12.75" customHeight="1">
      <c r="G483" s="7"/>
    </row>
    <row r="484" ht="12.75" customHeight="1">
      <c r="G484" s="7"/>
    </row>
    <row r="485" ht="12.75" customHeight="1">
      <c r="G485" s="7"/>
    </row>
    <row r="486" ht="12.75" customHeight="1">
      <c r="G486" s="7"/>
    </row>
    <row r="487" ht="12.75" customHeight="1">
      <c r="G487" s="7"/>
    </row>
    <row r="488" ht="12.75" customHeight="1">
      <c r="G488" s="7"/>
    </row>
    <row r="489" ht="12.75" customHeight="1">
      <c r="G489" s="7"/>
    </row>
    <row r="490" ht="12.75" customHeight="1">
      <c r="G490" s="7"/>
    </row>
    <row r="491" ht="12.75" customHeight="1">
      <c r="G491" s="7"/>
    </row>
    <row r="492" ht="12.75" customHeight="1">
      <c r="G492" s="7"/>
    </row>
    <row r="493" ht="12.75" customHeight="1">
      <c r="G493" s="7"/>
    </row>
    <row r="494" ht="12.75" customHeight="1">
      <c r="G494" s="7"/>
    </row>
    <row r="495" ht="12.75" customHeight="1">
      <c r="G495" s="7"/>
    </row>
    <row r="496" ht="12.75" customHeight="1">
      <c r="G496" s="7"/>
    </row>
    <row r="497" ht="12.75" customHeight="1">
      <c r="G497" s="7"/>
    </row>
    <row r="498" ht="12.75" customHeight="1">
      <c r="G498" s="7"/>
    </row>
    <row r="499" ht="12.75" customHeight="1">
      <c r="G499" s="7"/>
    </row>
    <row r="500" ht="12.75" customHeight="1">
      <c r="G500" s="7"/>
    </row>
    <row r="501" ht="12.75" customHeight="1">
      <c r="G501" s="7"/>
    </row>
    <row r="502" ht="12.75" customHeight="1">
      <c r="G502" s="7"/>
    </row>
    <row r="503" ht="12.75" customHeight="1">
      <c r="G503" s="7"/>
    </row>
    <row r="504" ht="12.75" customHeight="1">
      <c r="G504" s="7"/>
    </row>
    <row r="505" ht="12.75" customHeight="1">
      <c r="G505" s="7"/>
    </row>
    <row r="506" ht="12.75" customHeight="1">
      <c r="G506" s="7"/>
    </row>
    <row r="507" ht="12.75" customHeight="1">
      <c r="G507" s="7"/>
    </row>
    <row r="508" ht="12.75" customHeight="1">
      <c r="G508" s="7"/>
    </row>
    <row r="509" ht="12.75" customHeight="1">
      <c r="G509" s="7"/>
    </row>
    <row r="510" ht="12.75" customHeight="1">
      <c r="G510" s="7"/>
    </row>
    <row r="511" ht="12.75" customHeight="1">
      <c r="G511" s="7"/>
    </row>
    <row r="512" ht="12.75" customHeight="1">
      <c r="G512" s="7"/>
    </row>
    <row r="513" ht="12.75" customHeight="1">
      <c r="G513" s="7"/>
    </row>
    <row r="514" ht="12.75" customHeight="1">
      <c r="G514" s="7"/>
    </row>
    <row r="515" ht="12.75" customHeight="1">
      <c r="G515" s="7"/>
    </row>
    <row r="516" ht="12.75" customHeight="1">
      <c r="G516" s="7"/>
    </row>
    <row r="517" ht="12.75" customHeight="1">
      <c r="G517" s="7"/>
    </row>
    <row r="518" ht="12.75" customHeight="1">
      <c r="G518" s="7"/>
    </row>
    <row r="519" ht="12.75" customHeight="1">
      <c r="G519" s="7"/>
    </row>
    <row r="520" ht="12.75" customHeight="1">
      <c r="G520" s="7"/>
    </row>
    <row r="521" ht="12.75" customHeight="1">
      <c r="G521" s="7"/>
    </row>
    <row r="522" ht="12.75" customHeight="1">
      <c r="G522" s="7"/>
    </row>
    <row r="523" ht="12.75" customHeight="1">
      <c r="G523" s="7"/>
    </row>
    <row r="524" ht="12.75" customHeight="1">
      <c r="G524" s="7"/>
    </row>
    <row r="525" ht="12.75" customHeight="1">
      <c r="G525" s="7"/>
    </row>
    <row r="526" ht="12.75" customHeight="1">
      <c r="G526" s="7"/>
    </row>
    <row r="527" ht="12.75" customHeight="1">
      <c r="G527" s="7"/>
    </row>
    <row r="528" ht="12.75" customHeight="1">
      <c r="G528" s="7"/>
    </row>
    <row r="529" ht="12.75" customHeight="1">
      <c r="G529" s="7"/>
    </row>
    <row r="530" ht="12.75" customHeight="1">
      <c r="G530" s="7"/>
    </row>
    <row r="531" ht="12.75" customHeight="1">
      <c r="G531" s="7"/>
    </row>
    <row r="532" ht="12.75" customHeight="1">
      <c r="G532" s="7"/>
    </row>
    <row r="533" ht="12.75" customHeight="1">
      <c r="G533" s="7"/>
    </row>
    <row r="534" ht="12.75" customHeight="1">
      <c r="G534" s="7"/>
    </row>
    <row r="535" ht="12.75" customHeight="1">
      <c r="G535" s="7"/>
    </row>
    <row r="536" ht="12.75" customHeight="1">
      <c r="G536" s="7"/>
    </row>
    <row r="537" ht="12.75" customHeight="1">
      <c r="G537" s="7"/>
    </row>
    <row r="538" ht="12.75" customHeight="1">
      <c r="G538" s="7"/>
    </row>
    <row r="539" ht="12.75" customHeight="1">
      <c r="G539" s="7"/>
    </row>
    <row r="540" ht="12.75" customHeight="1">
      <c r="G540" s="7"/>
    </row>
    <row r="541" ht="12.75" customHeight="1">
      <c r="G541" s="7"/>
    </row>
    <row r="542" ht="12.75" customHeight="1">
      <c r="G542" s="7"/>
    </row>
    <row r="543" ht="12.75" customHeight="1">
      <c r="G543" s="7"/>
    </row>
    <row r="544" ht="12.75" customHeight="1">
      <c r="G544" s="7"/>
    </row>
    <row r="545" ht="12.75" customHeight="1">
      <c r="G545" s="7"/>
    </row>
    <row r="546" ht="12.75" customHeight="1">
      <c r="G546" s="7"/>
    </row>
    <row r="547" ht="12.75" customHeight="1">
      <c r="G547" s="7"/>
    </row>
    <row r="548" ht="12.75" customHeight="1">
      <c r="G548" s="7"/>
    </row>
    <row r="549" ht="12.75" customHeight="1">
      <c r="G549" s="7"/>
    </row>
    <row r="550" ht="12.75" customHeight="1">
      <c r="G550" s="7"/>
    </row>
    <row r="551" ht="12.75" customHeight="1">
      <c r="G551" s="7"/>
    </row>
    <row r="552" ht="12.75" customHeight="1">
      <c r="G552" s="7"/>
    </row>
    <row r="553" ht="12.75" customHeight="1">
      <c r="G553" s="7"/>
    </row>
    <row r="554" ht="12.75" customHeight="1">
      <c r="G554" s="7"/>
    </row>
    <row r="555" ht="12.75" customHeight="1">
      <c r="G555" s="7"/>
    </row>
    <row r="556" ht="12.75" customHeight="1">
      <c r="G556" s="7"/>
    </row>
    <row r="557" ht="12.75" customHeight="1">
      <c r="G557" s="7"/>
    </row>
    <row r="558" ht="12.75" customHeight="1">
      <c r="G558" s="7"/>
    </row>
    <row r="559" ht="12.75" customHeight="1">
      <c r="G559" s="7"/>
    </row>
    <row r="560" ht="12.75" customHeight="1">
      <c r="G560" s="7"/>
    </row>
    <row r="561" ht="12.75" customHeight="1">
      <c r="G561" s="7"/>
    </row>
    <row r="562" ht="12.75" customHeight="1">
      <c r="G562" s="7"/>
    </row>
    <row r="563" ht="12.75" customHeight="1">
      <c r="G563" s="7"/>
    </row>
    <row r="564" ht="12.75" customHeight="1">
      <c r="G564" s="7"/>
    </row>
    <row r="565" ht="12.75" customHeight="1">
      <c r="G565" s="7"/>
    </row>
    <row r="566" ht="12.75" customHeight="1">
      <c r="G566" s="7"/>
    </row>
    <row r="567" ht="12.75" customHeight="1">
      <c r="G567" s="7"/>
    </row>
    <row r="568" ht="12.75" customHeight="1">
      <c r="G568" s="7"/>
    </row>
    <row r="569" ht="12.75" customHeight="1">
      <c r="G569" s="7"/>
    </row>
    <row r="570" ht="12.75" customHeight="1">
      <c r="G570" s="7"/>
    </row>
    <row r="571" ht="12.75" customHeight="1">
      <c r="G571" s="7"/>
    </row>
    <row r="572" ht="12.75" customHeight="1">
      <c r="G572" s="7"/>
    </row>
    <row r="573" ht="12.75" customHeight="1">
      <c r="G573" s="7"/>
    </row>
    <row r="574" ht="12.75" customHeight="1">
      <c r="G574" s="7"/>
    </row>
    <row r="575" ht="12.75" customHeight="1">
      <c r="G575" s="7"/>
    </row>
    <row r="576" ht="12.75" customHeight="1">
      <c r="G576" s="7"/>
    </row>
    <row r="577" ht="12.75" customHeight="1">
      <c r="G577" s="7"/>
    </row>
    <row r="578" ht="12.75" customHeight="1">
      <c r="G578" s="7"/>
    </row>
    <row r="579" ht="12.75" customHeight="1">
      <c r="G579" s="7"/>
    </row>
    <row r="580" ht="12.75" customHeight="1">
      <c r="G580" s="7"/>
    </row>
    <row r="581" ht="12.75" customHeight="1">
      <c r="G581" s="7"/>
    </row>
    <row r="582" ht="12.75" customHeight="1">
      <c r="G582" s="7"/>
    </row>
    <row r="583" ht="12.75" customHeight="1">
      <c r="G583" s="7"/>
    </row>
    <row r="584" ht="12.75" customHeight="1">
      <c r="G584" s="7"/>
    </row>
    <row r="585" ht="12.75" customHeight="1">
      <c r="G585" s="7"/>
    </row>
    <row r="586" ht="12.75" customHeight="1">
      <c r="G586" s="7"/>
    </row>
    <row r="587" ht="12.75" customHeight="1">
      <c r="G587" s="7"/>
    </row>
    <row r="588" ht="12.75" customHeight="1">
      <c r="G588" s="7"/>
    </row>
    <row r="589" ht="12.75" customHeight="1">
      <c r="G589" s="7"/>
    </row>
    <row r="590" ht="12.75" customHeight="1">
      <c r="G590" s="7"/>
    </row>
    <row r="591" ht="12.75" customHeight="1">
      <c r="G591" s="7"/>
    </row>
    <row r="592" ht="12.75" customHeight="1">
      <c r="G592" s="7"/>
    </row>
    <row r="593" ht="12.75" customHeight="1">
      <c r="G593" s="7"/>
    </row>
    <row r="594" ht="12.75" customHeight="1">
      <c r="G594" s="7"/>
    </row>
    <row r="595" ht="12.75" customHeight="1">
      <c r="G595" s="7"/>
    </row>
    <row r="596" ht="12.75" customHeight="1">
      <c r="G596" s="7"/>
    </row>
    <row r="597" ht="12.75" customHeight="1">
      <c r="G597" s="7"/>
    </row>
    <row r="598" ht="12.75" customHeight="1">
      <c r="G598" s="7"/>
    </row>
    <row r="599" ht="12.75" customHeight="1">
      <c r="G599" s="7"/>
    </row>
    <row r="600" ht="12.75" customHeight="1">
      <c r="G600" s="7"/>
    </row>
    <row r="601" ht="12.75" customHeight="1">
      <c r="G601" s="7"/>
    </row>
    <row r="602" ht="12.75" customHeight="1">
      <c r="G602" s="7"/>
    </row>
    <row r="603" ht="12.75" customHeight="1">
      <c r="G603" s="7"/>
    </row>
    <row r="604" ht="12.75" customHeight="1">
      <c r="G604" s="7"/>
    </row>
    <row r="605" ht="12.75" customHeight="1">
      <c r="G605" s="7"/>
    </row>
    <row r="606" ht="12.75" customHeight="1">
      <c r="G606" s="7"/>
    </row>
    <row r="607" ht="12.75" customHeight="1">
      <c r="G607" s="7"/>
    </row>
    <row r="608" ht="12.75" customHeight="1">
      <c r="G608" s="7"/>
    </row>
    <row r="609" ht="12.75" customHeight="1">
      <c r="G609" s="7"/>
    </row>
    <row r="610" ht="12.75" customHeight="1">
      <c r="G610" s="7"/>
    </row>
    <row r="611" ht="12.75" customHeight="1">
      <c r="G611" s="7"/>
    </row>
    <row r="612" ht="12.75" customHeight="1">
      <c r="G612" s="7"/>
    </row>
    <row r="613" ht="12.75" customHeight="1">
      <c r="G613" s="7"/>
    </row>
    <row r="614" ht="12.75" customHeight="1">
      <c r="G614" s="7"/>
    </row>
    <row r="615" ht="12.75" customHeight="1">
      <c r="G615" s="7"/>
    </row>
    <row r="616" ht="12.75" customHeight="1">
      <c r="G616" s="7"/>
    </row>
    <row r="617" ht="12.75" customHeight="1">
      <c r="G617" s="7"/>
    </row>
    <row r="618" ht="12.75" customHeight="1">
      <c r="G618" s="7"/>
    </row>
    <row r="619" ht="12.75" customHeight="1">
      <c r="G619" s="7"/>
    </row>
    <row r="620" ht="12.75" customHeight="1">
      <c r="G620" s="7"/>
    </row>
    <row r="621" ht="12.75" customHeight="1">
      <c r="G621" s="7"/>
    </row>
    <row r="622" ht="12.75" customHeight="1">
      <c r="G622" s="7"/>
    </row>
    <row r="623" ht="12.75" customHeight="1">
      <c r="G623" s="7"/>
    </row>
    <row r="624" ht="12.75" customHeight="1">
      <c r="G624" s="7"/>
    </row>
    <row r="625" ht="12.75" customHeight="1">
      <c r="G625" s="7"/>
    </row>
    <row r="626" ht="12.75" customHeight="1">
      <c r="G626" s="7"/>
    </row>
    <row r="627" ht="12.75" customHeight="1">
      <c r="G627" s="7"/>
    </row>
    <row r="628" ht="12.75" customHeight="1">
      <c r="G628" s="7"/>
    </row>
    <row r="629" ht="12.75" customHeight="1">
      <c r="G629" s="7"/>
    </row>
    <row r="630" ht="12.75" customHeight="1">
      <c r="G630" s="7"/>
    </row>
    <row r="631" ht="12.75" customHeight="1">
      <c r="G631" s="7"/>
    </row>
    <row r="632" ht="12.75" customHeight="1">
      <c r="G632" s="7"/>
    </row>
    <row r="633" ht="12.75" customHeight="1">
      <c r="G633" s="7"/>
    </row>
    <row r="634" ht="12.75" customHeight="1">
      <c r="G634" s="7"/>
    </row>
    <row r="635" ht="12.75" customHeight="1">
      <c r="G635" s="7"/>
    </row>
    <row r="636" ht="12.75" customHeight="1">
      <c r="G636" s="7"/>
    </row>
    <row r="637" ht="12.75" customHeight="1">
      <c r="G637" s="7"/>
    </row>
    <row r="638" ht="12.75" customHeight="1">
      <c r="G638" s="7"/>
    </row>
    <row r="639" ht="12.75" customHeight="1">
      <c r="G639" s="7"/>
    </row>
    <row r="640" ht="12.75" customHeight="1">
      <c r="G640" s="7"/>
    </row>
    <row r="641" ht="12.75" customHeight="1">
      <c r="G641" s="7"/>
    </row>
    <row r="642" ht="12.75" customHeight="1">
      <c r="G642" s="7"/>
    </row>
    <row r="643" ht="12.75" customHeight="1">
      <c r="G643" s="7"/>
    </row>
    <row r="644" ht="12.75" customHeight="1">
      <c r="G644" s="7"/>
    </row>
    <row r="645" ht="12.75" customHeight="1">
      <c r="G645" s="7"/>
    </row>
    <row r="646" ht="12.75" customHeight="1">
      <c r="G646" s="7"/>
    </row>
    <row r="647" ht="12.75" customHeight="1">
      <c r="G647" s="7"/>
    </row>
    <row r="648" ht="12.75" customHeight="1">
      <c r="G648" s="7"/>
    </row>
    <row r="649" ht="12.75" customHeight="1">
      <c r="G649" s="7"/>
    </row>
    <row r="650" ht="12.75" customHeight="1">
      <c r="G650" s="7"/>
    </row>
    <row r="651" ht="12.75" customHeight="1">
      <c r="G651" s="7"/>
    </row>
    <row r="652" ht="12.75" customHeight="1">
      <c r="G652" s="7"/>
    </row>
    <row r="653" ht="12.75" customHeight="1">
      <c r="G653" s="7"/>
    </row>
    <row r="654" ht="12.75" customHeight="1">
      <c r="G654" s="7"/>
    </row>
    <row r="655" ht="12.75" customHeight="1">
      <c r="G655" s="7"/>
    </row>
    <row r="656" ht="12.75" customHeight="1">
      <c r="G656" s="7"/>
    </row>
    <row r="657" ht="12.75" customHeight="1">
      <c r="G657" s="7"/>
    </row>
    <row r="658" ht="12.75" customHeight="1">
      <c r="G658" s="7"/>
    </row>
    <row r="659" ht="12.75" customHeight="1">
      <c r="G659" s="7"/>
    </row>
    <row r="660" ht="12.75" customHeight="1">
      <c r="G660" s="7"/>
    </row>
    <row r="661" ht="12.75" customHeight="1">
      <c r="G661" s="7"/>
    </row>
    <row r="662" ht="12.75" customHeight="1">
      <c r="G662" s="7"/>
    </row>
    <row r="663" ht="12.75" customHeight="1">
      <c r="G663" s="7"/>
    </row>
    <row r="664" ht="12.75" customHeight="1">
      <c r="G664" s="7"/>
    </row>
    <row r="665" ht="12.75" customHeight="1">
      <c r="G665" s="7"/>
    </row>
    <row r="666" ht="12.75" customHeight="1">
      <c r="G666" s="7"/>
    </row>
    <row r="667" ht="12.75" customHeight="1">
      <c r="G667" s="7"/>
    </row>
    <row r="668" ht="12.75" customHeight="1">
      <c r="G668" s="7"/>
    </row>
    <row r="669" ht="12.75" customHeight="1">
      <c r="G669" s="7"/>
    </row>
    <row r="670" ht="12.75" customHeight="1">
      <c r="G670" s="7"/>
    </row>
    <row r="671" ht="12.75" customHeight="1">
      <c r="G671" s="7"/>
    </row>
    <row r="672" ht="12.75" customHeight="1">
      <c r="G672" s="7"/>
    </row>
    <row r="673" ht="12.75" customHeight="1">
      <c r="G673" s="7"/>
    </row>
    <row r="674" ht="12.75" customHeight="1">
      <c r="G674" s="7"/>
    </row>
    <row r="675" ht="12.75" customHeight="1">
      <c r="G675" s="7"/>
    </row>
    <row r="676" ht="12.75" customHeight="1">
      <c r="G676" s="7"/>
    </row>
    <row r="677" ht="12.75" customHeight="1">
      <c r="G677" s="7"/>
    </row>
    <row r="678" ht="12.75" customHeight="1">
      <c r="G678" s="7"/>
    </row>
    <row r="679" ht="12.75" customHeight="1">
      <c r="G679" s="7"/>
    </row>
    <row r="680" ht="12.75" customHeight="1">
      <c r="G680" s="7"/>
    </row>
    <row r="681" ht="12.75" customHeight="1">
      <c r="G681" s="7"/>
    </row>
    <row r="682" ht="12.75" customHeight="1">
      <c r="G682" s="7"/>
    </row>
    <row r="683" ht="12.75" customHeight="1">
      <c r="G683" s="7"/>
    </row>
    <row r="684" ht="12.75" customHeight="1">
      <c r="G684" s="7"/>
    </row>
    <row r="685" ht="12.75" customHeight="1">
      <c r="G685" s="7"/>
    </row>
    <row r="686" ht="12.75" customHeight="1">
      <c r="G686" s="7"/>
    </row>
    <row r="687" ht="12.75" customHeight="1">
      <c r="G687" s="7"/>
    </row>
    <row r="688" ht="12.75" customHeight="1">
      <c r="G688" s="7"/>
    </row>
    <row r="689" ht="12.75" customHeight="1">
      <c r="G689" s="7"/>
    </row>
    <row r="690" ht="12.75" customHeight="1">
      <c r="G690" s="7"/>
    </row>
    <row r="691" ht="12.75" customHeight="1">
      <c r="G691" s="7"/>
    </row>
    <row r="692" ht="12.75" customHeight="1">
      <c r="G692" s="7"/>
    </row>
    <row r="693" ht="12.75" customHeight="1">
      <c r="G693" s="7"/>
    </row>
    <row r="694" ht="12.75" customHeight="1">
      <c r="G694" s="7"/>
    </row>
    <row r="695" ht="12.75" customHeight="1">
      <c r="G695" s="7"/>
    </row>
    <row r="696" ht="12.75" customHeight="1">
      <c r="G696" s="7"/>
    </row>
    <row r="697" ht="12.75" customHeight="1">
      <c r="G697" s="7"/>
    </row>
    <row r="698" ht="12.75" customHeight="1">
      <c r="G698" s="7"/>
    </row>
    <row r="699" ht="12.75" customHeight="1">
      <c r="G699" s="7"/>
    </row>
    <row r="700" ht="12.75" customHeight="1">
      <c r="G700" s="7"/>
    </row>
    <row r="701" ht="12.75" customHeight="1">
      <c r="G701" s="7"/>
    </row>
    <row r="702" ht="12.75" customHeight="1">
      <c r="G702" s="7"/>
    </row>
    <row r="703" ht="12.75" customHeight="1">
      <c r="G703" s="7"/>
    </row>
    <row r="704" ht="12.75" customHeight="1">
      <c r="G704" s="7"/>
    </row>
    <row r="705" ht="12.75" customHeight="1">
      <c r="G705" s="7"/>
    </row>
    <row r="706" ht="12.75" customHeight="1">
      <c r="G706" s="7"/>
    </row>
    <row r="707" ht="12.75" customHeight="1">
      <c r="G707" s="7"/>
    </row>
    <row r="708" ht="12.75" customHeight="1">
      <c r="G708" s="7"/>
    </row>
    <row r="709" ht="12.75" customHeight="1">
      <c r="G709" s="7"/>
    </row>
    <row r="710" ht="12.75" customHeight="1">
      <c r="G710" s="7"/>
    </row>
    <row r="711" ht="12.75" customHeight="1">
      <c r="G711" s="7"/>
    </row>
    <row r="712" ht="12.75" customHeight="1">
      <c r="G712" s="7"/>
    </row>
    <row r="713" ht="12.75" customHeight="1">
      <c r="G713" s="7"/>
    </row>
    <row r="714" ht="12.75" customHeight="1">
      <c r="G714" s="7"/>
    </row>
    <row r="715" ht="12.75" customHeight="1">
      <c r="G715" s="7"/>
    </row>
    <row r="716" ht="12.75" customHeight="1">
      <c r="G716" s="7"/>
    </row>
    <row r="717" ht="12.75" customHeight="1">
      <c r="G717" s="7"/>
    </row>
    <row r="718" ht="12.75" customHeight="1">
      <c r="G718" s="7"/>
    </row>
    <row r="719" ht="12.75" customHeight="1">
      <c r="G719" s="7"/>
    </row>
    <row r="720" ht="12.75" customHeight="1">
      <c r="G720" s="7"/>
    </row>
    <row r="721" ht="12.75" customHeight="1">
      <c r="G721" s="7"/>
    </row>
    <row r="722" ht="12.75" customHeight="1">
      <c r="G722" s="7"/>
    </row>
    <row r="723" ht="12.75" customHeight="1">
      <c r="G723" s="7"/>
    </row>
    <row r="724" ht="12.75" customHeight="1">
      <c r="G724" s="7"/>
    </row>
    <row r="725" ht="12.75" customHeight="1">
      <c r="G725" s="7"/>
    </row>
    <row r="726" ht="12.75" customHeight="1">
      <c r="G726" s="7"/>
    </row>
    <row r="727" ht="12.75" customHeight="1">
      <c r="G727" s="7"/>
    </row>
    <row r="728" ht="12.75" customHeight="1">
      <c r="G728" s="7"/>
    </row>
    <row r="729" ht="12.75" customHeight="1">
      <c r="G729" s="7"/>
    </row>
    <row r="730" ht="12.75" customHeight="1">
      <c r="G730" s="7"/>
    </row>
    <row r="731" ht="12.75" customHeight="1">
      <c r="G731" s="7"/>
    </row>
    <row r="732" ht="12.75" customHeight="1">
      <c r="G732" s="7"/>
    </row>
    <row r="733" ht="12.75" customHeight="1">
      <c r="G733" s="7"/>
    </row>
    <row r="734" ht="12.75" customHeight="1">
      <c r="G734" s="7"/>
    </row>
    <row r="735" ht="12.75" customHeight="1">
      <c r="G735" s="7"/>
    </row>
    <row r="736" ht="12.75" customHeight="1">
      <c r="G736" s="7"/>
    </row>
    <row r="737" ht="12.75" customHeight="1">
      <c r="G737" s="7"/>
    </row>
    <row r="738" ht="12.75" customHeight="1">
      <c r="G738" s="7"/>
    </row>
    <row r="739" ht="12.75" customHeight="1">
      <c r="G739" s="7"/>
    </row>
    <row r="740" ht="12.75" customHeight="1">
      <c r="G740" s="7"/>
    </row>
    <row r="741" ht="12.75" customHeight="1">
      <c r="G741" s="7"/>
    </row>
    <row r="742" ht="12.75" customHeight="1">
      <c r="G742" s="7"/>
    </row>
    <row r="743" ht="12.75" customHeight="1">
      <c r="G743" s="7"/>
    </row>
    <row r="744" ht="12.75" customHeight="1">
      <c r="G744" s="7"/>
    </row>
    <row r="745" ht="12.75" customHeight="1">
      <c r="G745" s="7"/>
    </row>
    <row r="746" ht="12.75" customHeight="1">
      <c r="G746" s="7"/>
    </row>
    <row r="747" ht="12.75" customHeight="1">
      <c r="G747" s="7"/>
    </row>
    <row r="748" ht="12.75" customHeight="1">
      <c r="G748" s="7"/>
    </row>
    <row r="749" ht="12.75" customHeight="1">
      <c r="G749" s="7"/>
    </row>
    <row r="750" ht="12.75" customHeight="1">
      <c r="G750" s="7"/>
    </row>
    <row r="751" ht="12.75" customHeight="1">
      <c r="G751" s="7"/>
    </row>
    <row r="752" ht="12.75" customHeight="1">
      <c r="G752" s="7"/>
    </row>
    <row r="753" ht="12.75" customHeight="1">
      <c r="G753" s="7"/>
    </row>
    <row r="754" ht="12.75" customHeight="1">
      <c r="G754" s="7"/>
    </row>
    <row r="755" ht="12.75" customHeight="1">
      <c r="G755" s="7"/>
    </row>
    <row r="756" ht="12.75" customHeight="1">
      <c r="G756" s="7"/>
    </row>
    <row r="757" ht="12.75" customHeight="1">
      <c r="G757" s="7"/>
    </row>
    <row r="758" ht="12.75" customHeight="1">
      <c r="G758" s="7"/>
    </row>
    <row r="759" ht="12.75" customHeight="1">
      <c r="G759" s="7"/>
    </row>
    <row r="760" ht="12.75" customHeight="1">
      <c r="G760" s="7"/>
    </row>
    <row r="761" ht="12.75" customHeight="1">
      <c r="G761" s="7"/>
    </row>
    <row r="762" ht="12.75" customHeight="1">
      <c r="G762" s="7"/>
    </row>
    <row r="763" ht="12.75" customHeight="1">
      <c r="G763" s="7"/>
    </row>
    <row r="764" ht="12.75" customHeight="1">
      <c r="G764" s="7"/>
    </row>
    <row r="765" ht="12.75" customHeight="1">
      <c r="G765" s="7"/>
    </row>
    <row r="766" ht="12.75" customHeight="1">
      <c r="G766" s="7"/>
    </row>
    <row r="767" ht="12.75" customHeight="1">
      <c r="G767" s="7"/>
    </row>
    <row r="768" ht="12.75" customHeight="1">
      <c r="G768" s="7"/>
    </row>
    <row r="769" ht="12.75" customHeight="1">
      <c r="G769" s="7"/>
    </row>
    <row r="770" ht="12.75" customHeight="1">
      <c r="G770" s="7"/>
    </row>
    <row r="771" ht="12.75" customHeight="1">
      <c r="G771" s="7"/>
    </row>
    <row r="772" ht="12.75" customHeight="1">
      <c r="G772" s="7"/>
    </row>
    <row r="773" ht="12.75" customHeight="1">
      <c r="G773" s="7"/>
    </row>
    <row r="774" ht="12.75" customHeight="1">
      <c r="G774" s="7"/>
    </row>
    <row r="775" ht="12.75" customHeight="1">
      <c r="G775" s="7"/>
    </row>
    <row r="776" ht="12.75" customHeight="1">
      <c r="G776" s="7"/>
    </row>
    <row r="777" ht="12.75" customHeight="1">
      <c r="G777" s="7"/>
    </row>
    <row r="778" ht="12.75" customHeight="1">
      <c r="G778" s="7"/>
    </row>
    <row r="779" ht="12.75" customHeight="1">
      <c r="G779" s="7"/>
    </row>
    <row r="780" ht="12.75" customHeight="1">
      <c r="G780" s="7"/>
    </row>
    <row r="781" ht="12.75" customHeight="1">
      <c r="G781" s="7"/>
    </row>
    <row r="782" ht="12.75" customHeight="1">
      <c r="G782" s="7"/>
    </row>
    <row r="783" ht="12.75" customHeight="1">
      <c r="G783" s="7"/>
    </row>
    <row r="784" ht="12.75" customHeight="1">
      <c r="G784" s="7"/>
    </row>
    <row r="785" ht="12.75" customHeight="1">
      <c r="G785" s="7"/>
    </row>
    <row r="786" ht="12.75" customHeight="1">
      <c r="G786" s="7"/>
    </row>
    <row r="787" ht="12.75" customHeight="1">
      <c r="G787" s="7"/>
    </row>
    <row r="788" ht="12.75" customHeight="1">
      <c r="G788" s="7"/>
    </row>
    <row r="789" ht="12.75" customHeight="1">
      <c r="G789" s="7"/>
    </row>
    <row r="790" ht="12.75" customHeight="1">
      <c r="G790" s="7"/>
    </row>
    <row r="791" ht="12.75" customHeight="1">
      <c r="G791" s="7"/>
    </row>
    <row r="792" ht="12.75" customHeight="1">
      <c r="G792" s="7"/>
    </row>
    <row r="793" ht="12.75" customHeight="1">
      <c r="G793" s="7"/>
    </row>
    <row r="794" ht="12.75" customHeight="1">
      <c r="G794" s="7"/>
    </row>
    <row r="795" ht="12.75" customHeight="1">
      <c r="G795" s="7"/>
    </row>
    <row r="796" ht="12.75" customHeight="1">
      <c r="G796" s="7"/>
    </row>
    <row r="797" ht="12.75" customHeight="1">
      <c r="G797" s="7"/>
    </row>
    <row r="798" ht="12.75" customHeight="1">
      <c r="G798" s="7"/>
    </row>
    <row r="799" ht="12.75" customHeight="1">
      <c r="G799" s="7"/>
    </row>
    <row r="800" ht="12.75" customHeight="1">
      <c r="G800" s="7"/>
    </row>
    <row r="801" ht="12.75" customHeight="1">
      <c r="G801" s="7"/>
    </row>
    <row r="802" ht="12.75" customHeight="1">
      <c r="G802" s="7"/>
    </row>
    <row r="803" ht="12.75" customHeight="1">
      <c r="G803" s="7"/>
    </row>
    <row r="804" ht="12.75" customHeight="1">
      <c r="G804" s="7"/>
    </row>
    <row r="805" ht="12.75" customHeight="1">
      <c r="G805" s="7"/>
    </row>
    <row r="806" ht="12.75" customHeight="1">
      <c r="G806" s="7"/>
    </row>
    <row r="807" ht="12.75" customHeight="1">
      <c r="G807" s="7"/>
    </row>
    <row r="808" ht="12.75" customHeight="1">
      <c r="G808" s="7"/>
    </row>
    <row r="809" ht="12.75" customHeight="1">
      <c r="G809" s="7"/>
    </row>
    <row r="810" ht="12.75" customHeight="1">
      <c r="G810" s="7"/>
    </row>
    <row r="811" ht="12.75" customHeight="1">
      <c r="G811" s="7"/>
    </row>
    <row r="812" ht="12.75" customHeight="1">
      <c r="G812" s="7"/>
    </row>
    <row r="813" ht="12.75" customHeight="1">
      <c r="G813" s="7"/>
    </row>
    <row r="814" ht="12.75" customHeight="1">
      <c r="G814" s="7"/>
    </row>
    <row r="815" ht="12.75" customHeight="1">
      <c r="G815" s="7"/>
    </row>
    <row r="816" ht="12.75" customHeight="1">
      <c r="G816" s="7"/>
    </row>
    <row r="817" ht="12.75" customHeight="1">
      <c r="G817" s="7"/>
    </row>
    <row r="818" ht="12.75" customHeight="1">
      <c r="G818" s="7"/>
    </row>
    <row r="819" ht="12.75" customHeight="1">
      <c r="G819" s="7"/>
    </row>
    <row r="820" ht="12.75" customHeight="1">
      <c r="G820" s="7"/>
    </row>
    <row r="821" ht="12.75" customHeight="1">
      <c r="G821" s="7"/>
    </row>
    <row r="822" ht="12.75" customHeight="1">
      <c r="G822" s="7"/>
    </row>
    <row r="823" ht="12.75" customHeight="1">
      <c r="G823" s="7"/>
    </row>
    <row r="824" ht="12.75" customHeight="1">
      <c r="G824" s="7"/>
    </row>
    <row r="825" ht="12.75" customHeight="1">
      <c r="G825" s="7"/>
    </row>
    <row r="826" ht="12.75" customHeight="1">
      <c r="G826" s="7"/>
    </row>
    <row r="827" ht="12.75" customHeight="1">
      <c r="G827" s="7"/>
    </row>
    <row r="828" ht="12.75" customHeight="1">
      <c r="G828" s="7"/>
    </row>
    <row r="829" ht="12.75" customHeight="1">
      <c r="G829" s="7"/>
    </row>
    <row r="830" ht="12.75" customHeight="1">
      <c r="G830" s="7"/>
    </row>
    <row r="831" ht="12.75" customHeight="1">
      <c r="G831" s="7"/>
    </row>
    <row r="832" ht="12.75" customHeight="1">
      <c r="G832" s="7"/>
    </row>
    <row r="833" ht="12.75" customHeight="1">
      <c r="G833" s="7"/>
    </row>
    <row r="834" ht="12.75" customHeight="1">
      <c r="G834" s="7"/>
    </row>
    <row r="835" ht="12.75" customHeight="1">
      <c r="G835" s="7"/>
    </row>
    <row r="836" ht="12.75" customHeight="1">
      <c r="G836" s="7"/>
    </row>
    <row r="837" ht="12.75" customHeight="1">
      <c r="G837" s="7"/>
    </row>
    <row r="838" ht="12.75" customHeight="1">
      <c r="G838" s="7"/>
    </row>
    <row r="839" ht="12.75" customHeight="1">
      <c r="G839" s="7"/>
    </row>
    <row r="840" ht="12.75" customHeight="1">
      <c r="G840" s="7"/>
    </row>
    <row r="841" ht="12.75" customHeight="1">
      <c r="G841" s="7"/>
    </row>
    <row r="842" ht="12.75" customHeight="1">
      <c r="G842" s="7"/>
    </row>
    <row r="843" ht="12.75" customHeight="1">
      <c r="G843" s="7"/>
    </row>
    <row r="844" ht="12.75" customHeight="1">
      <c r="G844" s="7"/>
    </row>
    <row r="845" ht="12.75" customHeight="1">
      <c r="G845" s="7"/>
    </row>
    <row r="846" ht="12.75" customHeight="1">
      <c r="G846" s="7"/>
    </row>
    <row r="847" ht="12.75" customHeight="1">
      <c r="G847" s="7"/>
    </row>
    <row r="848" ht="12.75" customHeight="1">
      <c r="G848" s="7"/>
    </row>
    <row r="849" ht="12.75" customHeight="1">
      <c r="G849" s="7"/>
    </row>
    <row r="850" ht="12.75" customHeight="1">
      <c r="G850" s="7"/>
    </row>
    <row r="851" ht="12.75" customHeight="1">
      <c r="G851" s="7"/>
    </row>
    <row r="852" ht="12.75" customHeight="1">
      <c r="G852" s="7"/>
    </row>
    <row r="853" ht="12.75" customHeight="1">
      <c r="G853" s="7"/>
    </row>
    <row r="854" ht="12.75" customHeight="1">
      <c r="G854" s="7"/>
    </row>
    <row r="855" ht="12.75" customHeight="1">
      <c r="G855" s="7"/>
    </row>
    <row r="856" ht="12.75" customHeight="1">
      <c r="G856" s="7"/>
    </row>
    <row r="857" ht="12.75" customHeight="1">
      <c r="G857" s="7"/>
    </row>
    <row r="858" ht="12.75" customHeight="1">
      <c r="G858" s="7"/>
    </row>
    <row r="859" ht="12.75" customHeight="1">
      <c r="G859" s="7"/>
    </row>
    <row r="860" ht="12.75" customHeight="1">
      <c r="G860" s="7"/>
    </row>
    <row r="861" ht="12.75" customHeight="1">
      <c r="G861" s="7"/>
    </row>
    <row r="862" ht="12.75" customHeight="1">
      <c r="G862" s="7"/>
    </row>
    <row r="863" ht="12.75" customHeight="1">
      <c r="G863" s="7"/>
    </row>
    <row r="864" ht="12.75" customHeight="1">
      <c r="G864" s="7"/>
    </row>
    <row r="865" ht="12.75" customHeight="1">
      <c r="G865" s="7"/>
    </row>
    <row r="866" ht="12.75" customHeight="1">
      <c r="G866" s="7"/>
    </row>
    <row r="867" ht="12.75" customHeight="1">
      <c r="G867" s="7"/>
    </row>
    <row r="868" ht="12.75" customHeight="1">
      <c r="G868" s="7"/>
    </row>
    <row r="869" ht="12.75" customHeight="1">
      <c r="G869" s="7"/>
    </row>
    <row r="870" ht="12.75" customHeight="1">
      <c r="G870" s="7"/>
    </row>
    <row r="871" ht="12.75" customHeight="1">
      <c r="G871" s="7"/>
    </row>
    <row r="872" ht="12.75" customHeight="1">
      <c r="G872" s="7"/>
    </row>
    <row r="873" ht="12.75" customHeight="1">
      <c r="G873" s="7"/>
    </row>
    <row r="874" ht="12.75" customHeight="1">
      <c r="G874" s="7"/>
    </row>
    <row r="875" ht="12.75" customHeight="1">
      <c r="G875" s="7"/>
    </row>
    <row r="876" ht="12.75" customHeight="1">
      <c r="G876" s="7"/>
    </row>
    <row r="877" ht="12.75" customHeight="1">
      <c r="G877" s="7"/>
    </row>
    <row r="878" ht="12.75" customHeight="1">
      <c r="G878" s="7"/>
    </row>
    <row r="879" ht="12.75" customHeight="1">
      <c r="G879" s="7"/>
    </row>
    <row r="880" ht="12.75" customHeight="1">
      <c r="G880" s="7"/>
    </row>
    <row r="881" ht="12.75" customHeight="1">
      <c r="G881" s="7"/>
    </row>
    <row r="882" ht="12.75" customHeight="1">
      <c r="G882" s="7"/>
    </row>
    <row r="883" ht="12.75" customHeight="1">
      <c r="G883" s="7"/>
    </row>
    <row r="884" ht="12.75" customHeight="1">
      <c r="G884" s="7"/>
    </row>
    <row r="885" ht="12.75" customHeight="1">
      <c r="G885" s="7"/>
    </row>
    <row r="886" ht="12.75" customHeight="1">
      <c r="G886" s="7"/>
    </row>
    <row r="887" ht="12.75" customHeight="1">
      <c r="G887" s="7"/>
    </row>
    <row r="888" ht="12.75" customHeight="1">
      <c r="G888" s="7"/>
    </row>
    <row r="889" ht="12.75" customHeight="1">
      <c r="G889" s="7"/>
    </row>
    <row r="890" ht="12.75" customHeight="1">
      <c r="G890" s="7"/>
    </row>
    <row r="891" ht="12.75" customHeight="1">
      <c r="G891" s="7"/>
    </row>
    <row r="892" ht="12.75" customHeight="1">
      <c r="G892" s="7"/>
    </row>
    <row r="893" ht="12.75" customHeight="1">
      <c r="G893" s="7"/>
    </row>
    <row r="894" ht="12.75" customHeight="1">
      <c r="G894" s="7"/>
    </row>
    <row r="895" ht="12.75" customHeight="1">
      <c r="G895" s="7"/>
    </row>
    <row r="896" ht="12.75" customHeight="1">
      <c r="G896" s="7"/>
    </row>
    <row r="897" ht="12.75" customHeight="1">
      <c r="G897" s="7"/>
    </row>
    <row r="898" ht="12.75" customHeight="1">
      <c r="G898" s="7"/>
    </row>
    <row r="899" ht="12.75" customHeight="1">
      <c r="G899" s="7"/>
    </row>
    <row r="900" ht="12.75" customHeight="1">
      <c r="G900" s="7"/>
    </row>
    <row r="901" ht="12.75" customHeight="1">
      <c r="G901" s="7"/>
    </row>
    <row r="902" ht="12.75" customHeight="1">
      <c r="G902" s="7"/>
    </row>
    <row r="903" ht="12.75" customHeight="1">
      <c r="G903" s="7"/>
    </row>
    <row r="904" ht="12.75" customHeight="1">
      <c r="G904" s="7"/>
    </row>
    <row r="905" ht="12.75" customHeight="1">
      <c r="G905" s="7"/>
    </row>
    <row r="906" ht="12.75" customHeight="1">
      <c r="G906" s="7"/>
    </row>
    <row r="907" ht="12.75" customHeight="1">
      <c r="G907" s="7"/>
    </row>
    <row r="908" ht="12.75" customHeight="1">
      <c r="G908" s="7"/>
    </row>
    <row r="909" ht="12.75" customHeight="1">
      <c r="G909" s="7"/>
    </row>
    <row r="910" ht="12.75" customHeight="1">
      <c r="G910" s="7"/>
    </row>
    <row r="911" ht="12.75" customHeight="1">
      <c r="G911" s="7"/>
    </row>
    <row r="912" ht="12.75" customHeight="1">
      <c r="G912" s="7"/>
    </row>
    <row r="913" ht="12.75" customHeight="1">
      <c r="G913" s="7"/>
    </row>
    <row r="914" ht="12.75" customHeight="1">
      <c r="G914" s="7"/>
    </row>
    <row r="915" ht="12.75" customHeight="1">
      <c r="G915" s="7"/>
    </row>
    <row r="916" ht="12.75" customHeight="1">
      <c r="G916" s="7"/>
    </row>
    <row r="917" ht="12.75" customHeight="1">
      <c r="G917" s="7"/>
    </row>
    <row r="918" ht="12.75" customHeight="1">
      <c r="G918" s="7"/>
    </row>
    <row r="919" ht="12.75" customHeight="1">
      <c r="G919" s="7"/>
    </row>
    <row r="920" ht="12.75" customHeight="1">
      <c r="G920" s="7"/>
    </row>
    <row r="921" ht="12.75" customHeight="1">
      <c r="G921" s="7"/>
    </row>
    <row r="922" ht="12.75" customHeight="1">
      <c r="G922" s="7"/>
    </row>
    <row r="923" ht="12.75" customHeight="1">
      <c r="G923" s="7"/>
    </row>
    <row r="924" ht="12.75" customHeight="1">
      <c r="G924" s="7"/>
    </row>
    <row r="925" ht="12.75" customHeight="1">
      <c r="G925" s="7"/>
    </row>
    <row r="926" ht="12.75" customHeight="1">
      <c r="G926" s="7"/>
    </row>
    <row r="927" ht="12.75" customHeight="1">
      <c r="G927" s="7"/>
    </row>
    <row r="928" ht="12.75" customHeight="1">
      <c r="G928" s="7"/>
    </row>
    <row r="929" ht="12.75" customHeight="1">
      <c r="G929" s="7"/>
    </row>
    <row r="930" ht="12.75" customHeight="1">
      <c r="G930" s="7"/>
    </row>
    <row r="931" ht="12.75" customHeight="1">
      <c r="G931" s="7"/>
    </row>
    <row r="932" ht="12.75" customHeight="1">
      <c r="G932" s="7"/>
    </row>
    <row r="933" ht="12.75" customHeight="1">
      <c r="G933" s="7"/>
    </row>
    <row r="934" ht="12.75" customHeight="1">
      <c r="G934" s="7"/>
    </row>
    <row r="935" ht="12.75" customHeight="1">
      <c r="G935" s="7"/>
    </row>
    <row r="936" ht="12.75" customHeight="1">
      <c r="G936" s="7"/>
    </row>
    <row r="937" ht="12.75" customHeight="1">
      <c r="G937" s="7"/>
    </row>
    <row r="938" ht="12.75" customHeight="1">
      <c r="G938" s="7"/>
    </row>
    <row r="939" ht="12.75" customHeight="1">
      <c r="G939" s="7"/>
    </row>
    <row r="940" ht="12.75" customHeight="1">
      <c r="G940" s="7"/>
    </row>
    <row r="941" ht="12.75" customHeight="1">
      <c r="G941" s="7"/>
    </row>
    <row r="942" ht="12.75" customHeight="1">
      <c r="G942" s="7"/>
    </row>
    <row r="943" ht="12.75" customHeight="1">
      <c r="G943" s="7"/>
    </row>
    <row r="944" ht="12.75" customHeight="1">
      <c r="G944" s="7"/>
    </row>
    <row r="945" ht="12.75" customHeight="1">
      <c r="G945" s="7"/>
    </row>
    <row r="946" ht="12.75" customHeight="1">
      <c r="G946" s="7"/>
    </row>
    <row r="947" ht="12.75" customHeight="1">
      <c r="G947" s="7"/>
    </row>
    <row r="948" ht="12.75" customHeight="1">
      <c r="G948" s="7"/>
    </row>
    <row r="949" ht="12.75" customHeight="1">
      <c r="G949" s="7"/>
    </row>
    <row r="950" ht="12.75" customHeight="1">
      <c r="G950" s="7"/>
    </row>
    <row r="951" ht="12.75" customHeight="1">
      <c r="G951" s="7"/>
    </row>
    <row r="952" ht="12.75" customHeight="1">
      <c r="G952" s="7"/>
    </row>
    <row r="953" ht="12.75" customHeight="1">
      <c r="G953" s="7"/>
    </row>
    <row r="954" ht="12.75" customHeight="1">
      <c r="G954" s="7"/>
    </row>
    <row r="955" ht="12.75" customHeight="1">
      <c r="G955" s="7"/>
    </row>
    <row r="956" ht="12.75" customHeight="1">
      <c r="G956" s="7"/>
    </row>
    <row r="957" ht="12.75" customHeight="1">
      <c r="G957" s="7"/>
    </row>
    <row r="958" ht="12.75" customHeight="1">
      <c r="G958" s="7"/>
    </row>
    <row r="959" ht="12.75" customHeight="1">
      <c r="G959" s="7"/>
    </row>
    <row r="960" ht="12.75" customHeight="1">
      <c r="G960" s="7"/>
    </row>
    <row r="961" ht="12.75" customHeight="1">
      <c r="G961" s="7"/>
    </row>
    <row r="962" ht="12.75" customHeight="1">
      <c r="G962" s="7"/>
    </row>
    <row r="963" ht="12.75" customHeight="1">
      <c r="G963" s="7"/>
    </row>
    <row r="964" ht="12.75" customHeight="1">
      <c r="G964" s="7"/>
    </row>
    <row r="965" ht="12.75" customHeight="1">
      <c r="G965" s="7"/>
    </row>
    <row r="966" ht="12.75" customHeight="1">
      <c r="G966" s="7"/>
    </row>
    <row r="967" ht="12.75" customHeight="1">
      <c r="G967" s="7"/>
    </row>
    <row r="968" ht="12.75" customHeight="1">
      <c r="G968" s="7"/>
    </row>
    <row r="969" ht="12.75" customHeight="1">
      <c r="G969" s="7"/>
    </row>
    <row r="970" ht="12.75" customHeight="1">
      <c r="G970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6.38"/>
    <col customWidth="1" min="8" max="8" width="17.38"/>
    <col customWidth="1" min="10" max="10" width="22.0"/>
  </cols>
  <sheetData>
    <row r="2">
      <c r="A2" s="8" t="s">
        <v>617</v>
      </c>
    </row>
    <row r="4">
      <c r="B4" s="9" t="s">
        <v>618</v>
      </c>
      <c r="C4" s="1" t="s">
        <v>6</v>
      </c>
      <c r="D4" s="1" t="s">
        <v>7</v>
      </c>
      <c r="E4" s="1" t="s">
        <v>8</v>
      </c>
      <c r="F4" s="2" t="s">
        <v>9</v>
      </c>
      <c r="G4" s="1" t="s">
        <v>10</v>
      </c>
      <c r="H4" s="1" t="s">
        <v>11</v>
      </c>
      <c r="I4" s="2" t="s">
        <v>12</v>
      </c>
      <c r="J4" s="2" t="s">
        <v>619</v>
      </c>
      <c r="K4" s="2" t="s">
        <v>14</v>
      </c>
    </row>
    <row r="5">
      <c r="A5" s="10" t="s">
        <v>620</v>
      </c>
      <c r="B5" s="11">
        <f> COUNTIFS(Data!B1:B999,"async wait",Data!C1:C999,"async wait")</f>
        <v>80</v>
      </c>
      <c r="C5" s="12">
        <f> SUMIFS(Data!H1:H999,Data!B1:B999,"async wait",Data!C1:C999,"async wait")*100/COUNTIFS(Data!B1:B999,"=async wait",Data!C1:C999,"=async wait")</f>
        <v>16.25</v>
      </c>
      <c r="D5" s="12">
        <f> SUMIFS(Data!I1:I999,Data!B1:B999,"async wait",Data!C1:C999,"async wait")*100/COUNTIFS(Data!B1:B999,"=async wait",Data!C1:C999,"=async wait")</f>
        <v>55</v>
      </c>
      <c r="E5" s="13">
        <f> SUMIFS(Data!J1:J999,Data!B1:B999,"async wait",Data!C1:C999,"async wait")*100/COUNTIFS(Data!B1:B999,"=async wait",Data!C1:C999,"=async wait")</f>
        <v>20</v>
      </c>
      <c r="F5" s="13">
        <f> SUMIFS(Data!K1:K999,Data!B1:B999,"async wait",Data!C1:C999,"async wait")*100/COUNTIFS(Data!B1:B999,"=async wait",Data!C1:C999,"=async wait")</f>
        <v>20</v>
      </c>
      <c r="G5" s="13">
        <f> SUMIFS(Data!L1:L999,Data!B1:B999,"async wait",Data!C1:C999,"async wait")*100/COUNTIFS(Data!B1:B999,"=async wait",Data!C1:C999,"=async wait")</f>
        <v>27.5</v>
      </c>
      <c r="H5" s="13">
        <f> SUMIFS(Data!M1:M999,Data!B1:B999,"async wait",Data!C1:C999,"async wait")*100/COUNTIFS(Data!B1:B999,"=async wait",Data!C1:C999,"=async wait")</f>
        <v>25</v>
      </c>
      <c r="I5" s="13">
        <f> SUMIFS(Data!N1:N999,Data!B1:B999,"async wait",Data!C1:C999,"async wait")*100/COUNTIFS(Data!B1:B999,"=async wait",Data!C1:C999,"=async wait")</f>
        <v>11.25</v>
      </c>
      <c r="J5" s="13">
        <f> SUMIFS(Data!O1:O999,Data!B1:B999,"async wait",Data!C1:C999,"async wait")*100/COUNTIFS(Data!B1:B999,"=async wait",Data!C1:C999,"=async wait")</f>
        <v>3.75</v>
      </c>
      <c r="K5" s="13">
        <f> SUMIFS(Data!P1:P999,Data!B1:B999,"async wait",Data!C1:C999,"async wait")*100/COUNTIFS(Data!B1:B999,"=async wait",Data!C1:C999,"=async wait")</f>
        <v>6.25</v>
      </c>
    </row>
    <row r="6">
      <c r="A6" s="14" t="s">
        <v>97</v>
      </c>
      <c r="B6" s="15">
        <f> COUNTIFS(Data!B1:B999,"concurrency",Data!C1:C999,"concurrency")</f>
        <v>34</v>
      </c>
      <c r="C6" s="13">
        <f> SUMIFS(Data!H1:H999,Data!B1:B999,"concurrency",Data!C1:C999,"concurrency")*100/COUNTIFS(Data!B1:B999,"concurrency",Data!C1:C999,"concurrency")</f>
        <v>23.52941176</v>
      </c>
      <c r="D6" s="13">
        <f> SUMIFS(Data!I1:I999,Data!B1:B999,"concurrency",Data!C1:C999,"concurrency")*100/COUNTIFS(Data!B1:B999,"concurrency",Data!C1:C999,"concurrency")</f>
        <v>47.05882353</v>
      </c>
      <c r="E6" s="13">
        <f> SUMIFS(Data!J1:J999,Data!B1:B999,"concurrency",Data!C1:C999,"concurrency")*100/COUNTIFS(Data!B1:B999,"concurrency",Data!C1:C999,"concurrency")</f>
        <v>17.64705882</v>
      </c>
      <c r="F6" s="13">
        <f> SUMIFS(Data!K1:K999,Data!B1:B999,"concurrency",Data!C1:C999,"concurrency")*100/COUNTIFS(Data!B1:B999,"concurrency",Data!C1:C999,"concurrency")</f>
        <v>29.41176471</v>
      </c>
      <c r="G6" s="13">
        <f> SUMIFS(Data!L1:L999,Data!B1:B999,"concurrency",Data!C1:C999,"concurrency")*100/COUNTIFS(Data!B1:B999,"concurrency",Data!C1:C999,"concurrency")</f>
        <v>14.70588235</v>
      </c>
      <c r="H6" s="13">
        <f> SUMIFS(Data!M1:M999,Data!B1:B999,"concurrency",Data!C1:C999,"concurrency")*100/COUNTIFS(Data!B1:B999,"concurrency",Data!C1:C999,"concurrency")</f>
        <v>14.70588235</v>
      </c>
      <c r="I6" s="13">
        <f> SUMIFS(Data!N1:N999,Data!B1:B999,"concurrency",Data!C1:C999,"concurrency")*100/COUNTIFS(Data!B1:B999,"concurrency",Data!C1:C999,"concurrency")</f>
        <v>5.882352941</v>
      </c>
      <c r="J6" s="13">
        <f> SUMIFS(Data!O1:O999,Data!B1:B999,"concurrency",Data!C1:C999,"concurrency")*100/COUNTIFS(Data!B1:B999,"concurrency",Data!C1:C999,"concurrency")</f>
        <v>17.64705882</v>
      </c>
      <c r="K6" s="13">
        <f> SUMIFS(Data!P1:P999,Data!B1:B999,"concurrency",Data!C1:C999,"concurrency")*100/COUNTIFS(Data!B1:B999,"concurrency",Data!C1:C999,"concurrency")</f>
        <v>2.941176471</v>
      </c>
    </row>
    <row r="7">
      <c r="A7" s="14" t="s">
        <v>54</v>
      </c>
      <c r="B7" s="15">
        <f> COUNTIFS(Data!B1:B999,"test order dependency",Data!C1:C999,"test order dependency")</f>
        <v>69</v>
      </c>
      <c r="C7" s="12">
        <f> SUMIFS(Data!H1:H999,Data!B1:B999,"test order dependency",Data!C1:C999,"test order dependency")*100/COUNTIFS(Data!B1:B999,"test order dependency",Data!C1:C999,"test order dependency")</f>
        <v>8.695652174</v>
      </c>
      <c r="D7" s="13">
        <f> SUMIFS(Data!I1:I999,Data!B1:B999,"test order dependency",Data!C1:C999,"test order dependency")*100/COUNTIFS(Data!B1:B999,"test order dependency",Data!C1:C999,"test order dependency")</f>
        <v>60.86956522</v>
      </c>
      <c r="E7" s="13">
        <f> SUMIFS(Data!J1:J999,Data!B1:B999,"test order dependency",Data!C1:C999,"test order dependency")*100/COUNTIFS(Data!B1:B999,"test order dependency",Data!C1:C999,"test order dependency")</f>
        <v>13.04347826</v>
      </c>
      <c r="F7" s="13">
        <f> SUMIFS(Data!K1:K999,Data!B1:B999,"test order dependency",Data!C1:C999,"test order dependency")*100/COUNTIFS(Data!B1:B999,"test order dependency",Data!C1:C999,"test order dependency")</f>
        <v>0</v>
      </c>
      <c r="G7" s="13">
        <f> SUMIFS(Data!L1:L999,Data!B1:B999,"test order dependency",Data!C1:C999,"test order dependency")*100/COUNTIFS(Data!B1:B999,"test order dependency",Data!C1:C999,"test order dependency")</f>
        <v>4.347826087</v>
      </c>
      <c r="H7" s="13">
        <f> SUMIFS(Data!M1:M999,Data!B1:B999,"test order dependency",Data!C1:C999,"test order dependency")*100/COUNTIFS(Data!B1:B999,"test order dependency",Data!C1:C999,"test order dependency")</f>
        <v>8.695652174</v>
      </c>
      <c r="I7" s="13">
        <f> SUMIFS(Data!N1:N999,Data!B1:B999,"test order dependency",Data!C1:C999,"test order dependency")*100/COUNTIFS(Data!B1:B999,"test order dependency",Data!C1:C999,"test order dependency")</f>
        <v>2.898550725</v>
      </c>
      <c r="J7" s="13">
        <f> SUMIFS(Data!O1:O999,Data!B1:B999,"test order dependency",Data!C1:C999,"test order dependency")*100/COUNTIFS(Data!B1:B999,"test order dependency",Data!C1:C999,"test order dependency")</f>
        <v>7.246376812</v>
      </c>
      <c r="K7" s="13">
        <f> SUMIFS(Data!P1:P999,Data!B1:B999,"test order dependency",Data!C1:C999,"test order dependency")*100/COUNTIFS(Data!B1:B999,"test order dependency",Data!C1:C999,"test order dependency")</f>
        <v>47.82608696</v>
      </c>
    </row>
    <row r="8">
      <c r="A8" s="10" t="s">
        <v>145</v>
      </c>
      <c r="B8" s="15">
        <f> COUNTIFS(Data!B1:B999,"time",Data!C1:C999,"time")</f>
        <v>32</v>
      </c>
      <c r="C8" s="12">
        <f> SUMIFS(Data!H1:H999,Data!B1:B999,"time",Data!C1:C999,"time")*100/COUNTIFS(Data!B1:B999,"time",Data!C1:C999,"time")</f>
        <v>18.75</v>
      </c>
      <c r="D8" s="13">
        <f> SUMIFS(Data!I1:I999,Data!B1:B999,"time",Data!C1:C999,"time")*100/COUNTIFS(Data!B1:B999,"time",Data!C1:C999,"time")</f>
        <v>56.25</v>
      </c>
      <c r="E8" s="13">
        <f> SUMIFS(Data!J1:J999,Data!B1:B999,"time",Data!C1:C999,"time")*100/COUNTIFS(Data!B1:B999,"time",Data!C1:C999,"time")</f>
        <v>50</v>
      </c>
      <c r="F8" s="13">
        <f> SUMIFS(Data!K1:K999,Data!B1:B999,"time",Data!C1:C999,"time")*100/COUNTIFS(Data!B1:B999,"time",Data!C1:C999,"time")</f>
        <v>0</v>
      </c>
      <c r="G8" s="13">
        <f> SUMIFS(Data!L1:L999,Data!B1:B999,"time",Data!C1:C999,"time")*100/COUNTIFS(Data!B1:B999,"time",Data!C1:C999,"time")</f>
        <v>0</v>
      </c>
      <c r="H8" s="13">
        <f> SUMIFS(Data!M1:M999,Data!B1:B999,"time",Data!C1:C999,"time")*100/COUNTIFS(Data!B1:B999,"time",Data!C1:C999,"time")</f>
        <v>0</v>
      </c>
      <c r="I8" s="13">
        <f> SUMIFS(Data!N1:N999,Data!B1:B999,"time",Data!C1:C999,"time")*100/COUNTIFS(Data!B1:B999,"time",Data!C1:C999,"time")</f>
        <v>9.375</v>
      </c>
      <c r="J8" s="13">
        <f> SUMIFS(Data!O1:O999,Data!B1:B999,"time",Data!C1:C999,"time")*100/COUNTIFS(Data!B1:B999,"time",Data!C1:C999,"time")</f>
        <v>62.5</v>
      </c>
      <c r="K8" s="13">
        <f> SUMIFS(Data!P1:P999,Data!B1:B999,"time",Data!C1:C999,"time")*100/COUNTIFS(Data!B1:B999,"time",Data!C1:C999,"time")</f>
        <v>6.25</v>
      </c>
    </row>
    <row r="9">
      <c r="A9" s="14" t="s">
        <v>112</v>
      </c>
      <c r="B9" s="15">
        <f> COUNTIFS(Data!B1:B999,"unordered collections",Data!C1:C999,"unordered collections")</f>
        <v>42</v>
      </c>
      <c r="C9" s="12">
        <f> SUMIFS(Data!H1:H999,Data!B1:B999,"unordered collections",Data!C1:C999,"unordered collections")*100/COUNTIFS(Data!B1:B999,"unordered collections",Data!C1:C999,"unordered collections")</f>
        <v>4.761904762</v>
      </c>
      <c r="D9" s="13">
        <f> SUMIFS(Data!I1:I999,Data!B1:B999,"unordered collections",Data!C1:C999,"unordered collections")*100/COUNTIFS(Data!B1:B999,"unordered collections",Data!C1:C999,"unordered collections")</f>
        <v>66.66666667</v>
      </c>
      <c r="E9" s="13">
        <f> SUMIFS(Data!J1:J999,Data!B1:B999,"unordered collections",Data!C1:C999,"unordered collections")*100/COUNTIFS(Data!B1:B999,"unordered collections",Data!C1:C999,"unordered collections")</f>
        <v>38.0952381</v>
      </c>
      <c r="F9" s="13">
        <f> SUMIFS(Data!K1:K999,Data!B1:B999,"unordered collections",Data!C1:C999,"unordered collections")*100/COUNTIFS(Data!B1:B999,"unordered collections",Data!C1:C999,"unordered collections")</f>
        <v>0</v>
      </c>
      <c r="G9" s="13">
        <f> SUMIFS(Data!L1:L999,Data!B1:B999,"unordered collections",Data!C1:C999,"unordered collections")*100/COUNTIFS(Data!B1:B999,"unordered collections",Data!C1:C999,"unordered collections")</f>
        <v>0</v>
      </c>
      <c r="H9" s="13">
        <f> SUMIFS(Data!M1:M999,Data!B1:B999,"unordered collections",Data!C1:C999,"unordered collections")*100/COUNTIFS(Data!B1:B999,"unordered collections",Data!C1:C999,"unordered collections")</f>
        <v>2.380952381</v>
      </c>
      <c r="I9" s="13">
        <f> SUMIFS(Data!N1:N999,Data!B1:B999,"unordered collections",Data!C1:C999,"unordered collections")*100/COUNTIFS(Data!B1:B999,"unordered collections",Data!C1:C999,"unordered collections")</f>
        <v>4.761904762</v>
      </c>
      <c r="J9" s="13">
        <f> SUMIFS(Data!O1:O999,Data!B1:B999,"unordered collections",Data!C1:C999,"unordered collections")*100/COUNTIFS(Data!B1:B999,"unordered collections",Data!C1:C999,"unordered collections")</f>
        <v>0</v>
      </c>
      <c r="K9" s="13">
        <f> SUMIFS(Data!P1:P999,Data!B1:B999,"unordered collections",Data!C1:C999,"unordered collections")*100/COUNTIFS(Data!B1:B999,"unordered collections",Data!C1:C999,"unordered collections")</f>
        <v>4.761904762</v>
      </c>
    </row>
    <row r="14">
      <c r="A14" s="8" t="s">
        <v>621</v>
      </c>
    </row>
    <row r="16">
      <c r="B16" s="9" t="s">
        <v>618</v>
      </c>
      <c r="C16" s="1" t="s">
        <v>6</v>
      </c>
      <c r="D16" s="1" t="s">
        <v>7</v>
      </c>
      <c r="E16" s="1" t="s">
        <v>8</v>
      </c>
      <c r="F16" s="2" t="s">
        <v>9</v>
      </c>
      <c r="G16" s="1" t="s">
        <v>10</v>
      </c>
      <c r="H16" s="1" t="s">
        <v>11</v>
      </c>
      <c r="I16" s="2" t="s">
        <v>12</v>
      </c>
      <c r="J16" s="2" t="s">
        <v>619</v>
      </c>
      <c r="K16" s="2" t="s">
        <v>14</v>
      </c>
    </row>
    <row r="17">
      <c r="A17" s="10" t="s">
        <v>620</v>
      </c>
      <c r="B17" s="16">
        <f> COUNTIFS(Data!B1:B999,"&lt;&gt;async wait",Data!C1:C999,"async wait")</f>
        <v>22</v>
      </c>
      <c r="C17" s="12">
        <f> SUMIFS(Data!H1:H999,Data!B1:B999,"&lt;&gt;async wait",Data!C1:C999,"async wait")*100/COUNTIFS(Data!B1:B999,"&lt;&gt;async wait",Data!C1:C999,"=async wait")</f>
        <v>9.090909091</v>
      </c>
      <c r="D17" s="12">
        <f> SUMIFS(Data!I1:I999,Data!B1:B999,"&lt;&gt;async wait",Data!C1:C999,"async wait")*100/COUNTIFS(Data!B1:B999,"&lt;&gt;async wait",Data!C1:C999,"=async wait")</f>
        <v>36.36363636</v>
      </c>
      <c r="E17" s="13">
        <f> SUMIFS(Data!J1:J999,Data!B1:B999,"&lt;&gt;async wait",Data!C1:C999,"async wait")*100/COUNTIFS(Data!B1:B999,"&lt;&gt;async wait",Data!C1:C999,"=async wait")</f>
        <v>22.72727273</v>
      </c>
      <c r="F17" s="13">
        <f> SUMIFS(Data!K1:K999,Data!B1:B999,"&lt;&gt;async wait",Data!C1:C999,"async wait")*100/COUNTIFS(Data!B1:B999,"&lt;&gt;async wait",Data!C1:C999,"=async wait")</f>
        <v>13.63636364</v>
      </c>
      <c r="G17" s="13">
        <f> SUMIFS(Data!L1:L999,Data!B1:B999,"&lt;&gt;async wait",Data!C1:C999,"async wait")*100/COUNTIFS(Data!B1:B999,"&lt;&gt;async wait",Data!C1:C999,"=async wait")</f>
        <v>13.63636364</v>
      </c>
      <c r="H17" s="13">
        <f> SUMIFS(Data!M1:M999,Data!B1:B999,"&lt;&gt;async wait",Data!C1:C999,"async wait")*100/COUNTIFS(Data!B1:B999,"&lt;&gt;async wait",Data!C1:C999,"=async wait")</f>
        <v>27.27272727</v>
      </c>
      <c r="I17" s="13">
        <f> SUMIFS(Data!N1:N999,Data!B1:B999,"&lt;&gt;async wait",Data!C1:C999,"async wait")*100/COUNTIFS(Data!B1:B999,"&lt;&gt;async wait",Data!C1:C999,"=async wait")</f>
        <v>9.090909091</v>
      </c>
      <c r="J17" s="13">
        <f> SUMIFS(Data!O1:O999,Data!B1:B999,"&lt;&gt;async wait",Data!C1:C999,"async wait")*100/COUNTIFS(Data!B1:B999,"&lt;&gt;async wait",Data!C1:C999,"=async wait")</f>
        <v>9.090909091</v>
      </c>
      <c r="K17" s="13">
        <f> SUMIFS(Data!P1:P999,Data!B1:B999,"&lt;&gt;async wait",Data!C1:C999,"async wait")*100/COUNTIFS(Data!B1:B999,"&lt;&gt;async wait",Data!C1:C999,"=async wait")</f>
        <v>27.27272727</v>
      </c>
    </row>
    <row r="18">
      <c r="A18" s="14" t="s">
        <v>97</v>
      </c>
      <c r="B18" s="15">
        <f> COUNTIFS(Data!B1:B999,"&lt;&gt;concurrency",Data!C1:C999,"concurrency")</f>
        <v>20</v>
      </c>
      <c r="C18" s="13">
        <f> SUMIFS(Data!H1:H999,Data!B1:B999,"&lt;&gt;concurrency",Data!C1:C999,"concurrency")*100/COUNTIFS(Data!B1:B999,"&lt;&gt;concurrency",Data!C1:C999,"concurrency")</f>
        <v>25</v>
      </c>
      <c r="D18" s="13">
        <f> SUMIFS(Data!I1:I999,Data!B1:B999,"&lt;&gt;concurrency",Data!C1:C999,"concurrency")*100/COUNTIFS(Data!B1:B999,"&lt;&gt;concurrency",Data!C1:C999,"concurrency")</f>
        <v>40</v>
      </c>
      <c r="E18" s="13">
        <f> SUMIFS(Data!J1:J999,Data!B1:B999,"&lt;&gt;concurrency",Data!C1:C999,"concurrency")*100/COUNTIFS(Data!B1:B999,"&lt;&gt;concurrency",Data!C1:C999,"concurrency")</f>
        <v>10</v>
      </c>
      <c r="F18" s="13">
        <f> SUMIFS(Data!K1:K999,Data!B1:B999,"&lt;&gt;concurrency",Data!C1:C999,"concurrency")*100/COUNTIFS(Data!B1:B999,"&lt;&gt;concurrency",Data!C1:C999,"concurrency")</f>
        <v>30</v>
      </c>
      <c r="G18" s="13">
        <f> SUMIFS(Data!L1:L999,Data!B1:B999,"&lt;&gt;concurrency",Data!C1:C999,"concurrency")*100/COUNTIFS(Data!B1:B999,"&lt;&gt;concurrency",Data!C1:C999,"concurrency")</f>
        <v>15</v>
      </c>
      <c r="H18" s="13">
        <f> SUMIFS(Data!M1:M999,Data!B1:B999,"&lt;&gt;concurrency",Data!C1:C999,"concurrency")*100/COUNTIFS(Data!B1:B999,"&lt;&gt;concurrency",Data!C1:C999,"concurrency")</f>
        <v>15</v>
      </c>
      <c r="I18" s="13">
        <f> SUMIFS(Data!N1:N999,Data!B1:B999,"&lt;&gt;concurrency",Data!C1:C999,"concurrency")*100/COUNTIFS(Data!B1:B999,"&lt;&gt;concurrency",Data!C1:C999,"concurrency")</f>
        <v>5</v>
      </c>
      <c r="J18" s="13">
        <f> SUMIFS(Data!O1:O999,Data!B1:B999,"&lt;&gt;concurrency",Data!C1:C999,"concurrency")*100/COUNTIFS(Data!B1:B999,"&lt;&gt;concurrency",Data!C1:C999,"concurrency")</f>
        <v>5</v>
      </c>
      <c r="K18" s="13">
        <f> SUMIFS(Data!P1:P999,Data!B1:B999,"&lt;&gt;concurrency",Data!C1:C999,"concurrency")*100/COUNTIFS(Data!B1:B999,"&lt;&gt;concurrency",Data!C1:C999,"concurrency")</f>
        <v>30</v>
      </c>
    </row>
    <row r="19">
      <c r="A19" s="14" t="s">
        <v>54</v>
      </c>
      <c r="B19" s="15">
        <f> COUNTIFS(Data!B1:B999,"&lt;&gt;test order dependency",Data!C1:C999,"test order dependency")</f>
        <v>3</v>
      </c>
      <c r="C19" s="12">
        <f> SUMIFS(Data!H1:H999,Data!B1:B999,"&lt;&gt;test order dependency",Data!C1:C999,"test order dependency")*100/COUNTIFS(Data!B1:B999,"&lt;&gt;test order dependency",Data!C1:C999,"test order dependency")</f>
        <v>0</v>
      </c>
      <c r="D19" s="13">
        <f> SUMIFS(Data!I1:I999,Data!B1:B999,"&lt;&gt;test order dependency",Data!C1:C999,"test order dependency")*100/COUNTIFS(Data!B1:B999,"&lt;&gt;test order dependency",Data!C1:C999,"test order dependency")</f>
        <v>100</v>
      </c>
      <c r="E19" s="13">
        <f> SUMIFS(Data!J1:J999,Data!B1:B999,"&lt;&gt;test order dependency",Data!C1:C999,"test order dependency")*100/COUNTIFS(Data!B1:B999,"&lt;&gt;test order dependency",Data!C1:C999,"test order dependency")</f>
        <v>66.66666667</v>
      </c>
      <c r="F19" s="13">
        <f> SUMIFS(Data!K1:K999,Data!B1:B999,"&lt;&gt;test order dependency",Data!C1:C999,"test order dependency")*100/COUNTIFS(Data!B1:B999,"&lt;&gt;test order dependency",Data!C1:C999,"test order dependency")</f>
        <v>0</v>
      </c>
      <c r="G19" s="13">
        <f> SUMIFS(Data!L1:L999,Data!B1:B999,"&lt;&gt;test order dependency",Data!C1:C999,"test order dependency")*100/COUNTIFS(Data!B1:B999,"&lt;&gt;test order dependency",Data!C1:C999,"test order dependency")</f>
        <v>0</v>
      </c>
      <c r="H19" s="13">
        <f> SUMIFS(Data!M1:M999,Data!B1:B999,"&lt;&gt;test order dependency",Data!C1:C999,"test order dependency")*100/COUNTIFS(Data!B1:B999,"&lt;&gt;test order dependency",Data!C1:C999,"test order dependency")</f>
        <v>0</v>
      </c>
      <c r="I19" s="13">
        <f> SUMIFS(Data!N1:N999,Data!B1:B999,"&lt;&gt;test order dependency",Data!C1:C999,"test order dependency")*100/COUNTIFS(Data!B1:B999,"&lt;&gt;test order dependency",Data!C1:C999,"test order dependency")</f>
        <v>0</v>
      </c>
      <c r="J19" s="13">
        <f> SUMIFS(Data!O1:O999,Data!B1:B999,"&lt;&gt;test order dependency",Data!C1:C999,"test order dependency")*100/COUNTIFS(Data!B1:B999,"&lt;&gt;test order dependency",Data!C1:C999,"test order dependency")</f>
        <v>0</v>
      </c>
      <c r="K19" s="13">
        <f> SUMIFS(Data!P1:P999,Data!B1:B999,"&lt;&gt;test order dependency",Data!C1:C999,"test order dependency")*100/COUNTIFS(Data!B1:B999,"&lt;&gt;test order dependency",Data!C1:C999,"test order dependency")</f>
        <v>0</v>
      </c>
    </row>
    <row r="20">
      <c r="A20" s="10" t="s">
        <v>145</v>
      </c>
      <c r="B20" s="15">
        <f> COUNTIFS(Data!B1:B999,"&lt;&gt;time",Data!C1:C999,"time")</f>
        <v>4</v>
      </c>
      <c r="C20" s="13">
        <f> SUMIFS(Data!H1:H999,Data!B1:B999,"&lt;&gt;time",Data!C1:C999,"time")*100/COUNTIFS(Data!B1:B999,"&lt;&gt;time",Data!C1:C999,"time")</f>
        <v>0</v>
      </c>
      <c r="D20" s="13">
        <f> SUMIFS(Data!I1:I999,Data!B1:B999,"&lt;&gt;time",Data!C1:C999,"time")*100/COUNTIFS(Data!B1:B999,"&lt;&gt;time",Data!C1:C999,"time")</f>
        <v>50</v>
      </c>
      <c r="E20" s="13">
        <f> SUMIFS(Data!J1:J999,Data!B1:B999,"&lt;&gt;time",Data!C1:C999,"time")*100/COUNTIFS(Data!B1:B999,"&lt;&gt;time",Data!C1:C999,"time")</f>
        <v>25</v>
      </c>
      <c r="F20" s="13">
        <f> SUMIFS(Data!K1:K999,Data!B1:B999,"&lt;&gt;time",Data!C1:C999,"time")*100/COUNTIFS(Data!B1:B999,"&lt;&gt;time",Data!C1:C999,"time")</f>
        <v>0</v>
      </c>
      <c r="G20" s="13">
        <f> SUMIFS(Data!L1:L999,Data!B1:B999,"&lt;&gt;time",Data!C1:C999,"time")*100/COUNTIFS(Data!B1:B999,"&lt;&gt;time",Data!C1:C999,"time")</f>
        <v>25</v>
      </c>
      <c r="H20" s="13">
        <f> SUMIFS(Data!M1:M999,Data!B1:B999,"&lt;&gt;time",Data!C1:C999,"time")*100/COUNTIFS(Data!B1:B999,"&lt;&gt;time",Data!C1:C999,"time")</f>
        <v>0</v>
      </c>
      <c r="I20" s="13">
        <f> SUMIFS(Data!N1:N999,Data!B1:B999,"&lt;&gt;time",Data!C1:C999,"time")*100/COUNTIFS(Data!B1:B999,"&lt;&gt;time",Data!C1:C999,"time")</f>
        <v>25</v>
      </c>
      <c r="J20" s="13">
        <f> SUMIFS(Data!O1:O999,Data!B1:B999,"&lt;&gt;time",Data!C1:C999,"time")*100/COUNTIFS(Data!B1:B999,"&lt;&gt;time",Data!C1:C999,"time")</f>
        <v>25</v>
      </c>
      <c r="K20" s="13">
        <f> SUMIFS(Data!P1:P999,Data!B1:B999,"&lt;&gt;time",Data!C1:C999,"time")*100/COUNTIFS(Data!B1:B999,"&lt;&gt;time",Data!C1:C999,"time")</f>
        <v>25</v>
      </c>
    </row>
    <row r="21">
      <c r="A21" s="14" t="s">
        <v>112</v>
      </c>
      <c r="B21" s="15">
        <f> COUNTIFS(Data!B1:B999,"&lt;&gt;unordered collections",Data!C1:C999,"unordered collections")</f>
        <v>1</v>
      </c>
      <c r="C21" s="13">
        <f> SUMIFS(Data!H1:H999,Data!B1:B999,"&lt;&gt;unordered collections",Data!C1:C999,"unordered collections")*100/COUNTIFS(Data!B1:B999,"&lt;&gt;unordered collections",Data!C1:C999,"unordered collections")</f>
        <v>0</v>
      </c>
      <c r="D21" s="13">
        <f> SUMIFS(Data!I1:I999,Data!B1:B999,"&lt;&gt;unordered collections",Data!C1:C999,"unordered collections")*100/COUNTIFS(Data!B1:B999,"&lt;&gt;unordered collections",Data!C1:C999,"unordered collections")</f>
        <v>100</v>
      </c>
      <c r="E21" s="13">
        <f> SUMIFS(Data!J1:J999,Data!B1:B999,"&lt;&gt;unordered collections",Data!C1:C999,"unordered collections")*100/COUNTIFS(Data!B1:B999,"&lt;&gt;unordered collections",Data!C1:C999,"unordered collections")</f>
        <v>0</v>
      </c>
      <c r="F21" s="13">
        <f> SUMIFS(Data!K1:K999,Data!B1:B999,"&lt;&gt;unordered collections",Data!C1:C999,"unordered collections")*100/COUNTIFS(Data!B1:B999,"&lt;&gt;unordered collections",Data!C1:C999,"unordered collections")</f>
        <v>0</v>
      </c>
      <c r="G21" s="13">
        <f> SUMIFS(Data!L1:L999,Data!B1:B999,"&lt;&gt;unordered collections",Data!C1:C999,"unordered collections")*100/COUNTIFS(Data!B1:B999,"&lt;&gt;unordered collections",Data!C1:C999,"unordered collections")</f>
        <v>0</v>
      </c>
      <c r="H21" s="13">
        <f> SUMIFS(Data!M1:M999,Data!B1:B999,"&lt;&gt;unordered collections",Data!C1:C999,"unordered collections")*100/COUNTIFS(Data!B1:B999,"&lt;&gt;unordered collections",Data!C1:C999,"unordered collections")</f>
        <v>0</v>
      </c>
      <c r="I21" s="13">
        <f> SUMIFS(Data!N1:N999,Data!B1:B999,"&lt;&gt;unordered collections",Data!C1:C999,"unordered collections")*100/COUNTIFS(Data!B1:B999,"&lt;&gt;unordered collections",Data!C1:C999,"unordered collections")</f>
        <v>0</v>
      </c>
      <c r="J21" s="13">
        <f> SUMIFS(Data!O1:O999,Data!B1:B999,"&lt;&gt;unordered collections",Data!C1:C999,"unordered collections")*100/COUNTIFS(Data!B1:B999,"&lt;&gt;unordered collections",Data!C1:C999,"unordered collections")</f>
        <v>0</v>
      </c>
      <c r="K21" s="13">
        <f> SUMIFS(Data!P1:P999,Data!B1:B999,"&lt;&gt;unordered collections",Data!C1:C999,"unordered collections")*100/COUNTIFS(Data!B1:B999,"&lt;&gt;unordered collections",Data!C1:C999,"unordered collections")</f>
        <v>0</v>
      </c>
    </row>
    <row r="25">
      <c r="A25" s="17" t="s">
        <v>622</v>
      </c>
      <c r="B25" s="18">
        <v>323.0</v>
      </c>
    </row>
    <row r="26">
      <c r="A26" s="17" t="s">
        <v>623</v>
      </c>
      <c r="B26" s="19">
        <v>307.0</v>
      </c>
    </row>
    <row r="27">
      <c r="A27" s="17" t="s">
        <v>624</v>
      </c>
      <c r="B27" s="19">
        <v>52.0</v>
      </c>
    </row>
    <row r="28">
      <c r="A28" s="17" t="s">
        <v>625</v>
      </c>
      <c r="B28" s="19">
        <v>307.0</v>
      </c>
    </row>
  </sheetData>
  <conditionalFormatting sqref="C5:K9 C17:K21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63"/>
    <col customWidth="1" min="7" max="7" width="17.75"/>
    <col customWidth="1" min="9" max="9" width="18.75"/>
  </cols>
  <sheetData>
    <row r="2">
      <c r="B2" s="1" t="s">
        <v>6</v>
      </c>
      <c r="C2" s="1" t="s">
        <v>7</v>
      </c>
      <c r="D2" s="1" t="s">
        <v>8</v>
      </c>
      <c r="E2" s="2" t="s">
        <v>9</v>
      </c>
      <c r="F2" s="1" t="s">
        <v>10</v>
      </c>
      <c r="G2" s="1" t="s">
        <v>11</v>
      </c>
      <c r="H2" s="2" t="s">
        <v>12</v>
      </c>
      <c r="I2" s="2" t="s">
        <v>626</v>
      </c>
      <c r="J2" s="2" t="s">
        <v>14</v>
      </c>
    </row>
    <row r="3">
      <c r="A3" s="10" t="s">
        <v>620</v>
      </c>
      <c r="B3" s="20">
        <f> SUMIF(Data!C2:C1000,"async wait",Data!H2:H1000)*100/COUNTIF(Data!C2:C1000,"async wait")</f>
        <v>14.70588235</v>
      </c>
      <c r="C3" s="21">
        <f> SUMIF(Data!C2:C1000,"async wait",Data!I2:I1000)*100/COUNTIF(Data!C2:C1000,"async wait")</f>
        <v>50.98039216</v>
      </c>
      <c r="D3" s="21">
        <f> SUMIF(Data!C1:C1000,"async wait",Data!J1:J1000)*100/COUNTIF(Data!C1:C1000,"async wait")</f>
        <v>20.58823529</v>
      </c>
      <c r="E3" s="21">
        <f> SUMIF(Data!C2:C1000,"async wait",Data!K2:K1000)*100/COUNTIF(Data!C2:C1000,"async wait")</f>
        <v>18.62745098</v>
      </c>
      <c r="F3" s="21">
        <f> SUMIF(Data!C2:C1000,"async wait",Data!L2:L1000)*100/COUNTIF(Data!C2:C1000,"async wait")</f>
        <v>24.50980392</v>
      </c>
      <c r="G3" s="21">
        <f> SUMIF(Data!C2:C1000,"async wait",Data!M2:M1000)*100/COUNTIF(Data!C2:C1000,"async wait")</f>
        <v>25.49019608</v>
      </c>
      <c r="H3" s="21">
        <f> SUMIF(Data!C2:C1000,"async wait",Data!N2:N1000)*100/COUNTIF(Data!C2:C1000,"async wait")</f>
        <v>10.78431373</v>
      </c>
      <c r="I3" s="21">
        <f> SUMIF(Data!C2:C1000,"async wait",Data!O2:O1000)*100/COUNTIF(Data!C2:C1000,"async wait")</f>
        <v>4.901960784</v>
      </c>
      <c r="J3" s="21">
        <f> SUMIF(Data!C2:C1000,"async wait",Data!P2:P1000)*100/COUNTIF(Data!C2:C1000,"async wait")</f>
        <v>10.78431373</v>
      </c>
    </row>
    <row r="4">
      <c r="A4" s="14" t="s">
        <v>97</v>
      </c>
      <c r="B4" s="20">
        <f> SUMIF(Data!C2:C1000,"concurrency",Data!H2:H1000)*100/COUNTIF(Data!C2:C1000,"concurrency")</f>
        <v>24.07407407</v>
      </c>
      <c r="C4" s="21">
        <f> SUMIF(Data!C2:C1000,"concurrency",Data!I2:I1000)*100/COUNTIF(Data!C2:C1000,"concurrency")</f>
        <v>44.44444444</v>
      </c>
      <c r="D4" s="21">
        <f> SUMIF(Data!C2:C1000,"concurrency",Data!J2:J1000)*100/COUNTIF(Data!C2:C1000,"concurrency")</f>
        <v>14.81481481</v>
      </c>
      <c r="E4" s="21">
        <f> SUMIF(Data!C2:C1000,"concurrency",Data!K2:K1000)*100/COUNTIF(Data!C2:C1000,"concurrency")</f>
        <v>29.62962963</v>
      </c>
      <c r="F4" s="21">
        <f> SUMIF(Data!C2:C1000,"concurrency",Data!L2:L1000)*100/COUNTIF(Data!C2:C1000,"concurrency")</f>
        <v>14.81481481</v>
      </c>
      <c r="G4" s="21">
        <f> SUMIF(Data!C2:C1000,"concurrency",Data!M2:M1000)*100/COUNTIF(Data!C2:C1000,"concurrency")</f>
        <v>14.81481481</v>
      </c>
      <c r="H4" s="21">
        <f> SUMIF(Data!C2:C1000,"concurrency",Data!N2:N1000)*100/COUNTIF(Data!C2:C1000,"concurrency")</f>
        <v>5.555555556</v>
      </c>
      <c r="I4" s="21">
        <f> SUMIF(Data!C2:C1000,"concurrency",Data!O2:O1000)*100/COUNTIF(Data!C2:C1000,"concurrency")</f>
        <v>12.96296296</v>
      </c>
      <c r="J4" s="21">
        <f> SUMIF(Data!C2:C1000,"concurrency",Data!P2:P1000)*100/COUNTIF(Data!C2:C1000,"concurrency")</f>
        <v>12.96296296</v>
      </c>
    </row>
    <row r="5">
      <c r="A5" s="14" t="s">
        <v>54</v>
      </c>
      <c r="B5" s="20">
        <f> SUMIF(Data!C2:C1000,"test order dependency",Data!H2:H1000)*100/COUNTIF(Data!C2:C1000,"test order dependency")</f>
        <v>8.333333333</v>
      </c>
      <c r="C5" s="21">
        <f> SUMIF(Data!C2:C1000,"test order dependency",Data!I2:I1000)*100/COUNTIF(Data!C2:C1000,"test order dependency")</f>
        <v>62.5</v>
      </c>
      <c r="D5" s="21">
        <f> SUMIF(Data!C2:C1000,"test order dependency",Data!J2:J1000)*100/COUNTIF(Data!C2:C1000,"test order dependency")</f>
        <v>15.27777778</v>
      </c>
      <c r="E5" s="21">
        <f> SUMIF(Data!C2:C1000,"test order dependency",Data!K2:K1000)*100/COUNTIF(Data!C2:C1000,"test order dependency")</f>
        <v>0</v>
      </c>
      <c r="F5" s="21">
        <f> SUMIF(Data!C2:C1000,"test order dependency",Data!L2:L1000)*100/COUNTIF(Data!C2:C1000,"test order dependency")</f>
        <v>4.166666667</v>
      </c>
      <c r="G5" s="21">
        <f> SUMIF(Data!C2:C1000,"test order dependency",Data!M2:M1000)*100/COUNTIF(Data!C2:C1000,"test order dependency")</f>
        <v>8.333333333</v>
      </c>
      <c r="H5" s="21">
        <f> SUMIF(Data!C2:C1000,"test order dependency",Data!N2:N1000)*100/COUNTIF(Data!C2:C1000,"test order dependency")</f>
        <v>2.777777778</v>
      </c>
      <c r="I5" s="21">
        <f> SUMIF(Data!C2:C1000,"test order dependency",Data!O2:O1000)*100/COUNTIF(Data!C2:C1000,"test order dependency")</f>
        <v>6.944444444</v>
      </c>
      <c r="J5" s="21">
        <f> SUMIF(Data!C2:C1000,"test order dependency",Data!P2:P1000)*100/COUNTIF(Data!C2:C1000,"test order dependency")</f>
        <v>45.83333333</v>
      </c>
    </row>
    <row r="6">
      <c r="A6" s="10" t="s">
        <v>145</v>
      </c>
      <c r="B6" s="20">
        <f> SUMIF(Data!C2:C1000,"time",Data!H2:H1000)*100/COUNTIF(Data!C2:C1000,"time")</f>
        <v>16.66666667</v>
      </c>
      <c r="C6" s="21">
        <f> SUMIF(Data!C2:C1000,"time",Data!I2:I1000)*100/COUNTIF(Data!C2:C1000,"time")</f>
        <v>55.55555556</v>
      </c>
      <c r="D6" s="21">
        <f> SUMIF(Data!C2:C1000,"time",Data!J2:J1000)*100/COUNTIF(Data!C2:C1000,"time")</f>
        <v>47.22222222</v>
      </c>
      <c r="E6" s="21">
        <f> SUMIF(Data!C2:C1000,"time",Data!K2:K1000)*100/COUNTIF(Data!C2:C1000,"time")</f>
        <v>0</v>
      </c>
      <c r="F6" s="21">
        <f> SUMIF(Data!C2:C1000,"time",Data!L2:L1000)*100/COUNTIF(Data!C2:C1000,"time")</f>
        <v>2.777777778</v>
      </c>
      <c r="G6" s="21">
        <f> SUMIF(Data!C2:C1000,"time",Data!M2:M1000)*100/COUNTIF(Data!C2:C1000,"time")</f>
        <v>0</v>
      </c>
      <c r="H6" s="21">
        <f> SUMIF(Data!C2:C1000,"time",Data!N2:N1000)*100/COUNTIF(Data!C2:C1000,"time")</f>
        <v>11.11111111</v>
      </c>
      <c r="I6" s="21">
        <f> SUMIF(Data!C2:C1000,"time",Data!O2:O1000)*100/COUNTIF(Data!C2:C1000,"time")</f>
        <v>58.33333333</v>
      </c>
      <c r="J6" s="21">
        <f> SUMIF(Data!C2:C1000,"time",Data!P2:P1000)*100/COUNTIF(Data!C2:C1000,"time")</f>
        <v>8.333333333</v>
      </c>
    </row>
    <row r="7">
      <c r="A7" s="14" t="s">
        <v>112</v>
      </c>
      <c r="B7" s="20">
        <f> SUMIF(Data!C2:C1000,"unordered collections",Data!H2:H1000)*100/COUNTIF(Data!C2:C1000,"unordered collections")</f>
        <v>4.651162791</v>
      </c>
      <c r="C7" s="21">
        <f> SUMIF(Data!C2:C1000,"unordered collections",Data!I2:I1000)*100/COUNTIF(Data!C2:C1000,"unordered collections")</f>
        <v>67.44186047</v>
      </c>
      <c r="D7" s="21">
        <f> SUMIF(Data!C2:C1000,"unordered collections",Data!J2:J1000)*100/COUNTIF(Data!C2:C1000,"unordered collections")</f>
        <v>37.20930233</v>
      </c>
      <c r="E7" s="21">
        <f> SUMIF(Data!C2:C1000,"unordered collections",Data!K2:K1000)*100/COUNTIF(Data!C2:C1000,"unordered collections")</f>
        <v>0</v>
      </c>
      <c r="F7" s="21">
        <f> SUMIF(Data!C2:C1000,"unordered collections",Data!L2:L1000)*100/COUNTIF(Data!C2:C1000,"unordered collections")</f>
        <v>0</v>
      </c>
      <c r="G7" s="21">
        <f> SUMIF(Data!C2:C1000,"unordered collections",Data!M2:M1000)*100/COUNTIF(Data!C2:C1000,"unordered collections")</f>
        <v>2.325581395</v>
      </c>
      <c r="H7" s="21">
        <f> SUMIF(Data!C2:C1000,"unordered collections",Data!N2:N1000)*100/COUNTIF(Data!C2:C1000,"unordered collections")</f>
        <v>4.651162791</v>
      </c>
      <c r="I7" s="21">
        <f> SUMIF(Data!C2:C1000,"unordered collections",Data!O2:O1000)*100/COUNTIF(Data!C2:C1000,"unordered collections")</f>
        <v>0</v>
      </c>
      <c r="J7" s="21">
        <f> SUMIF(Data!C2:C1000,"unordered collections",Data!P2:P1000)*100/COUNTIF(Data!C2:C1000,"unordered collections")</f>
        <v>4.651162791</v>
      </c>
    </row>
    <row r="10">
      <c r="A10" s="17" t="s">
        <v>622</v>
      </c>
      <c r="B10" s="18">
        <v>323.0</v>
      </c>
    </row>
    <row r="11">
      <c r="A11" s="17" t="s">
        <v>623</v>
      </c>
      <c r="B11" s="19">
        <v>307.0</v>
      </c>
      <c r="C11" s="17" t="s">
        <v>627</v>
      </c>
    </row>
    <row r="12">
      <c r="A12" s="17" t="s">
        <v>624</v>
      </c>
      <c r="B12" s="19">
        <v>52.0</v>
      </c>
    </row>
    <row r="13">
      <c r="A13" s="17" t="s">
        <v>625</v>
      </c>
      <c r="B13" s="19">
        <v>307.0</v>
      </c>
    </row>
  </sheetData>
  <conditionalFormatting sqref="B3:J7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13"/>
    <col customWidth="1" min="2" max="2" width="86.63"/>
    <col customWidth="1" min="3" max="26" width="10.63"/>
  </cols>
  <sheetData>
    <row r="1" ht="18.75" customHeight="1">
      <c r="A1" s="22" t="s">
        <v>628</v>
      </c>
      <c r="B1" s="22" t="s">
        <v>629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2.75" customHeight="1">
      <c r="A2" s="17" t="s">
        <v>630</v>
      </c>
      <c r="B2" s="17" t="s">
        <v>631</v>
      </c>
    </row>
    <row r="3" ht="12.75" customHeight="1">
      <c r="A3" s="17" t="s">
        <v>632</v>
      </c>
      <c r="B3" s="17" t="s">
        <v>633</v>
      </c>
    </row>
    <row r="4" ht="12.75" customHeight="1">
      <c r="A4" s="17" t="s">
        <v>634</v>
      </c>
      <c r="B4" s="17" t="s">
        <v>635</v>
      </c>
    </row>
    <row r="5" ht="13.5" customHeight="1">
      <c r="A5" s="17" t="s">
        <v>636</v>
      </c>
      <c r="B5" s="17" t="s">
        <v>637</v>
      </c>
    </row>
    <row r="6" ht="12.75" customHeight="1">
      <c r="A6" s="17" t="s">
        <v>638</v>
      </c>
      <c r="B6" s="17" t="s">
        <v>639</v>
      </c>
    </row>
    <row r="7" ht="12.75" customHeight="1">
      <c r="A7" s="17" t="s">
        <v>10</v>
      </c>
      <c r="B7" s="17" t="s">
        <v>640</v>
      </c>
    </row>
    <row r="8" ht="12.75" customHeight="1">
      <c r="A8" s="17" t="s">
        <v>641</v>
      </c>
      <c r="B8" s="17" t="s">
        <v>642</v>
      </c>
    </row>
    <row r="9" ht="12.75" customHeight="1">
      <c r="A9" s="17" t="s">
        <v>13</v>
      </c>
      <c r="B9" s="17" t="s">
        <v>643</v>
      </c>
    </row>
    <row r="10" ht="12.75" customHeight="1">
      <c r="A10" s="17" t="s">
        <v>644</v>
      </c>
      <c r="B10" s="17" t="s">
        <v>645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