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Mechismu case study\"/>
    </mc:Choice>
  </mc:AlternateContent>
  <xr:revisionPtr revIDLastSave="0" documentId="8_{71C5CF20-E4B4-462D-9647-C7B9E9EF469A}" xr6:coauthVersionLast="45" xr6:coauthVersionMax="45" xr10:uidLastSave="{00000000-0000-0000-0000-000000000000}"/>
  <bookViews>
    <workbookView xWindow="-108" yWindow="-108" windowWidth="23256" windowHeight="12576" xr2:uid="{6B6FE979-9930-4F22-92DC-8D70F0D84A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6" i="1" l="1"/>
  <c r="W36" i="1"/>
  <c r="Y36" i="1" s="1"/>
  <c r="X35" i="1"/>
  <c r="W35" i="1"/>
  <c r="Y35" i="1" s="1"/>
  <c r="X34" i="1"/>
  <c r="W34" i="1"/>
  <c r="Y34" i="1" s="1"/>
  <c r="X33" i="1"/>
  <c r="W33" i="1"/>
  <c r="Y33" i="1" s="1"/>
  <c r="X32" i="1"/>
  <c r="W32" i="1"/>
  <c r="Y32" i="1" s="1"/>
  <c r="Y37" i="1" s="1"/>
  <c r="X28" i="1"/>
  <c r="W28" i="1"/>
  <c r="Y28" i="1" s="1"/>
  <c r="X27" i="1"/>
  <c r="W27" i="1"/>
  <c r="Y27" i="1" s="1"/>
  <c r="X26" i="1"/>
  <c r="W26" i="1"/>
  <c r="Y26" i="1" s="1"/>
  <c r="X25" i="1"/>
  <c r="W25" i="1"/>
  <c r="Y25" i="1" s="1"/>
  <c r="X24" i="1"/>
  <c r="W24" i="1"/>
  <c r="Y24" i="1" s="1"/>
  <c r="Y29" i="1" s="1"/>
  <c r="Y39" i="1" s="1"/>
  <c r="Y41" i="1" l="1"/>
  <c r="Z39" i="1"/>
  <c r="Y43" i="1" l="1"/>
  <c r="Z41" i="1"/>
  <c r="Z43" i="1" s="1"/>
</calcChain>
</file>

<file path=xl/sharedStrings.xml><?xml version="1.0" encoding="utf-8"?>
<sst xmlns="http://schemas.openxmlformats.org/spreadsheetml/2006/main" count="35" uniqueCount="28">
  <si>
    <t>Approx price for Electra is INR 15 Lacs</t>
  </si>
  <si>
    <t>Exhibit Q: Payment Curve</t>
  </si>
  <si>
    <t xml:space="preserve">Rank </t>
  </si>
  <si>
    <t>&amp; Commission</t>
  </si>
  <si>
    <t>Exhibit B: Q1'2021 Car Sales Estimation by Representative</t>
  </si>
  <si>
    <t>Car price</t>
  </si>
  <si>
    <t>Quarterly</t>
  </si>
  <si>
    <t>Annually</t>
  </si>
  <si>
    <t>City ABC</t>
  </si>
  <si>
    <t>Estimated Car Sales (Units)</t>
  </si>
  <si>
    <t>Rank</t>
  </si>
  <si>
    <t>Car sale amount</t>
  </si>
  <si>
    <t>Incentive in %</t>
  </si>
  <si>
    <t>Incentive amount</t>
  </si>
  <si>
    <t>Rep A</t>
  </si>
  <si>
    <t>Rep B</t>
  </si>
  <si>
    <t>Rep C</t>
  </si>
  <si>
    <t>Rep D</t>
  </si>
  <si>
    <t>Rep E</t>
  </si>
  <si>
    <t>Ans. 4.2 (a)</t>
  </si>
  <si>
    <t>City XYZ</t>
  </si>
  <si>
    <t>Rep F</t>
  </si>
  <si>
    <t>Rep G</t>
  </si>
  <si>
    <t>Rep H</t>
  </si>
  <si>
    <t>Rep I</t>
  </si>
  <si>
    <t xml:space="preserve">Average incentive per store </t>
  </si>
  <si>
    <t>Total incentive for 5 stores for the quarter</t>
  </si>
  <si>
    <t>Total incentive for all store for 2021 (All four quarters)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</si>
</sst>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/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3" xfId="0" applyBorder="1"/>
    <xf numFmtId="10" fontId="0" fillId="0" borderId="0" xfId="2" applyNumberFormat="1" applyFont="1"/>
    <xf numFmtId="164" fontId="0" fillId="0" borderId="3" xfId="1" applyNumberFormat="1" applyFont="1" applyBorder="1"/>
    <xf numFmtId="0" fontId="0" fillId="0" borderId="4" xfId="0" applyFill="1" applyBorder="1"/>
    <xf numFmtId="164" fontId="3" fillId="0" borderId="2" xfId="1" applyNumberFormat="1" applyFont="1" applyBorder="1"/>
    <xf numFmtId="164" fontId="0" fillId="0" borderId="0" xfId="0" applyNumberFormat="1"/>
    <xf numFmtId="164" fontId="2" fillId="0" borderId="3" xfId="1" applyNumberFormat="1" applyFont="1" applyFill="1" applyBorder="1" applyAlignment="1">
      <alignment horizontal="center"/>
    </xf>
    <xf numFmtId="164" fontId="0" fillId="0" borderId="3" xfId="0" applyNumberFormat="1" applyBorder="1"/>
    <xf numFmtId="164" fontId="3" fillId="0" borderId="2" xfId="0" applyNumberFormat="1" applyFont="1" applyBorder="1"/>
    <xf numFmtId="0" fontId="0" fillId="0" borderId="5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6DC7B-7CDE-4C2D-8236-6A818E1977B0}">
  <dimension ref="T9:AA45"/>
  <sheetViews>
    <sheetView tabSelected="1" topLeftCell="Q15" zoomScale="91" zoomScaleNormal="91" workbookViewId="0">
      <selection activeCell="T43" sqref="T43"/>
    </sheetView>
  </sheetViews>
  <sheetFormatPr defaultRowHeight="14.4" x14ac:dyDescent="0.3"/>
  <cols>
    <col min="20" max="20" width="12.5546875" customWidth="1"/>
    <col min="21" max="21" width="18.5546875" customWidth="1"/>
    <col min="23" max="23" width="17.33203125" customWidth="1"/>
    <col min="24" max="24" width="13.5546875" customWidth="1"/>
    <col min="25" max="25" width="18.33203125" bestFit="1" customWidth="1"/>
    <col min="26" max="26" width="12.109375" bestFit="1" customWidth="1"/>
  </cols>
  <sheetData>
    <row r="9" spans="20:21" x14ac:dyDescent="0.3">
      <c r="T9" t="s">
        <v>0</v>
      </c>
    </row>
    <row r="12" spans="20:21" x14ac:dyDescent="0.3">
      <c r="T12" t="s">
        <v>1</v>
      </c>
    </row>
    <row r="13" spans="20:21" x14ac:dyDescent="0.3">
      <c r="T13" s="1" t="s">
        <v>2</v>
      </c>
      <c r="U13" s="1" t="s">
        <v>3</v>
      </c>
    </row>
    <row r="14" spans="20:21" x14ac:dyDescent="0.3">
      <c r="T14" s="1">
        <v>1</v>
      </c>
      <c r="U14" s="2">
        <v>0.02</v>
      </c>
    </row>
    <row r="15" spans="20:21" x14ac:dyDescent="0.3">
      <c r="T15" s="1">
        <v>2</v>
      </c>
      <c r="U15" s="3">
        <v>1.4999999999999999E-2</v>
      </c>
    </row>
    <row r="16" spans="20:21" x14ac:dyDescent="0.3">
      <c r="T16" s="1">
        <v>3</v>
      </c>
      <c r="U16" s="2">
        <v>0.01</v>
      </c>
    </row>
    <row r="17" spans="20:27" x14ac:dyDescent="0.3">
      <c r="T17" s="1">
        <v>4</v>
      </c>
      <c r="U17" s="3">
        <v>5.0000000000000001E-3</v>
      </c>
    </row>
    <row r="18" spans="20:27" x14ac:dyDescent="0.3">
      <c r="T18" s="1">
        <v>5</v>
      </c>
      <c r="U18" s="3">
        <v>2.5000000000000001E-3</v>
      </c>
    </row>
    <row r="21" spans="20:27" ht="15" thickBot="1" x14ac:dyDescent="0.35">
      <c r="T21" t="s">
        <v>4</v>
      </c>
    </row>
    <row r="22" spans="20:27" ht="15" thickBot="1" x14ac:dyDescent="0.35">
      <c r="T22" t="s">
        <v>5</v>
      </c>
      <c r="U22" s="4">
        <v>1500000</v>
      </c>
      <c r="Y22" s="5" t="s">
        <v>6</v>
      </c>
      <c r="Z22" s="5" t="s">
        <v>7</v>
      </c>
    </row>
    <row r="23" spans="20:27" ht="28.8" x14ac:dyDescent="0.3">
      <c r="T23" s="6" t="s">
        <v>8</v>
      </c>
      <c r="U23" s="7" t="s">
        <v>9</v>
      </c>
      <c r="V23" s="6" t="s">
        <v>10</v>
      </c>
      <c r="W23" s="8" t="s">
        <v>11</v>
      </c>
      <c r="X23" s="8" t="s">
        <v>12</v>
      </c>
      <c r="Y23" s="9" t="s">
        <v>13</v>
      </c>
      <c r="Z23" s="10"/>
    </row>
    <row r="24" spans="20:27" x14ac:dyDescent="0.3">
      <c r="T24" s="1" t="s">
        <v>14</v>
      </c>
      <c r="U24" s="1">
        <v>8</v>
      </c>
      <c r="V24" s="1">
        <v>4</v>
      </c>
      <c r="W24">
        <f>$U$22*U24</f>
        <v>12000000</v>
      </c>
      <c r="X24" s="11">
        <f>VLOOKUP(V24,$T$13:$U$18,2,0)</f>
        <v>5.0000000000000001E-3</v>
      </c>
      <c r="Y24" s="12">
        <f>W24*X24</f>
        <v>60000</v>
      </c>
      <c r="Z24" s="10"/>
    </row>
    <row r="25" spans="20:27" x14ac:dyDescent="0.3">
      <c r="T25" s="1" t="s">
        <v>15</v>
      </c>
      <c r="U25" s="1">
        <v>11</v>
      </c>
      <c r="V25" s="1">
        <v>2</v>
      </c>
      <c r="W25">
        <f t="shared" ref="W25:W28" si="0">$U$22*U25</f>
        <v>16500000</v>
      </c>
      <c r="X25" s="11">
        <f t="shared" ref="X25:X28" si="1">VLOOKUP(V25,$T$13:$U$18,2,0)</f>
        <v>1.4999999999999999E-2</v>
      </c>
      <c r="Y25" s="12">
        <f t="shared" ref="Y25:Y28" si="2">W25*X25</f>
        <v>247500</v>
      </c>
      <c r="Z25" s="10"/>
    </row>
    <row r="26" spans="20:27" x14ac:dyDescent="0.3">
      <c r="T26" s="1" t="s">
        <v>16</v>
      </c>
      <c r="U26" s="1">
        <v>9</v>
      </c>
      <c r="V26" s="1">
        <v>3</v>
      </c>
      <c r="W26">
        <f t="shared" si="0"/>
        <v>13500000</v>
      </c>
      <c r="X26" s="11">
        <f t="shared" si="1"/>
        <v>0.01</v>
      </c>
      <c r="Y26" s="12">
        <f t="shared" si="2"/>
        <v>135000</v>
      </c>
      <c r="Z26" s="10"/>
    </row>
    <row r="27" spans="20:27" x14ac:dyDescent="0.3">
      <c r="T27" s="1" t="s">
        <v>17</v>
      </c>
      <c r="U27" s="1">
        <v>12</v>
      </c>
      <c r="V27" s="1">
        <v>1</v>
      </c>
      <c r="W27">
        <f t="shared" si="0"/>
        <v>18000000</v>
      </c>
      <c r="X27" s="11">
        <f t="shared" si="1"/>
        <v>0.02</v>
      </c>
      <c r="Y27" s="12">
        <f t="shared" si="2"/>
        <v>360000</v>
      </c>
      <c r="Z27" s="10"/>
    </row>
    <row r="28" spans="20:27" ht="15" thickBot="1" x14ac:dyDescent="0.35">
      <c r="T28" s="1" t="s">
        <v>18</v>
      </c>
      <c r="U28" s="1">
        <v>7</v>
      </c>
      <c r="V28" s="1">
        <v>5</v>
      </c>
      <c r="W28">
        <f t="shared" si="0"/>
        <v>10500000</v>
      </c>
      <c r="X28" s="11">
        <f t="shared" si="1"/>
        <v>2.5000000000000001E-3</v>
      </c>
      <c r="Y28" s="12">
        <f t="shared" si="2"/>
        <v>26250</v>
      </c>
      <c r="Z28" s="10"/>
    </row>
    <row r="29" spans="20:27" ht="15" thickBot="1" x14ac:dyDescent="0.35">
      <c r="T29" s="13" t="s">
        <v>19</v>
      </c>
      <c r="Y29" s="14">
        <f>SUM(Y24:Y28)</f>
        <v>828750</v>
      </c>
      <c r="Z29" s="10"/>
      <c r="AA29" s="15"/>
    </row>
    <row r="30" spans="20:27" x14ac:dyDescent="0.3">
      <c r="Y30" s="12"/>
      <c r="Z30" s="10"/>
    </row>
    <row r="31" spans="20:27" ht="28.8" x14ac:dyDescent="0.3">
      <c r="T31" s="6" t="s">
        <v>20</v>
      </c>
      <c r="U31" s="7" t="s">
        <v>9</v>
      </c>
      <c r="V31" s="6" t="s">
        <v>10</v>
      </c>
      <c r="W31" s="8" t="s">
        <v>11</v>
      </c>
      <c r="X31" s="8" t="s">
        <v>12</v>
      </c>
      <c r="Y31" s="16" t="s">
        <v>13</v>
      </c>
      <c r="Z31" s="10"/>
    </row>
    <row r="32" spans="20:27" x14ac:dyDescent="0.3">
      <c r="T32" s="1" t="s">
        <v>21</v>
      </c>
      <c r="U32" s="1">
        <v>3</v>
      </c>
      <c r="V32" s="1">
        <v>4</v>
      </c>
      <c r="W32">
        <f t="shared" ref="W32:W36" si="3">$U$22*U32</f>
        <v>4500000</v>
      </c>
      <c r="X32" s="11">
        <f t="shared" ref="X32:X36" si="4">VLOOKUP(V32,$T$13:$U$18,2,0)</f>
        <v>5.0000000000000001E-3</v>
      </c>
      <c r="Y32" s="12">
        <f t="shared" ref="Y32:Y36" si="5">W32*X32</f>
        <v>22500</v>
      </c>
      <c r="Z32" s="10"/>
    </row>
    <row r="33" spans="20:27" x14ac:dyDescent="0.3">
      <c r="T33" s="1" t="s">
        <v>15</v>
      </c>
      <c r="U33" s="1">
        <v>2</v>
      </c>
      <c r="V33" s="1">
        <v>5</v>
      </c>
      <c r="W33">
        <f t="shared" si="3"/>
        <v>3000000</v>
      </c>
      <c r="X33" s="11">
        <f t="shared" si="4"/>
        <v>2.5000000000000001E-3</v>
      </c>
      <c r="Y33" s="12">
        <f t="shared" si="5"/>
        <v>7500</v>
      </c>
      <c r="Z33" s="10"/>
    </row>
    <row r="34" spans="20:27" x14ac:dyDescent="0.3">
      <c r="T34" s="1" t="s">
        <v>22</v>
      </c>
      <c r="U34" s="1">
        <v>4</v>
      </c>
      <c r="V34" s="1">
        <v>3</v>
      </c>
      <c r="W34">
        <f t="shared" si="3"/>
        <v>6000000</v>
      </c>
      <c r="X34" s="11">
        <f t="shared" si="4"/>
        <v>0.01</v>
      </c>
      <c r="Y34" s="12">
        <f t="shared" si="5"/>
        <v>60000</v>
      </c>
      <c r="Z34" s="10"/>
    </row>
    <row r="35" spans="20:27" x14ac:dyDescent="0.3">
      <c r="T35" s="1" t="s">
        <v>23</v>
      </c>
      <c r="U35" s="1">
        <v>5</v>
      </c>
      <c r="V35" s="1">
        <v>2</v>
      </c>
      <c r="W35">
        <f t="shared" si="3"/>
        <v>7500000</v>
      </c>
      <c r="X35" s="11">
        <f t="shared" si="4"/>
        <v>1.4999999999999999E-2</v>
      </c>
      <c r="Y35" s="12">
        <f t="shared" si="5"/>
        <v>112500</v>
      </c>
      <c r="Z35" s="10"/>
    </row>
    <row r="36" spans="20:27" ht="15" thickBot="1" x14ac:dyDescent="0.35">
      <c r="T36" s="1" t="s">
        <v>24</v>
      </c>
      <c r="U36" s="1">
        <v>7</v>
      </c>
      <c r="V36" s="1">
        <v>1</v>
      </c>
      <c r="W36">
        <f t="shared" si="3"/>
        <v>10500000</v>
      </c>
      <c r="X36" s="11">
        <f t="shared" si="4"/>
        <v>0.02</v>
      </c>
      <c r="Y36" s="12">
        <f t="shared" si="5"/>
        <v>210000</v>
      </c>
      <c r="Z36" s="10"/>
    </row>
    <row r="37" spans="20:27" ht="15" thickBot="1" x14ac:dyDescent="0.35">
      <c r="T37" s="13" t="s">
        <v>19</v>
      </c>
      <c r="Y37" s="14">
        <f>SUM(Y32:Y36)</f>
        <v>412500</v>
      </c>
      <c r="Z37" s="10"/>
      <c r="AA37" s="15"/>
    </row>
    <row r="38" spans="20:27" x14ac:dyDescent="0.3">
      <c r="Y38" s="10"/>
      <c r="Z38" s="10"/>
    </row>
    <row r="39" spans="20:27" x14ac:dyDescent="0.3">
      <c r="T39" t="s">
        <v>25</v>
      </c>
      <c r="Y39" s="17">
        <f>(Y29+Y37)/2</f>
        <v>620625</v>
      </c>
      <c r="Z39" s="17">
        <f>Y39*4</f>
        <v>2482500</v>
      </c>
    </row>
    <row r="40" spans="20:27" x14ac:dyDescent="0.3">
      <c r="Y40" s="10"/>
      <c r="Z40" s="10"/>
    </row>
    <row r="41" spans="20:27" x14ac:dyDescent="0.3">
      <c r="T41" t="s">
        <v>26</v>
      </c>
      <c r="Y41" s="17">
        <f>Y39*5</f>
        <v>3103125</v>
      </c>
      <c r="Z41" s="17">
        <f>Y41*4</f>
        <v>12412500</v>
      </c>
    </row>
    <row r="42" spans="20:27" ht="15" thickBot="1" x14ac:dyDescent="0.35">
      <c r="Y42" s="10"/>
      <c r="Z42" s="10"/>
    </row>
    <row r="43" spans="20:27" ht="15" thickBot="1" x14ac:dyDescent="0.35">
      <c r="T43" t="s">
        <v>27</v>
      </c>
      <c r="Y43" s="18">
        <f>Y41*4</f>
        <v>12412500</v>
      </c>
      <c r="Z43" s="17">
        <f>Z41-Y43</f>
        <v>0</v>
      </c>
    </row>
    <row r="44" spans="20:27" x14ac:dyDescent="0.3">
      <c r="Y44" s="10"/>
      <c r="Z44" s="10"/>
    </row>
    <row r="45" spans="20:27" ht="15" thickBot="1" x14ac:dyDescent="0.35">
      <c r="Y45" s="19"/>
      <c r="Z45" s="1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Deepak</dc:creator>
  <cp:lastModifiedBy>LENOVO</cp:lastModifiedBy>
  <dcterms:created xsi:type="dcterms:W3CDTF">2020-07-16T13:29:36Z</dcterms:created>
  <dcterms:modified xsi:type="dcterms:W3CDTF">2020-07-18T12:54:51Z</dcterms:modified>
</cp:coreProperties>
</file>