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Continuous variables" sheetId="2" r:id="rId1"/>
    <sheet name="categorical variables" sheetId="3" r:id="rId2"/>
    <sheet name="Final Model Summary" sheetId="4" r:id="rId3"/>
    <sheet name="Decile Analysis" sheetId="1" r:id="rId4"/>
  </sheets>
  <calcPr calcId="124519"/>
</workbook>
</file>

<file path=xl/calcChain.xml><?xml version="1.0" encoding="utf-8"?>
<calcChain xmlns="http://schemas.openxmlformats.org/spreadsheetml/2006/main">
  <c r="I18" i="1"/>
  <c r="I19"/>
  <c r="I20"/>
  <c r="I22"/>
  <c r="I23"/>
  <c r="I24"/>
  <c r="I26"/>
  <c r="I17"/>
  <c r="K17" s="1"/>
  <c r="K18" s="1"/>
  <c r="K19" s="1"/>
  <c r="K20" s="1"/>
  <c r="G18"/>
  <c r="G19"/>
  <c r="G20"/>
  <c r="G21"/>
  <c r="G22"/>
  <c r="G23"/>
  <c r="G24"/>
  <c r="G25"/>
  <c r="G26"/>
  <c r="G17"/>
  <c r="F27"/>
  <c r="I21" s="1"/>
  <c r="E27"/>
  <c r="H18" s="1"/>
  <c r="B27"/>
  <c r="I6"/>
  <c r="I10"/>
  <c r="H4"/>
  <c r="H5"/>
  <c r="H8"/>
  <c r="H9"/>
  <c r="H12"/>
  <c r="H3"/>
  <c r="J3" s="1"/>
  <c r="G4"/>
  <c r="G5"/>
  <c r="G6"/>
  <c r="G7"/>
  <c r="G8"/>
  <c r="G9"/>
  <c r="G10"/>
  <c r="G11"/>
  <c r="G12"/>
  <c r="G3"/>
  <c r="F13"/>
  <c r="I4" s="1"/>
  <c r="E13"/>
  <c r="H10" s="1"/>
  <c r="B13"/>
  <c r="P3" l="1"/>
  <c r="L3"/>
  <c r="J4"/>
  <c r="K21"/>
  <c r="K22" s="1"/>
  <c r="K23" s="1"/>
  <c r="K24" s="1"/>
  <c r="K25" s="1"/>
  <c r="K26" s="1"/>
  <c r="H24"/>
  <c r="H20"/>
  <c r="I11"/>
  <c r="I7"/>
  <c r="G27"/>
  <c r="H6"/>
  <c r="I8"/>
  <c r="G13"/>
  <c r="H11"/>
  <c r="H7"/>
  <c r="I3"/>
  <c r="K3" s="1"/>
  <c r="K4" s="1"/>
  <c r="K5" s="1"/>
  <c r="K6" s="1"/>
  <c r="K7" s="1"/>
  <c r="K8" s="1"/>
  <c r="K9" s="1"/>
  <c r="K10" s="1"/>
  <c r="K11" s="1"/>
  <c r="K12" s="1"/>
  <c r="I9"/>
  <c r="I5"/>
  <c r="H17"/>
  <c r="J17" s="1"/>
  <c r="H23"/>
  <c r="H19"/>
  <c r="I25"/>
  <c r="H25"/>
  <c r="H21"/>
  <c r="I12"/>
  <c r="H26"/>
  <c r="H22"/>
  <c r="J18" l="1"/>
  <c r="L17"/>
  <c r="P17"/>
  <c r="L4"/>
  <c r="J5"/>
  <c r="P4"/>
  <c r="L5" l="1"/>
  <c r="J6"/>
  <c r="P5"/>
  <c r="J19"/>
  <c r="P18"/>
  <c r="L18"/>
  <c r="J7" l="1"/>
  <c r="P6"/>
  <c r="L6"/>
  <c r="P19"/>
  <c r="L19"/>
  <c r="J20"/>
  <c r="J21" l="1"/>
  <c r="P20"/>
  <c r="L20"/>
  <c r="J8"/>
  <c r="P7"/>
  <c r="L7"/>
  <c r="J9" l="1"/>
  <c r="P8"/>
  <c r="L8"/>
  <c r="J22"/>
  <c r="L21"/>
  <c r="P21"/>
  <c r="J23" l="1"/>
  <c r="L22"/>
  <c r="P22"/>
  <c r="J10"/>
  <c r="L9"/>
  <c r="P9"/>
  <c r="J11" l="1"/>
  <c r="P10"/>
  <c r="L10"/>
  <c r="J24"/>
  <c r="P23"/>
  <c r="L23"/>
  <c r="J25" l="1"/>
  <c r="P24"/>
  <c r="L24"/>
  <c r="J12"/>
  <c r="P11"/>
  <c r="L11"/>
  <c r="L12" l="1"/>
  <c r="P12"/>
  <c r="J26"/>
  <c r="P25"/>
  <c r="L25"/>
  <c r="L26" l="1"/>
  <c r="P26"/>
</calcChain>
</file>

<file path=xl/sharedStrings.xml><?xml version="1.0" encoding="utf-8"?>
<sst xmlns="http://schemas.openxmlformats.org/spreadsheetml/2006/main" count="151" uniqueCount="135">
  <si>
    <t>count</t>
  </si>
  <si>
    <t>nmiss</t>
  </si>
  <si>
    <t>mean</t>
  </si>
  <si>
    <t>max</t>
  </si>
  <si>
    <t>min</t>
  </si>
  <si>
    <t>P1.1.</t>
  </si>
  <si>
    <t>P5.5.</t>
  </si>
  <si>
    <t>P95.95.</t>
  </si>
  <si>
    <t>P99.99.</t>
  </si>
  <si>
    <t>REVENUE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</si>
  <si>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</si>
  <si>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</si>
  <si>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</si>
  <si>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</si>
  <si>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</si>
  <si>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</si>
  <si>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</si>
  <si>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</si>
  <si>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</si>
  <si>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</si>
  <si>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</si>
  <si>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</si>
  <si>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</si>
  <si>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</si>
  <si>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</si>
  <si>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</si>
  <si>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</si>
  <si>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</si>
  <si>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</si>
  <si>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</si>
  <si>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</si>
  <si>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</si>
  <si>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</si>
  <si>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</si>
  <si>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</si>
  <si>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</si>
  <si>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</si>
  <si>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</si>
  <si>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RETACCPT</t>
  </si>
  <si>
    <t>REFER</t>
  </si>
  <si>
    <t>INCOME</t>
  </si>
  <si>
    <t>CREDITAD</t>
  </si>
  <si>
    <t>SETPRC</t>
  </si>
  <si>
    <t>n</t>
  </si>
  <si>
    <t>CHURN</t>
  </si>
  <si>
    <t>CSA</t>
  </si>
  <si>
    <t>CUSTOMER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</si>
  <si>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</si>
  <si>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</si>
  <si>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</si>
  <si>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</si>
  <si>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</si>
  <si>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</si>
  <si>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</si>
  <si>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</si>
  <si>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</si>
  <si>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</si>
  <si>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</si>
  <si>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</si>
  <si>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</si>
  <si>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</si>
  <si>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</si>
  <si>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</si>
  <si>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</si>
  <si>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</si>
  <si>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</si>
  <si>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</si>
  <si>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</si>
  <si>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</si>
  <si>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</si>
  <si>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</si>
  <si>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</si>
  <si>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</si>
  <si>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</si>
  <si>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</si>
  <si>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</si>
  <si>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</si>
  <si>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</si>
  <si>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</si>
  <si>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NEWCELLY</t>
  </si>
  <si>
    <t>NEWCELLN</t>
  </si>
  <si>
    <t>MCYCLE</t>
  </si>
  <si>
    <t>CHURNDEP</t>
  </si>
  <si>
    <t>Coefficients:</t>
  </si>
  <si>
    <t xml:space="preserve">              Estimate Std. Error z value             Pr(&gt;|z|)    </t>
  </si>
  <si>
    <t>(Intercept) -0.8055478  0.0976701  -8.248 &lt; 0.0000000000000002 ***</t>
  </si>
  <si>
    <t>REVENUE1     0.0740669  0.0151051   4.903  0.00000094171961516 ***</t>
  </si>
  <si>
    <t>MOU1        -0.0209345  0.0021938  -9.543 &lt; 0.0000000000000002 ***</t>
  </si>
  <si>
    <t>RECCHRGE    -0.0056559  0.0010839  -5.218  0.00000018097937635 ***</t>
  </si>
  <si>
    <t>OVERAGE      0.0021507  0.0003849   5.587  0.00000002306855700 ***</t>
  </si>
  <si>
    <t>ROAM         0.0343514  0.0082157   4.181  0.00002899826834718 ***</t>
  </si>
  <si>
    <t>CHANGEM     -0.0007668  0.0000776  -9.881 &lt; 0.0000000000000002 ***</t>
  </si>
  <si>
    <t>CHANGER      0.0023134  0.0006414   3.607             0.000310 ***</t>
  </si>
  <si>
    <t>DROPVCE      0.0162038  0.0024739   6.550  0.00000000005756624 ***</t>
  </si>
  <si>
    <t>BLCKVCE      0.0095280  0.0025611   3.720             0.000199 ***</t>
  </si>
  <si>
    <t>THREEWAY    -0.1097560  0.0307845  -3.565             0.000363 ***</t>
  </si>
  <si>
    <t>INCALLS     -0.0052741  0.0014942  -3.530             0.000416 ***</t>
  </si>
  <si>
    <t>PEAKVCE     -0.0010708  0.0002584  -4.145  0.00003400891566096 ***</t>
  </si>
  <si>
    <t xml:space="preserve">OPEAKVCE     0.0008101  0.0003033   2.671             0.007558 ** </t>
  </si>
  <si>
    <t>MONTHS      -0.0181725  0.0018158 -10.008 &lt; 0.0000000000000002 ***</t>
  </si>
  <si>
    <t>UNIQSUBS     0.1938971  0.0243004   7.979  0.00000000000000147 ***</t>
  </si>
  <si>
    <t>ACTVSUBS    -0.1687455  0.0364557  -4.629  0.00000367816284946 ***</t>
  </si>
  <si>
    <t>PHONES       0.1568824  0.0175127   8.958 &lt; 0.0000000000000002 ***</t>
  </si>
  <si>
    <t>EQPDAYS1     0.0608824  0.0027159  22.417 &lt; 0.0000000000000002 ***</t>
  </si>
  <si>
    <t>AGE1        -0.0039357  0.0005831  -6.750  0.00000000001478444 ***</t>
  </si>
  <si>
    <t xml:space="preserve">INCOME      -0.0174936  0.0057183  -3.059             0.002219 ** </t>
  </si>
  <si>
    <t>CREDITC1    -0.1479045  0.0349802  -4.228  0.00002355337020905 ***</t>
  </si>
  <si>
    <t>CREDITDE1   -0.3426471  0.0336618 -10.179 &lt; 0.0000000000000002 ***</t>
  </si>
  <si>
    <t>REFURB1      0.2802094  0.0307457   9.114 &lt; 0.0000000000000002 ***</t>
  </si>
  <si>
    <t xml:space="preserve">MARRYNO1    -0.0636360  0.0247941  -2.567             0.010271 *  </t>
  </si>
  <si>
    <t>MAILRES1    -0.1073084  0.0252142  -4.256  0.00002082429593016 ***</t>
  </si>
  <si>
    <t xml:space="preserve">NEWCELLY1   -0.0715164  0.0261598  -2.734             0.006260 **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</si>
  <si>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</si>
  <si>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</si>
  <si>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</si>
  <si>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55452  on 39999  degrees of freedom</t>
  </si>
  <si>
    <t>Residual deviance: 53765  on 39973  degrees of freedom</t>
  </si>
  <si>
    <t>AIC: 53819</t>
  </si>
  <si>
    <t>DECILE</t>
  </si>
  <si>
    <t>TOTAL COUNT</t>
  </si>
  <si>
    <t>MAX PROB</t>
  </si>
  <si>
    <t>MIN PROB</t>
  </si>
  <si>
    <t>CHURN COUNT</t>
  </si>
  <si>
    <t>NON CHURN COUNT</t>
  </si>
  <si>
    <t>CHURN RATE</t>
  </si>
  <si>
    <t>CHURN%</t>
  </si>
  <si>
    <t>NON CHURN%</t>
  </si>
  <si>
    <t>CUM CHURN%</t>
  </si>
  <si>
    <t>CUM NON CHURN%</t>
  </si>
  <si>
    <t>CALIBRATION DATASET</t>
  </si>
  <si>
    <t>VALIDATION DATASET</t>
  </si>
  <si>
    <t>KS-SCORE</t>
  </si>
  <si>
    <t>RANDOM MODEL</t>
  </si>
  <si>
    <t>LIFT</t>
  </si>
  <si>
    <t>BASELINE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</si>
</sst>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9" fontId="0" fillId="0" borderId="10" xfId="1" applyFont="1" applyBorder="1"/>
    <xf numFmtId="10" fontId="0" fillId="0" borderId="0" xfId="1" applyNumberFormat="1" applyFont="1"/>
    <xf numFmtId="10" fontId="0" fillId="0" borderId="10" xfId="1" applyNumberFormat="1" applyFont="1" applyBorder="1"/>
    <xf numFmtId="2" fontId="0" fillId="0" borderId="0" xfId="0" applyNumberFormat="1"/>
    <xf numFmtId="0" fontId="0" fillId="37" borderId="0" xfId="0" applyFill="1" applyAlignment="1">
      <alignment horizontal="center"/>
    </xf>
    <xf numFmtId="0" fontId="0" fillId="37" borderId="0" xfId="0" applyFill="1"/>
    <xf numFmtId="10" fontId="0" fillId="0" borderId="0" xfId="0" applyNumberFormat="1"/>
    <xf numFmtId="2" fontId="0" fillId="36" borderId="0" xfId="0" applyNumberFormat="1" applyFill="1"/>
    <xf numFmtId="10" fontId="0" fillId="36" borderId="0" xfId="1" applyNumberFormat="1" applyFont="1" applyFill="1"/>
    <xf numFmtId="10" fontId="0" fillId="36" borderId="0" xfId="0" applyNumberFormat="1" applyFill="1"/>
    <xf numFmtId="0" fontId="0" fillId="34" borderId="10" xfId="0" applyFill="1" applyBorder="1"/>
    <xf numFmtId="9" fontId="0" fillId="0" borderId="10" xfId="0" applyNumberFormat="1" applyBorder="1"/>
    <xf numFmtId="2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layout>
        <c:manualLayout>
          <c:xMode val="edge"/>
          <c:yMode val="edge"/>
          <c:x val="0.35887489063867078"/>
          <c:y val="2.7799231179792806E-2"/>
        </c:manualLayout>
      </c:layout>
    </c:title>
    <c:plotArea>
      <c:layout/>
      <c:lineChart>
        <c:grouping val="standard"/>
        <c:ser>
          <c:idx val="0"/>
          <c:order val="0"/>
          <c:tx>
            <c:v>Calibration Dataset</c:v>
          </c:tx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Analysis'!$P$3:$P$12</c:f>
              <c:numCache>
                <c:formatCode>0.00</c:formatCode>
                <c:ptCount val="10"/>
                <c:pt idx="0">
                  <c:v>1.2914999999999999</c:v>
                </c:pt>
                <c:pt idx="1">
                  <c:v>1.2639999999999998</c:v>
                </c:pt>
                <c:pt idx="2">
                  <c:v>1.23</c:v>
                </c:pt>
                <c:pt idx="3">
                  <c:v>1.1968749999999999</c:v>
                </c:pt>
                <c:pt idx="4">
                  <c:v>1.1688000000000001</c:v>
                </c:pt>
                <c:pt idx="5">
                  <c:v>1.139416666666667</c:v>
                </c:pt>
                <c:pt idx="6">
                  <c:v>1.1118571428571431</c:v>
                </c:pt>
                <c:pt idx="7">
                  <c:v>1.0781875000000001</c:v>
                </c:pt>
                <c:pt idx="8">
                  <c:v>1.0428333333333335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Validation Dataset</c:v>
          </c:tx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Analysis'!$P$17:$P$26</c:f>
              <c:numCache>
                <c:formatCode>0.00</c:formatCode>
                <c:ptCount val="10"/>
                <c:pt idx="0">
                  <c:v>1.6912972085385876</c:v>
                </c:pt>
                <c:pt idx="1">
                  <c:v>1.6420361247947453</c:v>
                </c:pt>
                <c:pt idx="2">
                  <c:v>1.4997263273125343</c:v>
                </c:pt>
                <c:pt idx="3">
                  <c:v>1.4244663382594416</c:v>
                </c:pt>
                <c:pt idx="4">
                  <c:v>1.3300492610837438</c:v>
                </c:pt>
                <c:pt idx="5">
                  <c:v>1.2807881773399015</c:v>
                </c:pt>
                <c:pt idx="6">
                  <c:v>1.2104152005629838</c:v>
                </c:pt>
                <c:pt idx="7">
                  <c:v>1.1227422003284071</c:v>
                </c:pt>
                <c:pt idx="8">
                  <c:v>1.0673234811165846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Baseline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'Decile Analysis'!$Q$17:$Q$26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79727616"/>
        <c:axId val="79734272"/>
      </c:lineChart>
      <c:catAx>
        <c:axId val="7972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734272"/>
        <c:crosses val="autoZero"/>
        <c:auto val="1"/>
        <c:lblAlgn val="ctr"/>
        <c:lblOffset val="100"/>
      </c:catAx>
      <c:valAx>
        <c:axId val="79734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9727616"/>
        <c:crosses val="autoZero"/>
        <c:crossBetween val="between"/>
      </c:valAx>
    </c:plotArea>
    <c:legend>
      <c:legendPos val="r"/>
      <c:layout/>
      <c:spPr>
        <a:ln>
          <a:noFill/>
          <a:prstDash val="dash"/>
        </a:ln>
      </c:spPr>
    </c:legend>
    <c:plotVisOnly val="1"/>
  </c:chart>
  <c:spPr>
    <a:solidFill>
      <a:srgbClr val="C0504D">
        <a:lumMod val="60000"/>
        <a:lumOff val="40000"/>
        <a:alpha val="47000"/>
      </a:srgbClr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Comparision of Calibration and Validation Churn rate</a:t>
            </a:r>
          </a:p>
        </c:rich>
      </c:tx>
      <c:layout>
        <c:manualLayout>
          <c:xMode val="edge"/>
          <c:yMode val="edge"/>
          <c:x val="0.17561111111111113"/>
          <c:y val="2.779923117979280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Calibration Churn Rate</c:v>
          </c:tx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Analysis'!$G$3:$G$12</c:f>
              <c:numCache>
                <c:formatCode>0.00%</c:formatCode>
                <c:ptCount val="10"/>
                <c:pt idx="0">
                  <c:v>0.64575000000000005</c:v>
                </c:pt>
                <c:pt idx="1">
                  <c:v>0.61824999999999997</c:v>
                </c:pt>
                <c:pt idx="2">
                  <c:v>0.58099999999999996</c:v>
                </c:pt>
                <c:pt idx="3">
                  <c:v>0.54874999999999996</c:v>
                </c:pt>
                <c:pt idx="4">
                  <c:v>0.52825</c:v>
                </c:pt>
                <c:pt idx="5">
                  <c:v>0.49625000000000002</c:v>
                </c:pt>
                <c:pt idx="6">
                  <c:v>0.47325</c:v>
                </c:pt>
                <c:pt idx="7">
                  <c:v>0.42125000000000001</c:v>
                </c:pt>
                <c:pt idx="8">
                  <c:v>0.38</c:v>
                </c:pt>
                <c:pt idx="9">
                  <c:v>0.30725000000000002</c:v>
                </c:pt>
              </c:numCache>
            </c:numRef>
          </c:val>
        </c:ser>
        <c:axId val="79633024"/>
        <c:axId val="79643392"/>
      </c:barChart>
      <c:lineChart>
        <c:grouping val="standard"/>
        <c:ser>
          <c:idx val="1"/>
          <c:order val="1"/>
          <c:tx>
            <c:v>Validation Churn Rate</c:v>
          </c:tx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Analysis'!$G$17:$G$26</c:f>
              <c:numCache>
                <c:formatCode>0.00%</c:formatCode>
                <c:ptCount val="10"/>
                <c:pt idx="0">
                  <c:v>3.3172302737520129E-2</c:v>
                </c:pt>
                <c:pt idx="1">
                  <c:v>3.1239935587761676E-2</c:v>
                </c:pt>
                <c:pt idx="2">
                  <c:v>2.3840206185567009E-2</c:v>
                </c:pt>
                <c:pt idx="3">
                  <c:v>2.3510466988727857E-2</c:v>
                </c:pt>
                <c:pt idx="4">
                  <c:v>1.8679549114331721E-2</c:v>
                </c:pt>
                <c:pt idx="5">
                  <c:v>2.029639175257732E-2</c:v>
                </c:pt>
                <c:pt idx="6">
                  <c:v>1.5458937198067632E-2</c:v>
                </c:pt>
                <c:pt idx="7">
                  <c:v>9.9871134020618549E-3</c:v>
                </c:pt>
                <c:pt idx="8">
                  <c:v>1.2238325281803542E-2</c:v>
                </c:pt>
                <c:pt idx="9">
                  <c:v>7.7294685990338162E-3</c:v>
                </c:pt>
              </c:numCache>
            </c:numRef>
          </c:val>
        </c:ser>
        <c:marker val="1"/>
        <c:axId val="79633024"/>
        <c:axId val="79643392"/>
      </c:lineChart>
      <c:catAx>
        <c:axId val="7963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79643392"/>
        <c:crosses val="autoZero"/>
        <c:auto val="1"/>
        <c:lblAlgn val="ctr"/>
        <c:lblOffset val="100"/>
      </c:catAx>
      <c:valAx>
        <c:axId val="79643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Churn Rate</a:t>
                </a:r>
              </a:p>
            </c:rich>
          </c:tx>
          <c:layout/>
        </c:title>
        <c:numFmt formatCode="0.00%" sourceLinked="1"/>
        <c:tickLblPos val="nextTo"/>
        <c:crossAx val="796330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solidFill>
      <a:srgbClr val="C0504D">
        <a:lumMod val="60000"/>
        <a:lumOff val="40000"/>
        <a:alpha val="66000"/>
      </a:srgbClr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Gains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Calibration Dataset</c:v>
          </c:tx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Analysis'!$J$3:$J$12</c:f>
              <c:numCache>
                <c:formatCode>0.00%</c:formatCode>
                <c:ptCount val="10"/>
                <c:pt idx="0">
                  <c:v>0.12914999999999999</c:v>
                </c:pt>
                <c:pt idx="1">
                  <c:v>0.25279999999999997</c:v>
                </c:pt>
                <c:pt idx="2">
                  <c:v>0.36899999999999999</c:v>
                </c:pt>
                <c:pt idx="3">
                  <c:v>0.47875000000000001</c:v>
                </c:pt>
                <c:pt idx="4">
                  <c:v>0.58440000000000003</c:v>
                </c:pt>
                <c:pt idx="5">
                  <c:v>0.68365000000000009</c:v>
                </c:pt>
                <c:pt idx="6">
                  <c:v>0.7783000000000001</c:v>
                </c:pt>
                <c:pt idx="7">
                  <c:v>0.86255000000000015</c:v>
                </c:pt>
                <c:pt idx="8">
                  <c:v>0.93855000000000011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Validation Dataset</c:v>
          </c:tx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Analysis'!$J$17:$J$26</c:f>
              <c:numCache>
                <c:formatCode>0.00%</c:formatCode>
                <c:ptCount val="10"/>
                <c:pt idx="0">
                  <c:v>0.16912972085385877</c:v>
                </c:pt>
                <c:pt idx="1">
                  <c:v>0.32840722495894908</c:v>
                </c:pt>
                <c:pt idx="2">
                  <c:v>0.44991789819376027</c:v>
                </c:pt>
                <c:pt idx="3">
                  <c:v>0.56978653530377665</c:v>
                </c:pt>
                <c:pt idx="4">
                  <c:v>0.66502463054187189</c:v>
                </c:pt>
                <c:pt idx="5">
                  <c:v>0.76847290640394084</c:v>
                </c:pt>
                <c:pt idx="6">
                  <c:v>0.84729064039408863</c:v>
                </c:pt>
                <c:pt idx="7">
                  <c:v>0.89819376026272579</c:v>
                </c:pt>
                <c:pt idx="8">
                  <c:v>0.96059113300492616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Random Model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Analysis'!$O$3:$O$12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</c:ser>
        <c:marker val="1"/>
        <c:axId val="79665408"/>
        <c:axId val="79683968"/>
      </c:lineChart>
      <c:catAx>
        <c:axId val="7966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79683968"/>
        <c:crosses val="autoZero"/>
        <c:auto val="1"/>
        <c:lblAlgn val="ctr"/>
        <c:lblOffset val="100"/>
      </c:catAx>
      <c:valAx>
        <c:axId val="79683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Churners</a:t>
                </a:r>
              </a:p>
            </c:rich>
          </c:tx>
          <c:layout/>
        </c:title>
        <c:numFmt formatCode="0.00%" sourceLinked="1"/>
        <c:tickLblPos val="nextTo"/>
        <c:crossAx val="79665408"/>
        <c:crosses val="autoZero"/>
        <c:crossBetween val="between"/>
      </c:valAx>
    </c:plotArea>
    <c:legend>
      <c:legendPos val="r"/>
      <c:layout/>
    </c:legend>
    <c:plotVisOnly val="1"/>
  </c:chart>
  <c:spPr>
    <a:solidFill>
      <a:srgbClr val="C0504D">
        <a:lumMod val="60000"/>
        <a:lumOff val="40000"/>
        <a:alpha val="65000"/>
      </a:srgb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30</xdr:row>
      <xdr:rowOff>0</xdr:rowOff>
    </xdr:from>
    <xdr:to>
      <xdr:col>19</xdr:col>
      <xdr:colOff>423334</xdr:colOff>
      <xdr:row>44</xdr:row>
      <xdr:rowOff>74083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10582</xdr:colOff>
      <xdr:row>30</xdr:row>
      <xdr:rowOff>21167</xdr:rowOff>
    </xdr:from>
    <xdr:to>
      <xdr:col>12</xdr:col>
      <xdr:colOff>306916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317500</xdr:colOff>
      <xdr:row>29</xdr:row>
      <xdr:rowOff>179917</xdr:rowOff>
    </xdr:from>
    <xdr:to>
      <xdr:col>6</xdr:col>
      <xdr:colOff>169333</xdr:colOff>
      <xdr:row>44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M25" sqref="M25"/>
    </sheetView>
  </sheetViews>
  <sheetFormatPr defaultRowHeight="15"/>
  <cols>
    <col min="1" max="1" width="10.8554687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>
        <v>71047</v>
      </c>
      <c r="C2">
        <v>216</v>
      </c>
      <c r="D2">
        <v>58.853961401081399</v>
      </c>
      <c r="E2">
        <v>1223.3800000000001</v>
      </c>
      <c r="F2">
        <v>-6.17</v>
      </c>
      <c r="G2">
        <v>10</v>
      </c>
      <c r="H2">
        <v>15.515000000000001</v>
      </c>
      <c r="I2">
        <v>135.38999999999999</v>
      </c>
      <c r="J2">
        <v>225.512</v>
      </c>
    </row>
    <row r="3" spans="1:10">
      <c r="A3" s="2" t="s">
        <v>10</v>
      </c>
      <c r="B3">
        <v>71047</v>
      </c>
      <c r="C3">
        <v>216</v>
      </c>
      <c r="D3">
        <v>525.72839237057201</v>
      </c>
      <c r="E3">
        <v>7667.75</v>
      </c>
      <c r="F3">
        <v>0</v>
      </c>
      <c r="G3">
        <v>0</v>
      </c>
      <c r="H3">
        <v>20.414999999999999</v>
      </c>
      <c r="I3">
        <v>1580.25</v>
      </c>
      <c r="J3">
        <v>2450.125</v>
      </c>
    </row>
    <row r="4" spans="1:10">
      <c r="A4" s="2" t="s">
        <v>11</v>
      </c>
      <c r="B4">
        <v>71047</v>
      </c>
      <c r="C4">
        <v>216</v>
      </c>
      <c r="D4">
        <v>46.876491649136703</v>
      </c>
      <c r="E4">
        <v>399.99</v>
      </c>
      <c r="F4">
        <v>-11.29</v>
      </c>
      <c r="G4">
        <v>9.19</v>
      </c>
      <c r="H4">
        <v>10</v>
      </c>
      <c r="I4">
        <v>85</v>
      </c>
      <c r="J4">
        <v>119.99</v>
      </c>
    </row>
    <row r="5" spans="1:10">
      <c r="A5" s="2" t="s">
        <v>12</v>
      </c>
      <c r="B5">
        <v>71047</v>
      </c>
      <c r="C5">
        <v>216</v>
      </c>
      <c r="D5">
        <v>0.89480114639070496</v>
      </c>
      <c r="E5">
        <v>159.38999999999999</v>
      </c>
      <c r="F5">
        <v>0</v>
      </c>
      <c r="G5">
        <v>0</v>
      </c>
      <c r="H5">
        <v>0</v>
      </c>
      <c r="I5">
        <v>4.21</v>
      </c>
      <c r="J5">
        <v>9.65</v>
      </c>
    </row>
    <row r="6" spans="1:10">
      <c r="A6" s="2" t="s">
        <v>13</v>
      </c>
      <c r="B6">
        <v>71047</v>
      </c>
      <c r="C6">
        <v>216</v>
      </c>
      <c r="D6">
        <v>40.0953598000875</v>
      </c>
      <c r="E6">
        <v>4320.75</v>
      </c>
      <c r="F6">
        <v>0</v>
      </c>
      <c r="G6">
        <v>0</v>
      </c>
      <c r="H6">
        <v>0</v>
      </c>
      <c r="I6">
        <v>190.375</v>
      </c>
      <c r="J6">
        <v>427.67499999999899</v>
      </c>
    </row>
    <row r="7" spans="1:10">
      <c r="A7" s="2" t="s">
        <v>14</v>
      </c>
      <c r="B7">
        <v>71047</v>
      </c>
      <c r="C7">
        <v>216</v>
      </c>
      <c r="D7">
        <v>1.22152616792083</v>
      </c>
      <c r="E7">
        <v>1112.45</v>
      </c>
      <c r="F7">
        <v>0</v>
      </c>
      <c r="G7">
        <v>0</v>
      </c>
      <c r="H7">
        <v>0</v>
      </c>
      <c r="I7">
        <v>5.09</v>
      </c>
      <c r="J7">
        <v>21.556999999999999</v>
      </c>
    </row>
    <row r="8" spans="1:10">
      <c r="A8" s="2" t="s">
        <v>15</v>
      </c>
      <c r="B8">
        <v>71047</v>
      </c>
      <c r="C8">
        <v>502</v>
      </c>
      <c r="D8">
        <v>-10.8464614076122</v>
      </c>
      <c r="E8">
        <v>5192.25</v>
      </c>
      <c r="F8">
        <v>-3875</v>
      </c>
      <c r="G8">
        <v>-831.89</v>
      </c>
      <c r="H8">
        <v>-376.25</v>
      </c>
      <c r="I8">
        <v>345.25</v>
      </c>
      <c r="J8">
        <v>739.66999999999803</v>
      </c>
    </row>
    <row r="9" spans="1:10">
      <c r="A9" s="2" t="s">
        <v>16</v>
      </c>
      <c r="B9">
        <v>71047</v>
      </c>
      <c r="C9">
        <v>502</v>
      </c>
      <c r="D9">
        <v>-1.20592557941739</v>
      </c>
      <c r="E9">
        <v>2483.48</v>
      </c>
      <c r="F9">
        <v>-1107.74</v>
      </c>
      <c r="G9">
        <v>-104.536</v>
      </c>
      <c r="H9">
        <v>-47.5</v>
      </c>
      <c r="I9">
        <v>46.218000000000004</v>
      </c>
      <c r="J9">
        <v>118.345599999999</v>
      </c>
    </row>
    <row r="10" spans="1:10">
      <c r="A10" s="2" t="s">
        <v>17</v>
      </c>
      <c r="B10">
        <v>71047</v>
      </c>
      <c r="C10">
        <v>0</v>
      </c>
      <c r="D10">
        <v>6.0099275127732303</v>
      </c>
      <c r="E10">
        <v>221.67</v>
      </c>
      <c r="F10">
        <v>0</v>
      </c>
      <c r="G10">
        <v>0</v>
      </c>
      <c r="H10">
        <v>0</v>
      </c>
      <c r="I10">
        <v>22</v>
      </c>
      <c r="J10">
        <v>42</v>
      </c>
    </row>
    <row r="11" spans="1:10">
      <c r="A11" s="2" t="s">
        <v>18</v>
      </c>
      <c r="B11">
        <v>71047</v>
      </c>
      <c r="C11">
        <v>0</v>
      </c>
      <c r="D11">
        <v>4.0676956099483403</v>
      </c>
      <c r="E11">
        <v>384.33</v>
      </c>
      <c r="F11">
        <v>0</v>
      </c>
      <c r="G11">
        <v>0</v>
      </c>
      <c r="H11">
        <v>0</v>
      </c>
      <c r="I11">
        <v>17.329999999999998</v>
      </c>
      <c r="J11">
        <v>47</v>
      </c>
    </row>
    <row r="12" spans="1:10">
      <c r="A12" s="2" t="s">
        <v>19</v>
      </c>
      <c r="B12">
        <v>71047</v>
      </c>
      <c r="C12">
        <v>0</v>
      </c>
      <c r="D12">
        <v>28.355892578152499</v>
      </c>
      <c r="E12">
        <v>848.67</v>
      </c>
      <c r="F12">
        <v>0</v>
      </c>
      <c r="G12">
        <v>0</v>
      </c>
      <c r="H12">
        <v>0</v>
      </c>
      <c r="I12">
        <v>97.67</v>
      </c>
      <c r="J12">
        <v>179.33</v>
      </c>
    </row>
    <row r="13" spans="1:10">
      <c r="A13" s="2" t="s">
        <v>20</v>
      </c>
      <c r="B13">
        <v>71047</v>
      </c>
      <c r="C13">
        <v>0</v>
      </c>
      <c r="D13">
        <v>1.86581361633848</v>
      </c>
      <c r="E13">
        <v>365.67</v>
      </c>
      <c r="F13">
        <v>0</v>
      </c>
      <c r="G13">
        <v>0</v>
      </c>
      <c r="H13">
        <v>0</v>
      </c>
      <c r="I13">
        <v>9.33</v>
      </c>
      <c r="J13">
        <v>21</v>
      </c>
    </row>
    <row r="14" spans="1:10">
      <c r="A14" s="2" t="s">
        <v>21</v>
      </c>
      <c r="B14">
        <v>71047</v>
      </c>
      <c r="C14">
        <v>0</v>
      </c>
      <c r="D14">
        <v>0.29993863217306899</v>
      </c>
      <c r="E14">
        <v>66</v>
      </c>
      <c r="F14">
        <v>0</v>
      </c>
      <c r="G14">
        <v>0</v>
      </c>
      <c r="H14">
        <v>0</v>
      </c>
      <c r="I14">
        <v>1.33</v>
      </c>
      <c r="J14">
        <v>4</v>
      </c>
    </row>
    <row r="15" spans="1:10">
      <c r="A15" s="2" t="s">
        <v>22</v>
      </c>
      <c r="B15">
        <v>71047</v>
      </c>
      <c r="C15">
        <v>0</v>
      </c>
      <c r="D15">
        <v>114.935319436429</v>
      </c>
      <c r="E15">
        <v>3287.25</v>
      </c>
      <c r="F15">
        <v>0</v>
      </c>
      <c r="G15">
        <v>0</v>
      </c>
      <c r="H15">
        <v>0</v>
      </c>
      <c r="I15">
        <v>440.93799999999999</v>
      </c>
      <c r="J15">
        <v>772.654799999999</v>
      </c>
    </row>
    <row r="16" spans="1:10">
      <c r="A16" s="2" t="s">
        <v>23</v>
      </c>
      <c r="B16">
        <v>71047</v>
      </c>
      <c r="C16">
        <v>0</v>
      </c>
      <c r="D16">
        <v>25.396500907849699</v>
      </c>
      <c r="E16">
        <v>644.33000000000004</v>
      </c>
      <c r="F16">
        <v>0</v>
      </c>
      <c r="G16">
        <v>0</v>
      </c>
      <c r="H16">
        <v>0</v>
      </c>
      <c r="I16">
        <v>90.33</v>
      </c>
      <c r="J16">
        <v>164.33</v>
      </c>
    </row>
    <row r="17" spans="1:10">
      <c r="A17" s="2" t="s">
        <v>24</v>
      </c>
      <c r="B17">
        <v>71047</v>
      </c>
      <c r="C17">
        <v>0</v>
      </c>
      <c r="D17">
        <v>8.17671738426675</v>
      </c>
      <c r="E17">
        <v>519.33000000000004</v>
      </c>
      <c r="F17">
        <v>0</v>
      </c>
      <c r="G17">
        <v>0</v>
      </c>
      <c r="H17">
        <v>0</v>
      </c>
      <c r="I17">
        <v>35.67</v>
      </c>
      <c r="J17">
        <v>77</v>
      </c>
    </row>
    <row r="18" spans="1:10">
      <c r="A18" s="2" t="s">
        <v>25</v>
      </c>
      <c r="B18">
        <v>71047</v>
      </c>
      <c r="C18">
        <v>0</v>
      </c>
      <c r="D18">
        <v>90.5809481047757</v>
      </c>
      <c r="E18">
        <v>2090.67</v>
      </c>
      <c r="F18">
        <v>0</v>
      </c>
      <c r="G18">
        <v>0</v>
      </c>
      <c r="H18">
        <v>0</v>
      </c>
      <c r="I18">
        <v>279.67</v>
      </c>
      <c r="J18">
        <v>500</v>
      </c>
    </row>
    <row r="19" spans="1:10">
      <c r="A19" s="2" t="s">
        <v>26</v>
      </c>
      <c r="B19">
        <v>71047</v>
      </c>
      <c r="C19">
        <v>0</v>
      </c>
      <c r="D19">
        <v>67.818408096049097</v>
      </c>
      <c r="E19">
        <v>1572.67</v>
      </c>
      <c r="F19">
        <v>0</v>
      </c>
      <c r="G19">
        <v>0</v>
      </c>
      <c r="H19">
        <v>0</v>
      </c>
      <c r="I19">
        <v>242</v>
      </c>
      <c r="J19">
        <v>437</v>
      </c>
    </row>
    <row r="20" spans="1:10">
      <c r="A20" s="2" t="s">
        <v>27</v>
      </c>
      <c r="B20">
        <v>71047</v>
      </c>
      <c r="C20">
        <v>0</v>
      </c>
      <c r="D20">
        <v>10.149699353948799</v>
      </c>
      <c r="E20">
        <v>489.67</v>
      </c>
      <c r="F20">
        <v>0</v>
      </c>
      <c r="G20">
        <v>0</v>
      </c>
      <c r="H20">
        <v>0</v>
      </c>
      <c r="I20">
        <v>35.33</v>
      </c>
      <c r="J20">
        <v>71.33</v>
      </c>
    </row>
    <row r="21" spans="1:10">
      <c r="A21" s="2" t="s">
        <v>28</v>
      </c>
      <c r="B21">
        <v>71047</v>
      </c>
      <c r="C21">
        <v>0</v>
      </c>
      <c r="D21">
        <v>1.1833574957422601E-2</v>
      </c>
      <c r="E21">
        <v>81.33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 s="2" t="s">
        <v>29</v>
      </c>
      <c r="B22">
        <v>71047</v>
      </c>
      <c r="C22">
        <v>0</v>
      </c>
      <c r="D22">
        <v>1.85287668726336</v>
      </c>
      <c r="E22">
        <v>212.67</v>
      </c>
      <c r="F22">
        <v>0</v>
      </c>
      <c r="G22">
        <v>0</v>
      </c>
      <c r="H22">
        <v>0</v>
      </c>
      <c r="I22">
        <v>8.67</v>
      </c>
      <c r="J22">
        <v>23.33</v>
      </c>
    </row>
    <row r="23" spans="1:10">
      <c r="A23" s="2" t="s">
        <v>30</v>
      </c>
      <c r="B23">
        <v>71047</v>
      </c>
      <c r="C23">
        <v>0</v>
      </c>
      <c r="D23">
        <v>18.7508269173927</v>
      </c>
      <c r="E23">
        <v>61</v>
      </c>
      <c r="F23">
        <v>6</v>
      </c>
      <c r="G23">
        <v>6</v>
      </c>
      <c r="H23">
        <v>7</v>
      </c>
      <c r="I23">
        <v>37</v>
      </c>
      <c r="J23">
        <v>49</v>
      </c>
    </row>
    <row r="24" spans="1:10">
      <c r="A24" s="2" t="s">
        <v>31</v>
      </c>
      <c r="B24">
        <v>71047</v>
      </c>
      <c r="C24">
        <v>0</v>
      </c>
      <c r="D24">
        <v>1.5295508606978501</v>
      </c>
      <c r="E24">
        <v>196</v>
      </c>
      <c r="F24">
        <v>1</v>
      </c>
      <c r="G24">
        <v>1</v>
      </c>
      <c r="H24">
        <v>1</v>
      </c>
      <c r="I24">
        <v>3</v>
      </c>
      <c r="J24">
        <v>5</v>
      </c>
    </row>
    <row r="25" spans="1:10">
      <c r="A25" s="2" t="s">
        <v>32</v>
      </c>
      <c r="B25">
        <v>71047</v>
      </c>
      <c r="C25">
        <v>0</v>
      </c>
      <c r="D25">
        <v>1.3516545385449099</v>
      </c>
      <c r="E25">
        <v>53</v>
      </c>
      <c r="F25">
        <v>0</v>
      </c>
      <c r="G25">
        <v>1</v>
      </c>
      <c r="H25">
        <v>1</v>
      </c>
      <c r="I25">
        <v>2</v>
      </c>
      <c r="J25">
        <v>4</v>
      </c>
    </row>
    <row r="26" spans="1:10">
      <c r="A26" s="2" t="s">
        <v>33</v>
      </c>
      <c r="B26">
        <v>71047</v>
      </c>
      <c r="C26">
        <v>1</v>
      </c>
      <c r="D26">
        <v>1.8086169523970399</v>
      </c>
      <c r="E26">
        <v>28</v>
      </c>
      <c r="F26">
        <v>1</v>
      </c>
      <c r="G26">
        <v>1</v>
      </c>
      <c r="H26">
        <v>1</v>
      </c>
      <c r="I26">
        <v>4</v>
      </c>
      <c r="J26">
        <v>7</v>
      </c>
    </row>
    <row r="27" spans="1:10">
      <c r="A27" s="2" t="s">
        <v>34</v>
      </c>
      <c r="B27">
        <v>71047</v>
      </c>
      <c r="C27">
        <v>1</v>
      </c>
      <c r="D27">
        <v>1.5617909523407401</v>
      </c>
      <c r="E27">
        <v>16</v>
      </c>
      <c r="F27">
        <v>1</v>
      </c>
      <c r="G27">
        <v>1</v>
      </c>
      <c r="H27">
        <v>1</v>
      </c>
      <c r="I27">
        <v>3</v>
      </c>
      <c r="J27">
        <v>5</v>
      </c>
    </row>
    <row r="28" spans="1:10">
      <c r="A28" s="2" t="s">
        <v>35</v>
      </c>
      <c r="B28">
        <v>71047</v>
      </c>
      <c r="C28">
        <v>1</v>
      </c>
      <c r="D28">
        <v>380.26563071812598</v>
      </c>
      <c r="E28">
        <v>1823</v>
      </c>
      <c r="F28">
        <v>-5</v>
      </c>
      <c r="G28">
        <v>7</v>
      </c>
      <c r="H28">
        <v>42</v>
      </c>
      <c r="I28">
        <v>865.75</v>
      </c>
      <c r="J28">
        <v>1150</v>
      </c>
    </row>
    <row r="29" spans="1:10">
      <c r="A29" s="2" t="s">
        <v>36</v>
      </c>
      <c r="B29">
        <v>71047</v>
      </c>
      <c r="C29">
        <v>1244</v>
      </c>
      <c r="D29">
        <v>31.3751128175007</v>
      </c>
      <c r="E29">
        <v>99</v>
      </c>
      <c r="F29">
        <v>0</v>
      </c>
      <c r="G29">
        <v>0</v>
      </c>
      <c r="H29">
        <v>0</v>
      </c>
      <c r="I29">
        <v>62</v>
      </c>
      <c r="J29">
        <v>74</v>
      </c>
    </row>
    <row r="30" spans="1:10">
      <c r="A30" s="2" t="s">
        <v>37</v>
      </c>
      <c r="B30">
        <v>71047</v>
      </c>
      <c r="C30">
        <v>1244</v>
      </c>
      <c r="D30">
        <v>21.157715284443402</v>
      </c>
      <c r="E30">
        <v>99</v>
      </c>
      <c r="F30">
        <v>0</v>
      </c>
      <c r="G30">
        <v>0</v>
      </c>
      <c r="H30">
        <v>0</v>
      </c>
      <c r="I30">
        <v>62</v>
      </c>
      <c r="J30">
        <v>76</v>
      </c>
    </row>
    <row r="31" spans="1:10">
      <c r="A31" s="2" t="s">
        <v>38</v>
      </c>
      <c r="B31">
        <v>71047</v>
      </c>
      <c r="C31">
        <v>0</v>
      </c>
      <c r="D31">
        <v>1.7917716441229001E-2</v>
      </c>
      <c r="E31">
        <v>4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>
      <c r="A32" s="2" t="s">
        <v>39</v>
      </c>
      <c r="B32">
        <v>71047</v>
      </c>
      <c r="C32">
        <v>0</v>
      </c>
      <c r="D32">
        <v>5.0853660253071899E-2</v>
      </c>
      <c r="E32">
        <v>35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>
      <c r="A33" s="2" t="s">
        <v>40</v>
      </c>
      <c r="B33">
        <v>71047</v>
      </c>
      <c r="C33">
        <v>17750</v>
      </c>
      <c r="D33">
        <v>5.7776985571420498</v>
      </c>
      <c r="E33">
        <v>9</v>
      </c>
      <c r="F33">
        <v>1</v>
      </c>
      <c r="G33">
        <v>1</v>
      </c>
      <c r="H33">
        <v>1</v>
      </c>
      <c r="I33">
        <v>9</v>
      </c>
      <c r="J33">
        <v>9</v>
      </c>
    </row>
    <row r="34" spans="1:10">
      <c r="A34" s="2" t="s">
        <v>41</v>
      </c>
      <c r="B34">
        <v>71047</v>
      </c>
      <c r="C34">
        <v>0</v>
      </c>
      <c r="D34">
        <v>5.3161991357833498E-2</v>
      </c>
      <c r="E34">
        <v>25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>
      <c r="A35" s="2" t="s">
        <v>42</v>
      </c>
      <c r="B35">
        <v>71047</v>
      </c>
      <c r="C35">
        <v>40249</v>
      </c>
      <c r="D35">
        <v>82.582700824728903</v>
      </c>
      <c r="E35">
        <v>499.99</v>
      </c>
      <c r="F35">
        <v>9.99</v>
      </c>
      <c r="G35">
        <v>9.99</v>
      </c>
      <c r="H35">
        <v>9.99</v>
      </c>
      <c r="I35">
        <v>199.99</v>
      </c>
      <c r="J35">
        <v>199.99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J15" sqref="J15"/>
    </sheetView>
  </sheetViews>
  <sheetFormatPr defaultRowHeight="15"/>
  <cols>
    <col min="1" max="1" width="10.85546875" bestFit="1" customWidth="1"/>
  </cols>
  <sheetData>
    <row r="1" spans="1:3">
      <c r="B1" s="1" t="s">
        <v>43</v>
      </c>
      <c r="C1" s="1" t="s">
        <v>1</v>
      </c>
    </row>
    <row r="2" spans="1:3">
      <c r="A2" s="2" t="s">
        <v>44</v>
      </c>
      <c r="B2">
        <v>71047</v>
      </c>
      <c r="C2">
        <v>0</v>
      </c>
    </row>
    <row r="3" spans="1:3">
      <c r="A3" s="2" t="s">
        <v>45</v>
      </c>
      <c r="B3">
        <v>71047</v>
      </c>
      <c r="C3">
        <v>0</v>
      </c>
    </row>
    <row r="4" spans="1:3">
      <c r="A4" s="2" t="s">
        <v>46</v>
      </c>
      <c r="B4">
        <v>71047</v>
      </c>
      <c r="C4">
        <v>0</v>
      </c>
    </row>
    <row r="5" spans="1:3">
      <c r="A5" s="2" t="s">
        <v>47</v>
      </c>
      <c r="B5">
        <v>71047</v>
      </c>
      <c r="C5">
        <v>0</v>
      </c>
    </row>
    <row r="6" spans="1:3">
      <c r="A6" s="2" t="s">
        <v>48</v>
      </c>
      <c r="B6">
        <v>71047</v>
      </c>
      <c r="C6">
        <v>0</v>
      </c>
    </row>
    <row r="7" spans="1:3">
      <c r="A7" s="2" t="s">
        <v>49</v>
      </c>
      <c r="B7">
        <v>71047</v>
      </c>
      <c r="C7">
        <v>0</v>
      </c>
    </row>
    <row r="8" spans="1:3">
      <c r="A8" s="2" t="s">
        <v>50</v>
      </c>
      <c r="B8">
        <v>71047</v>
      </c>
      <c r="C8">
        <v>0</v>
      </c>
    </row>
    <row r="9" spans="1:3">
      <c r="A9" s="2" t="s">
        <v>51</v>
      </c>
      <c r="B9">
        <v>71047</v>
      </c>
      <c r="C9">
        <v>0</v>
      </c>
    </row>
    <row r="10" spans="1:3">
      <c r="A10" s="2" t="s">
        <v>52</v>
      </c>
      <c r="B10">
        <v>71047</v>
      </c>
      <c r="C10">
        <v>0</v>
      </c>
    </row>
    <row r="11" spans="1:3">
      <c r="A11" s="2" t="s">
        <v>53</v>
      </c>
      <c r="B11">
        <v>71047</v>
      </c>
      <c r="C11">
        <v>0</v>
      </c>
    </row>
    <row r="12" spans="1:3">
      <c r="A12" s="2" t="s">
        <v>54</v>
      </c>
      <c r="B12">
        <v>71047</v>
      </c>
      <c r="C12">
        <v>0</v>
      </c>
    </row>
    <row r="13" spans="1:3">
      <c r="A13" s="2" t="s">
        <v>55</v>
      </c>
      <c r="B13">
        <v>71047</v>
      </c>
      <c r="C13">
        <v>0</v>
      </c>
    </row>
    <row r="14" spans="1:3">
      <c r="A14" s="2" t="s">
        <v>56</v>
      </c>
      <c r="B14">
        <v>71047</v>
      </c>
      <c r="C14">
        <v>0</v>
      </c>
    </row>
    <row r="15" spans="1:3">
      <c r="A15" s="2" t="s">
        <v>57</v>
      </c>
      <c r="B15">
        <v>71047</v>
      </c>
      <c r="C15">
        <v>0</v>
      </c>
    </row>
    <row r="16" spans="1:3">
      <c r="A16" s="2" t="s">
        <v>58</v>
      </c>
      <c r="B16">
        <v>71047</v>
      </c>
      <c r="C16">
        <v>0</v>
      </c>
    </row>
    <row r="17" spans="1:3">
      <c r="A17" s="2" t="s">
        <v>59</v>
      </c>
      <c r="B17">
        <v>71047</v>
      </c>
      <c r="C17">
        <v>0</v>
      </c>
    </row>
    <row r="18" spans="1:3">
      <c r="A18" s="2" t="s">
        <v>60</v>
      </c>
      <c r="B18">
        <v>71047</v>
      </c>
      <c r="C18">
        <v>0</v>
      </c>
    </row>
    <row r="19" spans="1:3">
      <c r="A19" s="2" t="s">
        <v>61</v>
      </c>
      <c r="B19">
        <v>71047</v>
      </c>
      <c r="C19">
        <v>0</v>
      </c>
    </row>
    <row r="20" spans="1:3">
      <c r="A20" s="2" t="s">
        <v>62</v>
      </c>
      <c r="B20">
        <v>71047</v>
      </c>
      <c r="C20">
        <v>0</v>
      </c>
    </row>
    <row r="21" spans="1:3">
      <c r="A21" s="2" t="s">
        <v>63</v>
      </c>
      <c r="B21">
        <v>71047</v>
      </c>
      <c r="C21">
        <v>0</v>
      </c>
    </row>
    <row r="22" spans="1:3">
      <c r="A22" s="2" t="s">
        <v>64</v>
      </c>
      <c r="B22">
        <v>71047</v>
      </c>
      <c r="C22">
        <v>0</v>
      </c>
    </row>
    <row r="23" spans="1:3">
      <c r="A23" s="2" t="s">
        <v>65</v>
      </c>
      <c r="B23">
        <v>71047</v>
      </c>
      <c r="C23">
        <v>0</v>
      </c>
    </row>
    <row r="24" spans="1:3">
      <c r="A24" s="2" t="s">
        <v>66</v>
      </c>
      <c r="B24">
        <v>71047</v>
      </c>
      <c r="C24">
        <v>0</v>
      </c>
    </row>
    <row r="25" spans="1:3">
      <c r="A25" s="2" t="s">
        <v>67</v>
      </c>
      <c r="B25">
        <v>71047</v>
      </c>
      <c r="C25">
        <v>0</v>
      </c>
    </row>
    <row r="26" spans="1:3">
      <c r="A26" s="2" t="s">
        <v>68</v>
      </c>
      <c r="B26">
        <v>71047</v>
      </c>
      <c r="C26">
        <v>0</v>
      </c>
    </row>
    <row r="27" spans="1:3">
      <c r="A27" s="2" t="s">
        <v>69</v>
      </c>
      <c r="B27">
        <v>71047</v>
      </c>
      <c r="C27">
        <v>0</v>
      </c>
    </row>
    <row r="28" spans="1:3">
      <c r="A28" s="2" t="s">
        <v>70</v>
      </c>
      <c r="B28">
        <v>71047</v>
      </c>
      <c r="C28">
        <v>0</v>
      </c>
    </row>
    <row r="29" spans="1:3">
      <c r="A29" s="2" t="s">
        <v>71</v>
      </c>
      <c r="B29">
        <v>71047</v>
      </c>
      <c r="C29">
        <v>0</v>
      </c>
    </row>
    <row r="30" spans="1:3">
      <c r="A30" s="2" t="s">
        <v>72</v>
      </c>
      <c r="B30">
        <v>71047</v>
      </c>
      <c r="C30">
        <v>0</v>
      </c>
    </row>
    <row r="31" spans="1:3">
      <c r="A31" s="2" t="s">
        <v>73</v>
      </c>
      <c r="B31">
        <v>71047</v>
      </c>
      <c r="C31">
        <v>0</v>
      </c>
    </row>
    <row r="32" spans="1:3">
      <c r="A32" s="2" t="s">
        <v>74</v>
      </c>
      <c r="B32">
        <v>71047</v>
      </c>
      <c r="C32">
        <v>0</v>
      </c>
    </row>
    <row r="33" spans="1:3">
      <c r="A33" s="2" t="s">
        <v>75</v>
      </c>
      <c r="B33">
        <v>71047</v>
      </c>
      <c r="C33">
        <v>0</v>
      </c>
    </row>
    <row r="34" spans="1:3">
      <c r="A34" s="2" t="s">
        <v>76</v>
      </c>
      <c r="B34">
        <v>71047</v>
      </c>
      <c r="C34">
        <v>0</v>
      </c>
    </row>
    <row r="35" spans="1:3">
      <c r="A35" s="2" t="s">
        <v>77</v>
      </c>
      <c r="B35">
        <v>71047</v>
      </c>
      <c r="C35">
        <v>0</v>
      </c>
    </row>
    <row r="36" spans="1:3">
      <c r="A36" s="2" t="s">
        <v>78</v>
      </c>
      <c r="B36">
        <v>71047</v>
      </c>
      <c r="C36">
        <v>0</v>
      </c>
    </row>
    <row r="37" spans="1:3">
      <c r="A37" s="2" t="s">
        <v>79</v>
      </c>
      <c r="B37">
        <v>71047</v>
      </c>
      <c r="C37">
        <v>0</v>
      </c>
    </row>
    <row r="38" spans="1:3">
      <c r="A38" s="2" t="s">
        <v>80</v>
      </c>
      <c r="B38">
        <v>71047</v>
      </c>
      <c r="C38">
        <v>0</v>
      </c>
    </row>
    <row r="39" spans="1:3">
      <c r="A39" s="2" t="s">
        <v>81</v>
      </c>
      <c r="B39">
        <v>71047</v>
      </c>
      <c r="C39">
        <v>0</v>
      </c>
    </row>
    <row r="40" spans="1:3">
      <c r="A40" s="2" t="s">
        <v>82</v>
      </c>
      <c r="B40">
        <v>71047</v>
      </c>
      <c r="C40">
        <v>31047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C37"/>
  <sheetViews>
    <sheetView workbookViewId="0">
      <selection activeCell="H28" sqref="H28"/>
    </sheetView>
  </sheetViews>
  <sheetFormatPr defaultRowHeight="15"/>
  <cols>
    <col min="3" max="3" width="61.7109375" bestFit="1" customWidth="1"/>
  </cols>
  <sheetData>
    <row r="1" spans="3:3">
      <c r="C1" t="s">
        <v>83</v>
      </c>
    </row>
    <row r="2" spans="3:3">
      <c r="C2" t="s">
        <v>84</v>
      </c>
    </row>
    <row r="3" spans="3:3">
      <c r="C3" s="3" t="s">
        <v>85</v>
      </c>
    </row>
    <row r="4" spans="3:3">
      <c r="C4" s="3" t="s">
        <v>86</v>
      </c>
    </row>
    <row r="5" spans="3:3">
      <c r="C5" s="3" t="s">
        <v>87</v>
      </c>
    </row>
    <row r="6" spans="3:3">
      <c r="C6" s="3" t="s">
        <v>88</v>
      </c>
    </row>
    <row r="7" spans="3:3">
      <c r="C7" s="3" t="s">
        <v>89</v>
      </c>
    </row>
    <row r="8" spans="3:3">
      <c r="C8" s="3" t="s">
        <v>90</v>
      </c>
    </row>
    <row r="9" spans="3:3">
      <c r="C9" s="3" t="s">
        <v>91</v>
      </c>
    </row>
    <row r="10" spans="3:3">
      <c r="C10" s="3" t="s">
        <v>92</v>
      </c>
    </row>
    <row r="11" spans="3:3">
      <c r="C11" s="3" t="s">
        <v>93</v>
      </c>
    </row>
    <row r="12" spans="3:3">
      <c r="C12" s="3" t="s">
        <v>94</v>
      </c>
    </row>
    <row r="13" spans="3:3">
      <c r="C13" s="3" t="s">
        <v>95</v>
      </c>
    </row>
    <row r="14" spans="3:3">
      <c r="C14" s="3" t="s">
        <v>96</v>
      </c>
    </row>
    <row r="15" spans="3:3">
      <c r="C15" s="3" t="s">
        <v>97</v>
      </c>
    </row>
    <row r="16" spans="3:3">
      <c r="C16" s="3" t="s">
        <v>98</v>
      </c>
    </row>
    <row r="17" spans="3:3">
      <c r="C17" s="3" t="s">
        <v>99</v>
      </c>
    </row>
    <row r="18" spans="3:3">
      <c r="C18" s="3" t="s">
        <v>100</v>
      </c>
    </row>
    <row r="19" spans="3:3">
      <c r="C19" s="3" t="s">
        <v>101</v>
      </c>
    </row>
    <row r="20" spans="3:3">
      <c r="C20" s="3" t="s">
        <v>102</v>
      </c>
    </row>
    <row r="21" spans="3:3">
      <c r="C21" s="3" t="s">
        <v>103</v>
      </c>
    </row>
    <row r="22" spans="3:3">
      <c r="C22" s="3" t="s">
        <v>104</v>
      </c>
    </row>
    <row r="23" spans="3:3">
      <c r="C23" s="3" t="s">
        <v>105</v>
      </c>
    </row>
    <row r="24" spans="3:3">
      <c r="C24" s="3" t="s">
        <v>106</v>
      </c>
    </row>
    <row r="25" spans="3:3">
      <c r="C25" s="3" t="s">
        <v>107</v>
      </c>
    </row>
    <row r="26" spans="3:3">
      <c r="C26" s="3" t="s">
        <v>108</v>
      </c>
    </row>
    <row r="27" spans="3:3">
      <c r="C27" s="3" t="s">
        <v>109</v>
      </c>
    </row>
    <row r="28" spans="3:3">
      <c r="C28" s="3" t="s">
        <v>110</v>
      </c>
    </row>
    <row r="29" spans="3:3">
      <c r="C29" s="3" t="s">
        <v>111</v>
      </c>
    </row>
    <row r="30" spans="3:3">
      <c r="C30" t="s">
        <v>112</v>
      </c>
    </row>
    <row r="31" spans="3:3">
      <c r="C31" t="s">
        <v>113</v>
      </c>
    </row>
    <row r="33" spans="3:3">
      <c r="C33" t="s">
        <v>114</v>
      </c>
    </row>
    <row r="35" spans="3:3">
      <c r="C35" s="2" t="s">
        <v>115</v>
      </c>
    </row>
    <row r="36" spans="3:3">
      <c r="C36" s="2" t="s">
        <v>116</v>
      </c>
    </row>
    <row r="37" spans="3:3">
      <c r="C37" s="2" t="s">
        <v>117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topLeftCell="E20" zoomScale="90" zoomScaleNormal="90" workbookViewId="0">
      <selection activeCell="T12" sqref="T12"/>
    </sheetView>
  </sheetViews>
  <sheetFormatPr defaultRowHeight="15"/>
  <cols>
    <col min="2" max="2" width="13.42578125" bestFit="1" customWidth="1"/>
    <col min="3" max="4" width="12" bestFit="1" customWidth="1"/>
    <col min="5" max="5" width="14.140625" bestFit="1" customWidth="1"/>
    <col min="6" max="6" width="19" bestFit="1" customWidth="1"/>
    <col min="7" max="7" width="12.140625" bestFit="1" customWidth="1"/>
    <col min="9" max="9" width="13.7109375" bestFit="1" customWidth="1"/>
    <col min="10" max="10" width="13.5703125" bestFit="1" customWidth="1"/>
    <col min="11" max="11" width="18.42578125" bestFit="1" customWidth="1"/>
    <col min="15" max="15" width="16.140625" bestFit="1" customWidth="1"/>
  </cols>
  <sheetData>
    <row r="1" spans="1:17">
      <c r="E1" s="10"/>
      <c r="F1" s="9" t="s">
        <v>129</v>
      </c>
      <c r="G1" s="10"/>
    </row>
    <row r="2" spans="1:17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 t="s">
        <v>131</v>
      </c>
      <c r="O2" s="15" t="s">
        <v>132</v>
      </c>
      <c r="P2" s="15" t="s">
        <v>133</v>
      </c>
      <c r="Q2" s="15" t="s">
        <v>134</v>
      </c>
    </row>
    <row r="3" spans="1:17">
      <c r="A3">
        <v>10</v>
      </c>
      <c r="B3">
        <v>4000</v>
      </c>
      <c r="C3" s="8">
        <v>0.87675802456521801</v>
      </c>
      <c r="D3" s="8">
        <v>0.62527236764577998</v>
      </c>
      <c r="E3">
        <v>2583</v>
      </c>
      <c r="F3">
        <v>1417</v>
      </c>
      <c r="G3" s="6">
        <f>E3/B3</f>
        <v>0.64575000000000005</v>
      </c>
      <c r="H3" s="6">
        <f>E3/$E$13</f>
        <v>0.12914999999999999</v>
      </c>
      <c r="I3" s="6">
        <f>F3/$F$13</f>
        <v>7.0849999999999996E-2</v>
      </c>
      <c r="J3" s="6">
        <f>H3</f>
        <v>0.12914999999999999</v>
      </c>
      <c r="K3" s="6">
        <f>I3</f>
        <v>7.0849999999999996E-2</v>
      </c>
      <c r="L3" s="11">
        <f>J3-K3</f>
        <v>5.8299999999999991E-2</v>
      </c>
      <c r="O3" s="16">
        <v>0.1</v>
      </c>
      <c r="P3" s="17">
        <f>J3/O3</f>
        <v>1.2914999999999999</v>
      </c>
      <c r="Q3" s="4">
        <v>1</v>
      </c>
    </row>
    <row r="4" spans="1:17">
      <c r="A4">
        <v>9</v>
      </c>
      <c r="B4">
        <v>4000</v>
      </c>
      <c r="C4" s="8">
        <v>0.62525865528390101</v>
      </c>
      <c r="D4" s="8">
        <v>0.58640492876349604</v>
      </c>
      <c r="E4">
        <v>2473</v>
      </c>
      <c r="F4">
        <v>1527</v>
      </c>
      <c r="G4" s="6">
        <f t="shared" ref="G4:G13" si="0">E4/B4</f>
        <v>0.61824999999999997</v>
      </c>
      <c r="H4" s="6">
        <f t="shared" ref="H4:H12" si="1">E4/$E$13</f>
        <v>0.12365</v>
      </c>
      <c r="I4" s="6">
        <f t="shared" ref="I4:I12" si="2">F4/$F$13</f>
        <v>7.6350000000000001E-2</v>
      </c>
      <c r="J4" s="6">
        <f>J3+H4</f>
        <v>0.25279999999999997</v>
      </c>
      <c r="K4" s="6">
        <f>K3+I4</f>
        <v>0.1472</v>
      </c>
      <c r="L4" s="11">
        <f t="shared" ref="L4:L12" si="3">J4-K4</f>
        <v>0.10559999999999997</v>
      </c>
      <c r="O4" s="16">
        <v>0.2</v>
      </c>
      <c r="P4" s="17">
        <f>J4/O4</f>
        <v>1.2639999999999998</v>
      </c>
      <c r="Q4" s="4">
        <v>1</v>
      </c>
    </row>
    <row r="5" spans="1:17">
      <c r="A5">
        <v>8</v>
      </c>
      <c r="B5">
        <v>4000</v>
      </c>
      <c r="C5" s="8">
        <v>0.58640009582569297</v>
      </c>
      <c r="D5" s="8">
        <v>0.55802681676619603</v>
      </c>
      <c r="E5">
        <v>2324</v>
      </c>
      <c r="F5">
        <v>1676</v>
      </c>
      <c r="G5" s="6">
        <f t="shared" si="0"/>
        <v>0.58099999999999996</v>
      </c>
      <c r="H5" s="6">
        <f t="shared" si="1"/>
        <v>0.1162</v>
      </c>
      <c r="I5" s="6">
        <f t="shared" si="2"/>
        <v>8.3799999999999999E-2</v>
      </c>
      <c r="J5" s="6">
        <f>J4+H5</f>
        <v>0.36899999999999999</v>
      </c>
      <c r="K5" s="6">
        <f>K4+I5</f>
        <v>0.23099999999999998</v>
      </c>
      <c r="L5" s="11">
        <f t="shared" si="3"/>
        <v>0.13800000000000001</v>
      </c>
      <c r="O5" s="16">
        <v>0.3</v>
      </c>
      <c r="P5" s="17">
        <f t="shared" ref="P5:P12" si="4">J5/O5</f>
        <v>1.23</v>
      </c>
      <c r="Q5" s="4">
        <v>1</v>
      </c>
    </row>
    <row r="6" spans="1:17">
      <c r="A6">
        <v>7</v>
      </c>
      <c r="B6">
        <v>4000</v>
      </c>
      <c r="C6" s="8">
        <v>0.55802651521689495</v>
      </c>
      <c r="D6" s="8">
        <v>0.53254612108449295</v>
      </c>
      <c r="E6">
        <v>2195</v>
      </c>
      <c r="F6">
        <v>1805</v>
      </c>
      <c r="G6" s="6">
        <f t="shared" si="0"/>
        <v>0.54874999999999996</v>
      </c>
      <c r="H6" s="6">
        <f t="shared" si="1"/>
        <v>0.10975</v>
      </c>
      <c r="I6" s="6">
        <f t="shared" si="2"/>
        <v>9.0249999999999997E-2</v>
      </c>
      <c r="J6" s="6">
        <f t="shared" ref="J6:J12" si="5">J5+H6</f>
        <v>0.47875000000000001</v>
      </c>
      <c r="K6" s="6">
        <f t="shared" ref="K6:K12" si="6">K5+I6</f>
        <v>0.32124999999999998</v>
      </c>
      <c r="L6" s="11">
        <f t="shared" si="3"/>
        <v>0.15750000000000003</v>
      </c>
      <c r="O6" s="16">
        <v>0.4</v>
      </c>
      <c r="P6" s="17">
        <f t="shared" si="4"/>
        <v>1.1968749999999999</v>
      </c>
      <c r="Q6" s="4">
        <v>1</v>
      </c>
    </row>
    <row r="7" spans="1:17">
      <c r="A7" s="3">
        <v>6</v>
      </c>
      <c r="B7" s="3">
        <v>4000</v>
      </c>
      <c r="C7" s="12">
        <v>0.53253443419459201</v>
      </c>
      <c r="D7" s="12">
        <v>0.50698004391138995</v>
      </c>
      <c r="E7" s="3">
        <v>2113</v>
      </c>
      <c r="F7" s="3">
        <v>1887</v>
      </c>
      <c r="G7" s="13">
        <f t="shared" si="0"/>
        <v>0.52825</v>
      </c>
      <c r="H7" s="13">
        <f t="shared" si="1"/>
        <v>0.10564999999999999</v>
      </c>
      <c r="I7" s="13">
        <f t="shared" si="2"/>
        <v>9.4350000000000003E-2</v>
      </c>
      <c r="J7" s="13">
        <f t="shared" si="5"/>
        <v>0.58440000000000003</v>
      </c>
      <c r="K7" s="13">
        <f t="shared" si="6"/>
        <v>0.41559999999999997</v>
      </c>
      <c r="L7" s="14">
        <f t="shared" si="3"/>
        <v>0.16880000000000006</v>
      </c>
      <c r="O7" s="16">
        <v>0.5</v>
      </c>
      <c r="P7" s="17">
        <f t="shared" si="4"/>
        <v>1.1688000000000001</v>
      </c>
      <c r="Q7" s="4">
        <v>1</v>
      </c>
    </row>
    <row r="8" spans="1:17">
      <c r="A8">
        <v>5</v>
      </c>
      <c r="B8">
        <v>4000</v>
      </c>
      <c r="C8" s="8">
        <v>0.506975198032656</v>
      </c>
      <c r="D8" s="8">
        <v>0.48046947773163801</v>
      </c>
      <c r="E8">
        <v>1985</v>
      </c>
      <c r="F8">
        <v>2015</v>
      </c>
      <c r="G8" s="6">
        <f t="shared" si="0"/>
        <v>0.49625000000000002</v>
      </c>
      <c r="H8" s="6">
        <f t="shared" si="1"/>
        <v>9.9250000000000005E-2</v>
      </c>
      <c r="I8" s="6">
        <f t="shared" si="2"/>
        <v>0.10075000000000001</v>
      </c>
      <c r="J8" s="6">
        <f t="shared" si="5"/>
        <v>0.68365000000000009</v>
      </c>
      <c r="K8" s="6">
        <f t="shared" si="6"/>
        <v>0.51634999999999998</v>
      </c>
      <c r="L8" s="11">
        <f t="shared" si="3"/>
        <v>0.16730000000000012</v>
      </c>
      <c r="O8" s="16">
        <v>0.6</v>
      </c>
      <c r="P8" s="17">
        <f t="shared" si="4"/>
        <v>1.139416666666667</v>
      </c>
      <c r="Q8" s="4">
        <v>1</v>
      </c>
    </row>
    <row r="9" spans="1:17">
      <c r="A9">
        <v>4</v>
      </c>
      <c r="B9">
        <v>4000</v>
      </c>
      <c r="C9" s="8">
        <v>0.480463027742977</v>
      </c>
      <c r="D9" s="8">
        <v>0.45027689253077602</v>
      </c>
      <c r="E9">
        <v>1893</v>
      </c>
      <c r="F9">
        <v>2107</v>
      </c>
      <c r="G9" s="6">
        <f t="shared" si="0"/>
        <v>0.47325</v>
      </c>
      <c r="H9" s="6">
        <f t="shared" si="1"/>
        <v>9.4649999999999998E-2</v>
      </c>
      <c r="I9" s="6">
        <f t="shared" si="2"/>
        <v>0.10535</v>
      </c>
      <c r="J9" s="6">
        <f t="shared" si="5"/>
        <v>0.7783000000000001</v>
      </c>
      <c r="K9" s="6">
        <f t="shared" si="6"/>
        <v>0.62169999999999992</v>
      </c>
      <c r="L9" s="11">
        <f t="shared" si="3"/>
        <v>0.15660000000000018</v>
      </c>
      <c r="O9" s="16">
        <v>0.7</v>
      </c>
      <c r="P9" s="17">
        <f t="shared" si="4"/>
        <v>1.1118571428571431</v>
      </c>
      <c r="Q9" s="4">
        <v>1</v>
      </c>
    </row>
    <row r="10" spans="1:17">
      <c r="A10">
        <v>3</v>
      </c>
      <c r="B10">
        <v>4000</v>
      </c>
      <c r="C10" s="8">
        <v>0.45027084444467702</v>
      </c>
      <c r="D10" s="8">
        <v>0.41464850283252902</v>
      </c>
      <c r="E10">
        <v>1685</v>
      </c>
      <c r="F10">
        <v>2315</v>
      </c>
      <c r="G10" s="6">
        <f t="shared" si="0"/>
        <v>0.42125000000000001</v>
      </c>
      <c r="H10" s="6">
        <f t="shared" si="1"/>
        <v>8.4250000000000005E-2</v>
      </c>
      <c r="I10" s="6">
        <f t="shared" si="2"/>
        <v>0.11575000000000001</v>
      </c>
      <c r="J10" s="6">
        <f t="shared" si="5"/>
        <v>0.86255000000000015</v>
      </c>
      <c r="K10" s="6">
        <f t="shared" si="6"/>
        <v>0.73744999999999994</v>
      </c>
      <c r="L10" s="11">
        <f t="shared" si="3"/>
        <v>0.12510000000000021</v>
      </c>
      <c r="O10" s="16">
        <v>0.8</v>
      </c>
      <c r="P10" s="17">
        <f t="shared" si="4"/>
        <v>1.0781875000000001</v>
      </c>
      <c r="Q10" s="4">
        <v>1</v>
      </c>
    </row>
    <row r="11" spans="1:17">
      <c r="A11">
        <v>2</v>
      </c>
      <c r="B11">
        <v>4000</v>
      </c>
      <c r="C11" s="8">
        <v>0.414643734644915</v>
      </c>
      <c r="D11" s="8">
        <v>0.36212489405888698</v>
      </c>
      <c r="E11">
        <v>1520</v>
      </c>
      <c r="F11">
        <v>2480</v>
      </c>
      <c r="G11" s="6">
        <f t="shared" si="0"/>
        <v>0.38</v>
      </c>
      <c r="H11" s="6">
        <f t="shared" si="1"/>
        <v>7.5999999999999998E-2</v>
      </c>
      <c r="I11" s="6">
        <f t="shared" si="2"/>
        <v>0.124</v>
      </c>
      <c r="J11" s="6">
        <f t="shared" si="5"/>
        <v>0.93855000000000011</v>
      </c>
      <c r="K11" s="6">
        <f t="shared" si="6"/>
        <v>0.86144999999999994</v>
      </c>
      <c r="L11" s="11">
        <f t="shared" si="3"/>
        <v>7.7100000000000168E-2</v>
      </c>
      <c r="O11" s="16">
        <v>0.9</v>
      </c>
      <c r="P11" s="17">
        <f t="shared" si="4"/>
        <v>1.0428333333333335</v>
      </c>
      <c r="Q11" s="4">
        <v>1</v>
      </c>
    </row>
    <row r="12" spans="1:17">
      <c r="A12">
        <v>1</v>
      </c>
      <c r="B12">
        <v>4000</v>
      </c>
      <c r="C12" s="8">
        <v>0.362116781734448</v>
      </c>
      <c r="D12" s="8">
        <v>0.126313874291619</v>
      </c>
      <c r="E12">
        <v>1229</v>
      </c>
      <c r="F12">
        <v>2771</v>
      </c>
      <c r="G12" s="6">
        <f t="shared" si="0"/>
        <v>0.30725000000000002</v>
      </c>
      <c r="H12" s="6">
        <f t="shared" si="1"/>
        <v>6.1449999999999998E-2</v>
      </c>
      <c r="I12" s="6">
        <f t="shared" si="2"/>
        <v>0.13855000000000001</v>
      </c>
      <c r="J12" s="6">
        <f t="shared" si="5"/>
        <v>1</v>
      </c>
      <c r="K12" s="6">
        <f t="shared" si="6"/>
        <v>1</v>
      </c>
      <c r="L12" s="11">
        <f t="shared" si="3"/>
        <v>0</v>
      </c>
      <c r="O12" s="16">
        <v>1</v>
      </c>
      <c r="P12" s="17">
        <f t="shared" si="4"/>
        <v>1</v>
      </c>
      <c r="Q12" s="4">
        <v>1</v>
      </c>
    </row>
    <row r="13" spans="1:17">
      <c r="B13" s="4">
        <f>SUM(B3:B12)</f>
        <v>40000</v>
      </c>
      <c r="E13" s="4">
        <f>SUM(E3:E12)</f>
        <v>20000</v>
      </c>
      <c r="F13" s="4">
        <f>SUM(F3:F12)</f>
        <v>20000</v>
      </c>
      <c r="G13" s="7">
        <f t="shared" si="0"/>
        <v>0.5</v>
      </c>
      <c r="H13" s="6"/>
      <c r="I13" s="6"/>
      <c r="J13" s="6"/>
      <c r="K13" s="6"/>
    </row>
    <row r="15" spans="1:17">
      <c r="E15" s="10"/>
      <c r="F15" s="9" t="s">
        <v>130</v>
      </c>
      <c r="G15" s="10"/>
    </row>
    <row r="16" spans="1:17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122</v>
      </c>
      <c r="F16" s="1" t="s">
        <v>123</v>
      </c>
      <c r="G16" s="1" t="s">
        <v>124</v>
      </c>
      <c r="H16" s="1" t="s">
        <v>125</v>
      </c>
      <c r="I16" s="1" t="s">
        <v>126</v>
      </c>
      <c r="J16" s="1" t="s">
        <v>127</v>
      </c>
      <c r="K16" s="1" t="s">
        <v>128</v>
      </c>
      <c r="L16" s="1" t="s">
        <v>131</v>
      </c>
      <c r="O16" s="15" t="s">
        <v>132</v>
      </c>
      <c r="P16" s="15" t="s">
        <v>133</v>
      </c>
      <c r="Q16" s="15" t="s">
        <v>134</v>
      </c>
    </row>
    <row r="17" spans="1:17">
      <c r="A17">
        <v>10</v>
      </c>
      <c r="B17">
        <v>3105</v>
      </c>
      <c r="C17" s="8">
        <v>0.84173638270213502</v>
      </c>
      <c r="D17" s="8">
        <v>0.608007420887826</v>
      </c>
      <c r="E17">
        <v>103</v>
      </c>
      <c r="F17">
        <v>3002</v>
      </c>
      <c r="G17" s="6">
        <f>E17/B17</f>
        <v>3.3172302737520129E-2</v>
      </c>
      <c r="H17" s="6">
        <f>E17/$E$27</f>
        <v>0.16912972085385877</v>
      </c>
      <c r="I17" s="6">
        <f>F17/$F$27</f>
        <v>9.8626716604244699E-2</v>
      </c>
      <c r="J17" s="6">
        <f>H17</f>
        <v>0.16912972085385877</v>
      </c>
      <c r="K17" s="6">
        <f>I17</f>
        <v>9.8626716604244699E-2</v>
      </c>
      <c r="L17" s="11">
        <f>J17-K17</f>
        <v>7.0503004249614074E-2</v>
      </c>
      <c r="O17" s="5">
        <v>0.1</v>
      </c>
      <c r="P17" s="17">
        <f>J17/O17</f>
        <v>1.6912972085385876</v>
      </c>
      <c r="Q17" s="4">
        <v>1</v>
      </c>
    </row>
    <row r="18" spans="1:17">
      <c r="A18">
        <v>9</v>
      </c>
      <c r="B18">
        <v>3105</v>
      </c>
      <c r="C18" s="8">
        <v>0.60800617186167105</v>
      </c>
      <c r="D18" s="8">
        <v>0.56762185182048397</v>
      </c>
      <c r="E18">
        <v>97</v>
      </c>
      <c r="F18">
        <v>3008</v>
      </c>
      <c r="G18" s="6">
        <f t="shared" ref="G18:G27" si="7">E18/B18</f>
        <v>3.1239935587761676E-2</v>
      </c>
      <c r="H18" s="6">
        <f t="shared" ref="H18:H26" si="8">E18/$E$27</f>
        <v>0.15927750410509031</v>
      </c>
      <c r="I18" s="6">
        <f t="shared" ref="I18:I26" si="9">F18/$F$27</f>
        <v>9.8823838622774163E-2</v>
      </c>
      <c r="J18" s="6">
        <f>J17+H18</f>
        <v>0.32840722495894908</v>
      </c>
      <c r="K18" s="6">
        <f>K17+I18</f>
        <v>0.19745055522701888</v>
      </c>
      <c r="L18" s="11">
        <f>J18-K18</f>
        <v>0.13095666973193021</v>
      </c>
      <c r="O18" s="5">
        <v>0.2</v>
      </c>
      <c r="P18" s="17">
        <f>J18/O18</f>
        <v>1.6420361247947453</v>
      </c>
      <c r="Q18" s="4">
        <v>1</v>
      </c>
    </row>
    <row r="19" spans="1:17">
      <c r="A19">
        <v>8</v>
      </c>
      <c r="B19">
        <v>3104</v>
      </c>
      <c r="C19" s="8">
        <v>0.56762040955537796</v>
      </c>
      <c r="D19" s="8">
        <v>0.53781977238016299</v>
      </c>
      <c r="E19">
        <v>74</v>
      </c>
      <c r="F19">
        <v>3030</v>
      </c>
      <c r="G19" s="6">
        <f t="shared" si="7"/>
        <v>2.3840206185567009E-2</v>
      </c>
      <c r="H19" s="6">
        <f t="shared" si="8"/>
        <v>0.12151067323481117</v>
      </c>
      <c r="I19" s="6">
        <f t="shared" si="9"/>
        <v>9.9546619357382224E-2</v>
      </c>
      <c r="J19" s="6">
        <f>J18+H19</f>
        <v>0.44991789819376027</v>
      </c>
      <c r="K19" s="6">
        <f>K18+I19</f>
        <v>0.29699717458440111</v>
      </c>
      <c r="L19" s="11">
        <f t="shared" ref="L19:L26" si="10">J19-K19</f>
        <v>0.15292072360935915</v>
      </c>
      <c r="O19" s="5">
        <v>0.3</v>
      </c>
      <c r="P19" s="17">
        <f>J19/O19</f>
        <v>1.4997263273125343</v>
      </c>
      <c r="Q19" s="4">
        <v>1</v>
      </c>
    </row>
    <row r="20" spans="1:17">
      <c r="A20" s="3">
        <v>7</v>
      </c>
      <c r="B20" s="3">
        <v>3105</v>
      </c>
      <c r="C20" s="12">
        <v>0.53781080625494404</v>
      </c>
      <c r="D20" s="12">
        <v>0.51037370126304404</v>
      </c>
      <c r="E20" s="3">
        <v>73</v>
      </c>
      <c r="F20" s="3">
        <v>3032</v>
      </c>
      <c r="G20" s="13">
        <f t="shared" si="7"/>
        <v>2.3510466988727857E-2</v>
      </c>
      <c r="H20" s="13">
        <f t="shared" si="8"/>
        <v>0.11986863711001643</v>
      </c>
      <c r="I20" s="13">
        <f t="shared" si="9"/>
        <v>9.9612326696892045E-2</v>
      </c>
      <c r="J20" s="13">
        <f t="shared" ref="J20:J26" si="11">J19+H20</f>
        <v>0.56978653530377665</v>
      </c>
      <c r="K20" s="13">
        <f t="shared" ref="K20:K26" si="12">K19+I20</f>
        <v>0.39660950128129313</v>
      </c>
      <c r="L20" s="14">
        <f t="shared" si="10"/>
        <v>0.17317703402248352</v>
      </c>
      <c r="O20" s="5">
        <v>0.4</v>
      </c>
      <c r="P20" s="17">
        <f t="shared" ref="P20:P26" si="13">J20/O20</f>
        <v>1.4244663382594416</v>
      </c>
      <c r="Q20" s="4">
        <v>1</v>
      </c>
    </row>
    <row r="21" spans="1:17">
      <c r="A21">
        <v>6</v>
      </c>
      <c r="B21">
        <v>3105</v>
      </c>
      <c r="C21" s="8">
        <v>0.510373520791922</v>
      </c>
      <c r="D21" s="8">
        <v>0.48440204374269002</v>
      </c>
      <c r="E21">
        <v>58</v>
      </c>
      <c r="F21">
        <v>3047</v>
      </c>
      <c r="G21" s="6">
        <f t="shared" si="7"/>
        <v>1.8679549114331721E-2</v>
      </c>
      <c r="H21" s="6">
        <f t="shared" si="8"/>
        <v>9.5238095238095233E-2</v>
      </c>
      <c r="I21" s="6">
        <f t="shared" si="9"/>
        <v>0.10010513174321571</v>
      </c>
      <c r="J21" s="6">
        <f t="shared" si="11"/>
        <v>0.66502463054187189</v>
      </c>
      <c r="K21" s="6">
        <f t="shared" si="12"/>
        <v>0.49671463302450886</v>
      </c>
      <c r="L21" s="11">
        <f t="shared" si="10"/>
        <v>0.16830999751736303</v>
      </c>
      <c r="O21" s="5">
        <v>0.5</v>
      </c>
      <c r="P21" s="17">
        <f t="shared" si="13"/>
        <v>1.3300492610837438</v>
      </c>
      <c r="Q21" s="4">
        <v>1</v>
      </c>
    </row>
    <row r="22" spans="1:17">
      <c r="A22">
        <v>5</v>
      </c>
      <c r="B22">
        <v>3104</v>
      </c>
      <c r="C22" s="8">
        <v>0.48440031370790199</v>
      </c>
      <c r="D22" s="8">
        <v>0.45820059452710798</v>
      </c>
      <c r="E22">
        <v>63</v>
      </c>
      <c r="F22">
        <v>3041</v>
      </c>
      <c r="G22" s="6">
        <f t="shared" si="7"/>
        <v>2.029639175257732E-2</v>
      </c>
      <c r="H22" s="6">
        <f t="shared" si="8"/>
        <v>0.10344827586206896</v>
      </c>
      <c r="I22" s="6">
        <f t="shared" si="9"/>
        <v>9.9908009724686248E-2</v>
      </c>
      <c r="J22" s="6">
        <f t="shared" si="11"/>
        <v>0.76847290640394084</v>
      </c>
      <c r="K22" s="6">
        <f t="shared" si="12"/>
        <v>0.59662264274919508</v>
      </c>
      <c r="L22" s="11">
        <f t="shared" si="10"/>
        <v>0.17185026365474576</v>
      </c>
      <c r="O22" s="5">
        <v>0.6</v>
      </c>
      <c r="P22" s="17">
        <f t="shared" si="13"/>
        <v>1.2807881773399015</v>
      </c>
      <c r="Q22" s="4">
        <v>1</v>
      </c>
    </row>
    <row r="23" spans="1:17">
      <c r="A23">
        <v>4</v>
      </c>
      <c r="B23">
        <v>3105</v>
      </c>
      <c r="C23" s="8">
        <v>0.45819691033805798</v>
      </c>
      <c r="D23" s="8">
        <v>0.42833361325810898</v>
      </c>
      <c r="E23">
        <v>48</v>
      </c>
      <c r="F23">
        <v>3057</v>
      </c>
      <c r="G23" s="6">
        <f t="shared" si="7"/>
        <v>1.5458937198067632E-2</v>
      </c>
      <c r="H23" s="6">
        <f t="shared" si="8"/>
        <v>7.8817733990147784E-2</v>
      </c>
      <c r="I23" s="6">
        <f t="shared" si="9"/>
        <v>0.10043366844076483</v>
      </c>
      <c r="J23" s="6">
        <f t="shared" si="11"/>
        <v>0.84729064039408863</v>
      </c>
      <c r="K23" s="6">
        <f t="shared" si="12"/>
        <v>0.69705631118995992</v>
      </c>
      <c r="L23" s="11">
        <f t="shared" si="10"/>
        <v>0.15023432920412871</v>
      </c>
      <c r="O23" s="5">
        <v>0.7</v>
      </c>
      <c r="P23" s="17">
        <f t="shared" si="13"/>
        <v>1.2104152005629838</v>
      </c>
      <c r="Q23" s="4">
        <v>1</v>
      </c>
    </row>
    <row r="24" spans="1:17">
      <c r="A24">
        <v>3</v>
      </c>
      <c r="B24">
        <v>3104</v>
      </c>
      <c r="C24" s="8">
        <v>0.42831950110079298</v>
      </c>
      <c r="D24" s="8">
        <v>0.39259949825166901</v>
      </c>
      <c r="E24">
        <v>31</v>
      </c>
      <c r="F24">
        <v>3073</v>
      </c>
      <c r="G24" s="6">
        <f t="shared" si="7"/>
        <v>9.9871134020618549E-3</v>
      </c>
      <c r="H24" s="6">
        <f t="shared" si="8"/>
        <v>5.090311986863711E-2</v>
      </c>
      <c r="I24" s="6">
        <f t="shared" si="9"/>
        <v>0.10095932715684341</v>
      </c>
      <c r="J24" s="6">
        <f t="shared" si="11"/>
        <v>0.89819376026272579</v>
      </c>
      <c r="K24" s="6">
        <f t="shared" si="12"/>
        <v>0.79801563834680334</v>
      </c>
      <c r="L24" s="11">
        <f t="shared" si="10"/>
        <v>0.10017812191592246</v>
      </c>
      <c r="O24" s="5">
        <v>0.8</v>
      </c>
      <c r="P24" s="17">
        <f t="shared" si="13"/>
        <v>1.1227422003284071</v>
      </c>
      <c r="Q24" s="4">
        <v>1</v>
      </c>
    </row>
    <row r="25" spans="1:17">
      <c r="A25">
        <v>2</v>
      </c>
      <c r="B25">
        <v>3105</v>
      </c>
      <c r="C25" s="8">
        <v>0.39259753568351702</v>
      </c>
      <c r="D25" s="8">
        <v>0.34121686406694302</v>
      </c>
      <c r="E25">
        <v>38</v>
      </c>
      <c r="F25">
        <v>3067</v>
      </c>
      <c r="G25" s="6">
        <f t="shared" si="7"/>
        <v>1.2238325281803542E-2</v>
      </c>
      <c r="H25" s="6">
        <f t="shared" si="8"/>
        <v>6.2397372742200329E-2</v>
      </c>
      <c r="I25" s="6">
        <f t="shared" si="9"/>
        <v>0.10076220513831395</v>
      </c>
      <c r="J25" s="6">
        <f t="shared" si="11"/>
        <v>0.96059113300492616</v>
      </c>
      <c r="K25" s="6">
        <f t="shared" si="12"/>
        <v>0.89877784348511724</v>
      </c>
      <c r="L25" s="11">
        <f t="shared" si="10"/>
        <v>6.1813289519808912E-2</v>
      </c>
      <c r="O25" s="5">
        <v>0.9</v>
      </c>
      <c r="P25" s="17">
        <f t="shared" si="13"/>
        <v>1.0673234811165846</v>
      </c>
      <c r="Q25" s="4">
        <v>1</v>
      </c>
    </row>
    <row r="26" spans="1:17">
      <c r="A26">
        <v>1</v>
      </c>
      <c r="B26">
        <v>3105</v>
      </c>
      <c r="C26" s="8">
        <v>0.34115892696497602</v>
      </c>
      <c r="D26" s="8">
        <v>0.137342644752909</v>
      </c>
      <c r="E26">
        <v>24</v>
      </c>
      <c r="F26">
        <v>3081</v>
      </c>
      <c r="G26" s="6">
        <f t="shared" si="7"/>
        <v>7.7294685990338162E-3</v>
      </c>
      <c r="H26" s="6">
        <f t="shared" si="8"/>
        <v>3.9408866995073892E-2</v>
      </c>
      <c r="I26" s="6">
        <f t="shared" si="9"/>
        <v>0.10122215651488271</v>
      </c>
      <c r="J26" s="6">
        <f t="shared" si="11"/>
        <v>1</v>
      </c>
      <c r="K26" s="6">
        <f t="shared" si="12"/>
        <v>1</v>
      </c>
      <c r="L26" s="11">
        <f t="shared" si="10"/>
        <v>0</v>
      </c>
      <c r="O26" s="5">
        <v>1</v>
      </c>
      <c r="P26" s="17">
        <f t="shared" si="13"/>
        <v>1</v>
      </c>
      <c r="Q26" s="4">
        <v>1</v>
      </c>
    </row>
    <row r="27" spans="1:17">
      <c r="B27" s="4">
        <f>SUM(B17:B26)</f>
        <v>31047</v>
      </c>
      <c r="E27" s="4">
        <f>SUM(E17:E26)</f>
        <v>609</v>
      </c>
      <c r="F27" s="4">
        <f>SUM(F17:F26)</f>
        <v>30438</v>
      </c>
      <c r="G27" s="7">
        <f t="shared" si="7"/>
        <v>1.9615421779882115E-2</v>
      </c>
      <c r="H27" s="6"/>
      <c r="I27" s="6"/>
      <c r="J27" s="6"/>
      <c r="K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Continuous variables</vt:lpstr>
      <vt:lpstr>categorical variables</vt:lpstr>
      <vt:lpstr>Final Model Summary</vt:lpstr>
      <vt:lpstr>Decile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alex</cp:lastModifiedBy>
  <dcterms:created xsi:type="dcterms:W3CDTF">2019-02-18T10:58:34Z</dcterms:created>
  <dcterms:modified xsi:type="dcterms:W3CDTF">2019-02-18T12:13:13Z</dcterms:modified>
</cp:coreProperties>
</file>