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Time series" sheetId="2" r:id="rId1"/>
    <sheet name="Moving Averages" sheetId="3" r:id="rId2"/>
    <sheet name="Deseasonalising &amp; Forecasting" sheetId="4" r:id="rId3"/>
  </sheets>
  <calcPr calcId="124519"/>
</workbook>
</file>

<file path=xl/calcChain.xml><?xml version="1.0" encoding="utf-8"?>
<calcChain xmlns="http://schemas.openxmlformats.org/spreadsheetml/2006/main">
  <c r="H46" i="4"/>
  <c r="H47"/>
  <c r="H48"/>
  <c r="H45"/>
  <c r="G46"/>
  <c r="G47"/>
  <c r="G48"/>
  <c r="G45"/>
  <c r="I4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3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3"/>
  <c r="F2"/>
  <c r="H5" i="3"/>
  <c r="H4"/>
  <c r="H3"/>
  <c r="H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5"/>
  <c r="F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5"/>
  <c r="E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6"/>
  <c r="D5"/>
</calcChain>
</file>

<file path=xl/sharedStrings.xml><?xml version="1.0" encoding="utf-8"?>
<sst xmlns="http://schemas.openxmlformats.org/spreadsheetml/2006/main" count="202" uniqueCount="67">
  <si>
    <t>Quarter</t>
  </si>
  <si>
    <t>Period</t>
  </si>
  <si>
    <t>Year - Quarter</t>
  </si>
  <si>
    <t>Total Outward Passengers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</si>
  <si>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</si>
  <si>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</si>
  <si>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</si>
  <si>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</si>
  <si>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</si>
  <si>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</si>
  <si>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</si>
  <si>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</si>
  <si>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</si>
  <si>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</si>
  <si>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</si>
  <si>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</si>
  <si>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</si>
  <si>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</si>
  <si>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</si>
  <si>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</si>
  <si>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</si>
  <si>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</si>
  <si>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</si>
  <si>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</si>
  <si>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</si>
  <si>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</si>
  <si>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</si>
  <si>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</si>
  <si>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</si>
  <si>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</si>
  <si>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</si>
  <si>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</si>
  <si>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</si>
  <si>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</si>
  <si>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</si>
  <si>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</si>
  <si>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</si>
  <si>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</si>
  <si>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</si>
  <si>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</si>
  <si>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</si>
  <si>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</si>
  <si>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</si>
  <si>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</si>
  <si>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Moving Average</t>
  </si>
  <si>
    <t>Central Moving Average</t>
  </si>
  <si>
    <t>SI</t>
  </si>
  <si>
    <t>Average SI</t>
  </si>
  <si>
    <t>Q1</t>
  </si>
  <si>
    <t>Q2</t>
  </si>
  <si>
    <t>Q3</t>
  </si>
  <si>
    <t>Q4</t>
  </si>
  <si>
    <t>These seasonality indices will now be used for Deseasonalising</t>
  </si>
  <si>
    <t>and forecasting the future values of the Target variable</t>
  </si>
  <si>
    <t>Deseasonalized total</t>
  </si>
  <si>
    <t xml:space="preserve">Predicted total </t>
  </si>
  <si>
    <t>Final Predicted total</t>
  </si>
  <si>
    <t>APE</t>
  </si>
  <si>
    <t>MAPE</t>
  </si>
  <si>
    <t>2006-Q1</t>
  </si>
  <si>
    <t>2006-Q2</t>
  </si>
  <si>
    <t>2006-Q3</t>
  </si>
  <si>
    <t>2006-Q4</t>
  </si>
  <si>
    <t>Year-Quarter</t>
  </si>
  <si>
    <t>Final predicted total</t>
  </si>
  <si>
    <t>Predicted total</t>
  </si>
  <si>
    <t>Trsting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</si>
</sst>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 applyAlignment="1"/>
    <xf numFmtId="0" fontId="0" fillId="4" borderId="0" xfId="0" applyFill="1" applyAlignment="1">
      <alignment wrapText="1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1" applyFont="1"/>
    <xf numFmtId="9" fontId="0" fillId="4" borderId="0" xfId="1" applyFont="1" applyFill="1"/>
    <xf numFmtId="0" fontId="0" fillId="2" borderId="0" xfId="0" applyFill="1"/>
    <xf numFmtId="0" fontId="4" fillId="9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layout>
        <c:manualLayout>
          <c:xMode val="edge"/>
          <c:yMode val="edge"/>
          <c:x val="0.19992832291312423"/>
          <c:y val="2.7777663562289723E-2"/>
        </c:manualLayout>
      </c:layout>
      <c:spPr>
        <a:solidFill>
          <a:srgbClr val="FF0000"/>
        </a:solidFill>
      </c:spPr>
    </c:title>
    <c:plotArea>
      <c:layout>
        <c:manualLayout>
          <c:layoutTarget val="inner"/>
          <c:xMode val="edge"/>
          <c:yMode val="edge"/>
          <c:x val="0.10105387989292035"/>
          <c:y val="0.14648410463052441"/>
          <c:w val="0.64404025078260563"/>
          <c:h val="0.66059743837503382"/>
        </c:manualLayout>
      </c:layout>
      <c:lineChart>
        <c:grouping val="standard"/>
        <c:ser>
          <c:idx val="0"/>
          <c:order val="0"/>
          <c:tx>
            <c:strRef>
              <c:f>'Time series'!$C$1</c:f>
              <c:strCache>
                <c:ptCount val="1"/>
                <c:pt idx="0">
                  <c:v>Total Outward Passengers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1.6827547719325796E-3"/>
                  <c:y val="0.21057023224577345"/>
                </c:manualLayout>
              </c:layout>
              <c:numFmt formatCode="General" sourceLinked="0"/>
            </c:trendlineLbl>
          </c:trendline>
          <c:cat>
            <c:strRef>
              <c:f>'Time series'!$B$2:$B$41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'Time series'!$C$2:$C$41</c:f>
              <c:numCache>
                <c:formatCode>General</c:formatCode>
                <c:ptCount val="40"/>
                <c:pt idx="0">
                  <c:v>10222</c:v>
                </c:pt>
                <c:pt idx="1">
                  <c:v>13549</c:v>
                </c:pt>
                <c:pt idx="2">
                  <c:v>16632</c:v>
                </c:pt>
                <c:pt idx="3">
                  <c:v>11983</c:v>
                </c:pt>
                <c:pt idx="4">
                  <c:v>11007</c:v>
                </c:pt>
                <c:pt idx="5">
                  <c:v>14871</c:v>
                </c:pt>
                <c:pt idx="6">
                  <c:v>18108</c:v>
                </c:pt>
                <c:pt idx="7">
                  <c:v>12977</c:v>
                </c:pt>
                <c:pt idx="8">
                  <c:v>11796</c:v>
                </c:pt>
                <c:pt idx="9">
                  <c:v>16378</c:v>
                </c:pt>
                <c:pt idx="10">
                  <c:v>19966</c:v>
                </c:pt>
                <c:pt idx="11">
                  <c:v>14154</c:v>
                </c:pt>
                <c:pt idx="12">
                  <c:v>13031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13525</c:v>
                </c:pt>
                <c:pt idx="17">
                  <c:v>18876</c:v>
                </c:pt>
                <c:pt idx="18">
                  <c:v>22726</c:v>
                </c:pt>
                <c:pt idx="19">
                  <c:v>15952</c:v>
                </c:pt>
                <c:pt idx="20">
                  <c:v>14044</c:v>
                </c:pt>
                <c:pt idx="21">
                  <c:v>17870</c:v>
                </c:pt>
                <c:pt idx="22">
                  <c:v>22812</c:v>
                </c:pt>
                <c:pt idx="23">
                  <c:v>14669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14693</c:v>
                </c:pt>
                <c:pt idx="29">
                  <c:v>19754</c:v>
                </c:pt>
                <c:pt idx="30">
                  <c:v>24362</c:v>
                </c:pt>
                <c:pt idx="31">
                  <c:v>17943</c:v>
                </c:pt>
                <c:pt idx="32">
                  <c:v>16083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27624</c:v>
                </c:pt>
                <c:pt idx="39">
                  <c:v>20127</c:v>
                </c:pt>
              </c:numCache>
            </c:numRef>
          </c:val>
        </c:ser>
        <c:marker val="1"/>
        <c:axId val="72927104"/>
        <c:axId val="72928640"/>
      </c:lineChart>
      <c:catAx>
        <c:axId val="72927104"/>
        <c:scaling>
          <c:orientation val="minMax"/>
        </c:scaling>
        <c:axPos val="b"/>
        <c:tickLblPos val="nextTo"/>
        <c:crossAx val="72928640"/>
        <c:crosses val="autoZero"/>
        <c:auto val="1"/>
        <c:lblAlgn val="ctr"/>
        <c:lblOffset val="100"/>
      </c:catAx>
      <c:valAx>
        <c:axId val="72928640"/>
        <c:scaling>
          <c:orientation val="minMax"/>
        </c:scaling>
        <c:axPos val="l"/>
        <c:majorGridlines/>
        <c:numFmt formatCode="General" sourceLinked="1"/>
        <c:tickLblPos val="nextTo"/>
        <c:crossAx val="72927104"/>
        <c:crosses val="autoZero"/>
        <c:crossBetween val="between"/>
      </c:valAx>
      <c:spPr>
        <a:ln>
          <a:solidFill>
            <a:schemeClr val="accent2">
              <a:lumMod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9858250276854927"/>
          <c:y val="0.44890058455486814"/>
          <c:w val="0.30141749723145111"/>
          <c:h val="0.21003186612117358"/>
        </c:manualLayout>
      </c:layout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'Deseasonalising &amp; Forecasting'!$F$1</c:f>
              <c:strCache>
                <c:ptCount val="1"/>
                <c:pt idx="0">
                  <c:v>Deseasonalized total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1.8888698277079702E-2"/>
                  <c:y val="0.22186315252260141"/>
                </c:manualLayout>
              </c:layout>
              <c:numFmt formatCode="General" sourceLinked="0"/>
            </c:trendlineLbl>
          </c:trendline>
          <c:val>
            <c:numRef>
              <c:f>'Deseasonalising &amp; Forecasting'!$F$2:$F$41</c:f>
              <c:numCache>
                <c:formatCode>General</c:formatCode>
                <c:ptCount val="40"/>
                <c:pt idx="0">
                  <c:v>12833.76685124096</c:v>
                </c:pt>
                <c:pt idx="1">
                  <c:v>12933.331417020876</c:v>
                </c:pt>
                <c:pt idx="2">
                  <c:v>13105.582039921381</c:v>
                </c:pt>
                <c:pt idx="3">
                  <c:v>13500.245263203838</c:v>
                </c:pt>
                <c:pt idx="4">
                  <c:v>13819.337872393782</c:v>
                </c:pt>
                <c:pt idx="5">
                  <c:v>14195.259539635208</c:v>
                </c:pt>
                <c:pt idx="6">
                  <c:v>14268.631528312673</c:v>
                </c:pt>
                <c:pt idx="7">
                  <c:v>14620.102042943854</c:v>
                </c:pt>
                <c:pt idx="8">
                  <c:v>14809.930911488786</c:v>
                </c:pt>
                <c:pt idx="9">
                  <c:v>15633.781234627493</c:v>
                </c:pt>
                <c:pt idx="10">
                  <c:v>15732.687049607401</c:v>
                </c:pt>
                <c:pt idx="11">
                  <c:v>15946.129638269809</c:v>
                </c:pt>
                <c:pt idx="12">
                  <c:v>16360.478951136856</c:v>
                </c:pt>
                <c:pt idx="13">
                  <c:v>16495.748779802034</c:v>
                </c:pt>
                <c:pt idx="14">
                  <c:v>16640.432991766458</c:v>
                </c:pt>
                <c:pt idx="15">
                  <c:v>16783.205681878291</c:v>
                </c:pt>
                <c:pt idx="16">
                  <c:v>16980.698166996084</c:v>
                </c:pt>
                <c:pt idx="17">
                  <c:v>18018.271741655182</c:v>
                </c:pt>
                <c:pt idx="18">
                  <c:v>17907.495036030141</c:v>
                </c:pt>
                <c:pt idx="19">
                  <c:v>17971.786066813624</c:v>
                </c:pt>
                <c:pt idx="20">
                  <c:v>17632.304994993938</c:v>
                </c:pt>
                <c:pt idx="21">
                  <c:v>17057.984531859402</c:v>
                </c:pt>
                <c:pt idx="22">
                  <c:v>17975.260792128822</c:v>
                </c:pt>
                <c:pt idx="23">
                  <c:v>16526.337124754828</c:v>
                </c:pt>
                <c:pt idx="24">
                  <c:v>17857.040297906493</c:v>
                </c:pt>
                <c:pt idx="25">
                  <c:v>17898.951760318727</c:v>
                </c:pt>
                <c:pt idx="26">
                  <c:v>18299.118068367861</c:v>
                </c:pt>
                <c:pt idx="27">
                  <c:v>18832.52105647295</c:v>
                </c:pt>
                <c:pt idx="28">
                  <c:v>18447.127406112642</c:v>
                </c:pt>
                <c:pt idx="29">
                  <c:v>18856.375290562431</c:v>
                </c:pt>
                <c:pt idx="30">
                  <c:v>19196.620349721303</c:v>
                </c:pt>
                <c:pt idx="31">
                  <c:v>20214.879475729489</c:v>
                </c:pt>
                <c:pt idx="32">
                  <c:v>20192.278641020188</c:v>
                </c:pt>
                <c:pt idx="33">
                  <c:v>20670.039006876526</c:v>
                </c:pt>
                <c:pt idx="34">
                  <c:v>20576.362662846743</c:v>
                </c:pt>
                <c:pt idx="35">
                  <c:v>21598.364511464642</c:v>
                </c:pt>
                <c:pt idx="36">
                  <c:v>22492.362858538621</c:v>
                </c:pt>
                <c:pt idx="37">
                  <c:v>21927.194330237402</c:v>
                </c:pt>
                <c:pt idx="38">
                  <c:v>21766.99123802238</c:v>
                </c:pt>
                <c:pt idx="39">
                  <c:v>22675.409865017413</c:v>
                </c:pt>
              </c:numCache>
            </c:numRef>
          </c:val>
        </c:ser>
        <c:marker val="1"/>
        <c:axId val="73892992"/>
        <c:axId val="73894528"/>
      </c:lineChart>
      <c:catAx>
        <c:axId val="73892992"/>
        <c:scaling>
          <c:orientation val="minMax"/>
        </c:scaling>
        <c:axPos val="b"/>
        <c:tickLblPos val="nextTo"/>
        <c:crossAx val="73894528"/>
        <c:crosses val="autoZero"/>
        <c:auto val="1"/>
        <c:lblAlgn val="ctr"/>
        <c:lblOffset val="100"/>
      </c:catAx>
      <c:valAx>
        <c:axId val="73894528"/>
        <c:scaling>
          <c:orientation val="minMax"/>
        </c:scaling>
        <c:axPos val="l"/>
        <c:majorGridlines/>
        <c:numFmt formatCode="General" sourceLinked="1"/>
        <c:tickLblPos val="nextTo"/>
        <c:crossAx val="73892992"/>
        <c:crosses val="autoZero"/>
        <c:crossBetween val="between"/>
      </c:valAx>
    </c:plotArea>
    <c:legend>
      <c:legendPos val="r"/>
    </c:legend>
    <c:plotVisOnly val="1"/>
  </c:chart>
  <c:spPr>
    <a:solidFill>
      <a:schemeClr val="accent1">
        <a:lumMod val="60000"/>
        <a:lumOff val="4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180974</xdr:rowOff>
    </xdr:from>
    <xdr:to>
      <xdr:col>14</xdr:col>
      <xdr:colOff>552450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171450</xdr:rowOff>
    </xdr:from>
    <xdr:to>
      <xdr:col>9</xdr:col>
      <xdr:colOff>209550</xdr:colOff>
      <xdr:row>4</xdr:row>
      <xdr:rowOff>171450</xdr:rowOff>
    </xdr:to>
    <xdr:sp macro="" textlink="">
      <xdr:nvSpPr>
        <xdr:cNvPr id="2" name="Right Brace 1"/>
        <xdr:cNvSpPr/>
      </xdr:nvSpPr>
      <xdr:spPr>
        <a:xfrm>
          <a:off x="7677150" y="171450"/>
          <a:ext cx="704850" cy="7715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1</xdr:row>
      <xdr:rowOff>19050</xdr:rowOff>
    </xdr:from>
    <xdr:to>
      <xdr:col>15</xdr:col>
      <xdr:colOff>266701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571501</xdr:colOff>
      <xdr:row>41</xdr:row>
      <xdr:rowOff>104774</xdr:rowOff>
    </xdr:from>
    <xdr:to>
      <xdr:col>9</xdr:col>
      <xdr:colOff>600076</xdr:colOff>
      <xdr:row>41</xdr:row>
      <xdr:rowOff>114299</xdr:rowOff>
    </xdr:to>
    <xdr:cxnSp macro="">
      <xdr:nvCxnSpPr>
        <xdr:cNvPr id="4" name="Straight Arrow Connector 3"/>
        <xdr:cNvCxnSpPr/>
      </xdr:nvCxnSpPr>
      <xdr:spPr>
        <a:xfrm rot="10800000" flipV="1">
          <a:off x="8505826" y="7924799"/>
          <a:ext cx="63817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Q8" sqref="Q8"/>
    </sheetView>
  </sheetViews>
  <sheetFormatPr defaultRowHeight="15"/>
  <cols>
    <col min="2" max="2" width="13.42578125" bestFit="1" customWidth="1"/>
    <col min="3" max="3" width="24.28515625" bestFit="1" customWidth="1"/>
  </cols>
  <sheetData>
    <row r="1" spans="1:3" ht="15.75">
      <c r="A1" s="3" t="s">
        <v>1</v>
      </c>
      <c r="B1" s="4" t="s">
        <v>2</v>
      </c>
      <c r="C1" s="4" t="s">
        <v>3</v>
      </c>
    </row>
    <row r="2" spans="1:3">
      <c r="A2" s="2">
        <v>1</v>
      </c>
      <c r="B2" s="1" t="s">
        <v>4</v>
      </c>
      <c r="C2" s="2">
        <v>10222</v>
      </c>
    </row>
    <row r="3" spans="1:3">
      <c r="A3" s="2">
        <v>2</v>
      </c>
      <c r="B3" s="1" t="s">
        <v>5</v>
      </c>
      <c r="C3" s="2">
        <v>13549</v>
      </c>
    </row>
    <row r="4" spans="1:3">
      <c r="A4" s="2">
        <v>3</v>
      </c>
      <c r="B4" s="1" t="s">
        <v>6</v>
      </c>
      <c r="C4" s="2">
        <v>16632</v>
      </c>
    </row>
    <row r="5" spans="1:3">
      <c r="A5" s="2">
        <v>4</v>
      </c>
      <c r="B5" s="1" t="s">
        <v>7</v>
      </c>
      <c r="C5" s="2">
        <v>11983</v>
      </c>
    </row>
    <row r="6" spans="1:3">
      <c r="A6" s="2">
        <v>5</v>
      </c>
      <c r="B6" s="1" t="s">
        <v>8</v>
      </c>
      <c r="C6" s="2">
        <v>11007</v>
      </c>
    </row>
    <row r="7" spans="1:3">
      <c r="A7" s="2">
        <v>6</v>
      </c>
      <c r="B7" s="1" t="s">
        <v>9</v>
      </c>
      <c r="C7" s="2">
        <v>14871</v>
      </c>
    </row>
    <row r="8" spans="1:3">
      <c r="A8" s="2">
        <v>7</v>
      </c>
      <c r="B8" s="1" t="s">
        <v>10</v>
      </c>
      <c r="C8" s="2">
        <v>18108</v>
      </c>
    </row>
    <row r="9" spans="1:3">
      <c r="A9" s="2">
        <v>8</v>
      </c>
      <c r="B9" s="1" t="s">
        <v>11</v>
      </c>
      <c r="C9" s="2">
        <v>12977</v>
      </c>
    </row>
    <row r="10" spans="1:3">
      <c r="A10" s="2">
        <v>9</v>
      </c>
      <c r="B10" s="1" t="s">
        <v>12</v>
      </c>
      <c r="C10" s="2">
        <v>11796</v>
      </c>
    </row>
    <row r="11" spans="1:3">
      <c r="A11" s="2">
        <v>10</v>
      </c>
      <c r="B11" s="1" t="s">
        <v>13</v>
      </c>
      <c r="C11" s="2">
        <v>16378</v>
      </c>
    </row>
    <row r="12" spans="1:3">
      <c r="A12" s="2">
        <v>11</v>
      </c>
      <c r="B12" s="1" t="s">
        <v>14</v>
      </c>
      <c r="C12" s="2">
        <v>19966</v>
      </c>
    </row>
    <row r="13" spans="1:3">
      <c r="A13" s="2">
        <v>12</v>
      </c>
      <c r="B13" s="1" t="s">
        <v>15</v>
      </c>
      <c r="C13" s="2">
        <v>14154</v>
      </c>
    </row>
    <row r="14" spans="1:3">
      <c r="A14" s="2">
        <v>13</v>
      </c>
      <c r="B14" s="1" t="s">
        <v>16</v>
      </c>
      <c r="C14" s="2">
        <v>13031</v>
      </c>
    </row>
    <row r="15" spans="1:3">
      <c r="A15" s="2">
        <v>14</v>
      </c>
      <c r="B15" s="1" t="s">
        <v>17</v>
      </c>
      <c r="C15" s="2">
        <v>17281</v>
      </c>
    </row>
    <row r="16" spans="1:3">
      <c r="A16" s="2">
        <v>15</v>
      </c>
      <c r="B16" s="1" t="s">
        <v>18</v>
      </c>
      <c r="C16" s="2">
        <v>21118</v>
      </c>
    </row>
    <row r="17" spans="1:3">
      <c r="A17" s="2">
        <v>16</v>
      </c>
      <c r="B17" s="1" t="s">
        <v>19</v>
      </c>
      <c r="C17" s="2">
        <v>14897</v>
      </c>
    </row>
    <row r="18" spans="1:3">
      <c r="A18" s="2">
        <v>17</v>
      </c>
      <c r="B18" s="1" t="s">
        <v>20</v>
      </c>
      <c r="C18" s="2">
        <v>13525</v>
      </c>
    </row>
    <row r="19" spans="1:3">
      <c r="A19" s="2">
        <v>18</v>
      </c>
      <c r="B19" s="1" t="s">
        <v>21</v>
      </c>
      <c r="C19" s="2">
        <v>18876</v>
      </c>
    </row>
    <row r="20" spans="1:3">
      <c r="A20" s="2">
        <v>19</v>
      </c>
      <c r="B20" s="1" t="s">
        <v>22</v>
      </c>
      <c r="C20" s="2">
        <v>22726</v>
      </c>
    </row>
    <row r="21" spans="1:3">
      <c r="A21" s="2">
        <v>20</v>
      </c>
      <c r="B21" s="1" t="s">
        <v>23</v>
      </c>
      <c r="C21" s="2">
        <v>15952</v>
      </c>
    </row>
    <row r="22" spans="1:3">
      <c r="A22" s="2">
        <v>21</v>
      </c>
      <c r="B22" s="1" t="s">
        <v>24</v>
      </c>
      <c r="C22" s="2">
        <v>14044</v>
      </c>
    </row>
    <row r="23" spans="1:3">
      <c r="A23" s="2">
        <v>22</v>
      </c>
      <c r="B23" s="1" t="s">
        <v>25</v>
      </c>
      <c r="C23" s="2">
        <v>17870</v>
      </c>
    </row>
    <row r="24" spans="1:3">
      <c r="A24" s="2">
        <v>23</v>
      </c>
      <c r="B24" s="1" t="s">
        <v>26</v>
      </c>
      <c r="C24" s="2">
        <v>22812</v>
      </c>
    </row>
    <row r="25" spans="1:3">
      <c r="A25" s="2">
        <v>24</v>
      </c>
      <c r="B25" s="1" t="s">
        <v>27</v>
      </c>
      <c r="C25" s="2">
        <v>14669</v>
      </c>
    </row>
    <row r="26" spans="1:3">
      <c r="A26" s="2">
        <v>25</v>
      </c>
      <c r="B26" s="1" t="s">
        <v>28</v>
      </c>
      <c r="C26" s="2">
        <v>14223</v>
      </c>
    </row>
    <row r="27" spans="1:3">
      <c r="A27" s="2">
        <v>26</v>
      </c>
      <c r="B27" s="1" t="s">
        <v>29</v>
      </c>
      <c r="C27" s="2">
        <v>18751</v>
      </c>
    </row>
    <row r="28" spans="1:3">
      <c r="A28" s="2">
        <v>27</v>
      </c>
      <c r="B28" s="1" t="s">
        <v>30</v>
      </c>
      <c r="C28" s="2">
        <v>23223</v>
      </c>
    </row>
    <row r="29" spans="1:3">
      <c r="A29" s="2">
        <v>28</v>
      </c>
      <c r="B29" s="1" t="s">
        <v>31</v>
      </c>
      <c r="C29" s="2">
        <v>16716</v>
      </c>
    </row>
    <row r="30" spans="1:3">
      <c r="A30" s="2">
        <v>29</v>
      </c>
      <c r="B30" s="1" t="s">
        <v>32</v>
      </c>
      <c r="C30" s="2">
        <v>14693</v>
      </c>
    </row>
    <row r="31" spans="1:3">
      <c r="A31" s="2">
        <v>30</v>
      </c>
      <c r="B31" s="1" t="s">
        <v>33</v>
      </c>
      <c r="C31" s="2">
        <v>19754</v>
      </c>
    </row>
    <row r="32" spans="1:3">
      <c r="A32" s="2">
        <v>31</v>
      </c>
      <c r="B32" s="1" t="s">
        <v>34</v>
      </c>
      <c r="C32" s="2">
        <v>24362</v>
      </c>
    </row>
    <row r="33" spans="1:3">
      <c r="A33" s="2">
        <v>32</v>
      </c>
      <c r="B33" s="1" t="s">
        <v>35</v>
      </c>
      <c r="C33" s="2">
        <v>17943</v>
      </c>
    </row>
    <row r="34" spans="1:3">
      <c r="A34" s="2">
        <v>33</v>
      </c>
      <c r="B34" s="1" t="s">
        <v>36</v>
      </c>
      <c r="C34" s="2">
        <v>16083</v>
      </c>
    </row>
    <row r="35" spans="1:3">
      <c r="A35" s="2">
        <v>34</v>
      </c>
      <c r="B35" s="1" t="s">
        <v>37</v>
      </c>
      <c r="C35" s="2">
        <v>21654</v>
      </c>
    </row>
    <row r="36" spans="1:3">
      <c r="A36" s="2">
        <v>35</v>
      </c>
      <c r="B36" s="1" t="s">
        <v>38</v>
      </c>
      <c r="C36" s="2">
        <v>26113</v>
      </c>
    </row>
    <row r="37" spans="1:3">
      <c r="A37" s="2">
        <v>36</v>
      </c>
      <c r="B37" s="1" t="s">
        <v>39</v>
      </c>
      <c r="C37" s="2">
        <v>19171</v>
      </c>
    </row>
    <row r="38" spans="1:3">
      <c r="A38" s="2">
        <v>37</v>
      </c>
      <c r="B38" s="1" t="s">
        <v>40</v>
      </c>
      <c r="C38" s="2">
        <v>17915</v>
      </c>
    </row>
    <row r="39" spans="1:3">
      <c r="A39" s="2">
        <v>38</v>
      </c>
      <c r="B39" s="1" t="s">
        <v>41</v>
      </c>
      <c r="C39" s="2">
        <v>22971</v>
      </c>
    </row>
    <row r="40" spans="1:3">
      <c r="A40" s="2">
        <v>39</v>
      </c>
      <c r="B40" s="1" t="s">
        <v>42</v>
      </c>
      <c r="C40" s="2">
        <v>27624</v>
      </c>
    </row>
    <row r="41" spans="1:3">
      <c r="A41" s="2">
        <v>40</v>
      </c>
      <c r="B41" s="1" t="s">
        <v>43</v>
      </c>
      <c r="C41" s="2">
        <v>20127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1"/>
  <sheetViews>
    <sheetView workbookViewId="0">
      <selection activeCell="G2" sqref="G2:H5"/>
    </sheetView>
  </sheetViews>
  <sheetFormatPr defaultRowHeight="15"/>
  <cols>
    <col min="2" max="2" width="13.42578125" bestFit="1" customWidth="1"/>
    <col min="3" max="3" width="24.28515625" bestFit="1" customWidth="1"/>
    <col min="4" max="4" width="15.42578125" bestFit="1" customWidth="1"/>
    <col min="5" max="5" width="22.5703125" bestFit="1" customWidth="1"/>
    <col min="8" max="8" width="10.28515625" bestFit="1" customWidth="1"/>
  </cols>
  <sheetData>
    <row r="1" spans="1:22" ht="15.75">
      <c r="A1" s="3" t="s">
        <v>1</v>
      </c>
      <c r="B1" s="4" t="s">
        <v>2</v>
      </c>
      <c r="C1" s="4" t="s">
        <v>3</v>
      </c>
      <c r="D1" s="4" t="s">
        <v>44</v>
      </c>
      <c r="E1" s="4" t="s">
        <v>45</v>
      </c>
      <c r="F1" s="10" t="s">
        <v>46</v>
      </c>
      <c r="G1" s="4" t="s">
        <v>0</v>
      </c>
      <c r="H1" s="4" t="s">
        <v>47</v>
      </c>
    </row>
    <row r="2" spans="1:22">
      <c r="A2" s="2">
        <v>1</v>
      </c>
      <c r="B2" s="1" t="s">
        <v>4</v>
      </c>
      <c r="C2" s="2">
        <v>10222</v>
      </c>
      <c r="G2" s="5" t="s">
        <v>48</v>
      </c>
      <c r="H2" s="5">
        <f>AVERAGE(F6,F10,F14,F18,F22,F26,F30,F34,F38)</f>
        <v>0.79649257450953181</v>
      </c>
    </row>
    <row r="3" spans="1:22" ht="15" customHeight="1">
      <c r="A3" s="2">
        <v>2</v>
      </c>
      <c r="B3" s="1" t="s">
        <v>5</v>
      </c>
      <c r="C3" s="2">
        <v>13549</v>
      </c>
      <c r="G3" s="5" t="s">
        <v>49</v>
      </c>
      <c r="H3" s="5">
        <f>AVERAGE(F7,F11,F15,F19,F23,F27,F31,F35,F39)</f>
        <v>1.0476032480052955</v>
      </c>
      <c r="K3" s="7" t="s">
        <v>52</v>
      </c>
      <c r="L3" s="8"/>
      <c r="M3" s="8"/>
      <c r="N3" s="8"/>
      <c r="O3" s="8"/>
      <c r="P3" s="8"/>
      <c r="Q3" s="8"/>
      <c r="R3" s="6"/>
      <c r="S3" s="6"/>
      <c r="T3" s="6"/>
      <c r="U3" s="6"/>
      <c r="V3" s="6"/>
    </row>
    <row r="4" spans="1:22">
      <c r="A4" s="2">
        <v>3</v>
      </c>
      <c r="B4" s="1" t="s">
        <v>6</v>
      </c>
      <c r="C4" s="2">
        <v>16632</v>
      </c>
      <c r="E4">
        <f>AVERAGE(D5:D6)</f>
        <v>13194.625</v>
      </c>
      <c r="F4">
        <f>C4/E4</f>
        <v>1.2605132771867333</v>
      </c>
      <c r="G4" s="5" t="s">
        <v>50</v>
      </c>
      <c r="H4" s="5">
        <f>AVERAGE(F4,F8,F12,F16,F20,F24,F28,F32,F36)</f>
        <v>1.269077554078611</v>
      </c>
      <c r="K4" s="9" t="s">
        <v>53</v>
      </c>
      <c r="L4" s="9"/>
      <c r="M4" s="9"/>
      <c r="N4" s="9"/>
      <c r="O4" s="9"/>
      <c r="P4" s="9"/>
      <c r="Q4" s="9"/>
    </row>
    <row r="5" spans="1:22">
      <c r="A5" s="2">
        <v>4</v>
      </c>
      <c r="B5" s="1" t="s">
        <v>7</v>
      </c>
      <c r="C5" s="2">
        <v>11983</v>
      </c>
      <c r="D5">
        <f>AVERAGE(C2:C5)</f>
        <v>13096.5</v>
      </c>
      <c r="E5">
        <f>AVERAGE(D6:D7)</f>
        <v>13458</v>
      </c>
      <c r="F5">
        <f>C5/E5</f>
        <v>0.89039976222321293</v>
      </c>
      <c r="G5" s="5" t="s">
        <v>51</v>
      </c>
      <c r="H5" s="5">
        <f>AVERAGE(F5,F9,F13,F17,F21,F25,F29,F33,F37)</f>
        <v>0.88761350378283643</v>
      </c>
    </row>
    <row r="6" spans="1:22">
      <c r="A6" s="2">
        <v>5</v>
      </c>
      <c r="B6" s="1" t="s">
        <v>8</v>
      </c>
      <c r="C6" s="2">
        <v>11007</v>
      </c>
      <c r="D6">
        <f>AVERAGE(C3:C6)</f>
        <v>13292.75</v>
      </c>
      <c r="E6">
        <f t="shared" ref="E6:E39" si="0">AVERAGE(D7:D8)</f>
        <v>13807.75</v>
      </c>
      <c r="F6">
        <f t="shared" ref="F6:F39" si="1">C6/E6</f>
        <v>0.79716101464757116</v>
      </c>
    </row>
    <row r="7" spans="1:22">
      <c r="A7" s="2">
        <v>6</v>
      </c>
      <c r="B7" s="1" t="s">
        <v>9</v>
      </c>
      <c r="C7" s="2">
        <v>14871</v>
      </c>
      <c r="D7">
        <f t="shared" ref="D7:D41" si="2">AVERAGE(C4:C7)</f>
        <v>13623.25</v>
      </c>
      <c r="E7">
        <f t="shared" si="0"/>
        <v>14116.5</v>
      </c>
      <c r="F7">
        <f t="shared" si="1"/>
        <v>1.0534480926575285</v>
      </c>
    </row>
    <row r="8" spans="1:22">
      <c r="A8" s="2">
        <v>7</v>
      </c>
      <c r="B8" s="1" t="s">
        <v>10</v>
      </c>
      <c r="C8" s="2">
        <v>18108</v>
      </c>
      <c r="D8">
        <f t="shared" si="2"/>
        <v>13992.25</v>
      </c>
      <c r="E8">
        <f t="shared" si="0"/>
        <v>14339.375</v>
      </c>
      <c r="F8">
        <f t="shared" si="1"/>
        <v>1.2628165453515234</v>
      </c>
    </row>
    <row r="9" spans="1:22">
      <c r="A9" s="2">
        <v>8</v>
      </c>
      <c r="B9" s="1" t="s">
        <v>11</v>
      </c>
      <c r="C9" s="2">
        <v>12977</v>
      </c>
      <c r="D9">
        <f t="shared" si="2"/>
        <v>14240.75</v>
      </c>
      <c r="E9">
        <f t="shared" si="0"/>
        <v>14626.375</v>
      </c>
      <c r="F9">
        <f t="shared" si="1"/>
        <v>0.88723282426438543</v>
      </c>
    </row>
    <row r="10" spans="1:22">
      <c r="A10" s="2">
        <v>9</v>
      </c>
      <c r="B10" s="1" t="s">
        <v>12</v>
      </c>
      <c r="C10" s="2">
        <v>11796</v>
      </c>
      <c r="D10">
        <f t="shared" si="2"/>
        <v>14438</v>
      </c>
      <c r="E10">
        <f t="shared" si="0"/>
        <v>15047</v>
      </c>
      <c r="F10">
        <f t="shared" si="1"/>
        <v>0.7839436432511464</v>
      </c>
    </row>
    <row r="11" spans="1:22">
      <c r="A11" s="2">
        <v>10</v>
      </c>
      <c r="B11" s="1" t="s">
        <v>13</v>
      </c>
      <c r="C11" s="2">
        <v>16378</v>
      </c>
      <c r="D11">
        <f t="shared" si="2"/>
        <v>14814.75</v>
      </c>
      <c r="E11">
        <f t="shared" si="0"/>
        <v>15426.375</v>
      </c>
      <c r="F11">
        <f t="shared" si="1"/>
        <v>1.0616881801460161</v>
      </c>
    </row>
    <row r="12" spans="1:22">
      <c r="A12" s="2">
        <v>11</v>
      </c>
      <c r="B12" s="1" t="s">
        <v>14</v>
      </c>
      <c r="C12" s="2">
        <v>19966</v>
      </c>
      <c r="D12">
        <f t="shared" si="2"/>
        <v>15279.25</v>
      </c>
      <c r="E12">
        <f t="shared" si="0"/>
        <v>15727.875</v>
      </c>
      <c r="F12">
        <f t="shared" si="1"/>
        <v>1.2694658369296552</v>
      </c>
    </row>
    <row r="13" spans="1:22">
      <c r="A13" s="2">
        <v>12</v>
      </c>
      <c r="B13" s="1" t="s">
        <v>15</v>
      </c>
      <c r="C13" s="2">
        <v>14154</v>
      </c>
      <c r="D13">
        <f t="shared" si="2"/>
        <v>15573.5</v>
      </c>
      <c r="E13">
        <f t="shared" si="0"/>
        <v>15995.125</v>
      </c>
      <c r="F13">
        <f t="shared" si="1"/>
        <v>0.8848946163284126</v>
      </c>
    </row>
    <row r="14" spans="1:22">
      <c r="A14" s="2">
        <v>13</v>
      </c>
      <c r="B14" s="1" t="s">
        <v>16</v>
      </c>
      <c r="C14" s="2">
        <v>13031</v>
      </c>
      <c r="D14">
        <f t="shared" si="2"/>
        <v>15882.25</v>
      </c>
      <c r="E14">
        <f t="shared" si="0"/>
        <v>16252</v>
      </c>
      <c r="F14">
        <f t="shared" si="1"/>
        <v>0.80180900812207734</v>
      </c>
    </row>
    <row r="15" spans="1:22">
      <c r="A15" s="2">
        <v>14</v>
      </c>
      <c r="B15" s="1" t="s">
        <v>17</v>
      </c>
      <c r="C15" s="2">
        <v>17281</v>
      </c>
      <c r="D15">
        <f t="shared" si="2"/>
        <v>16108</v>
      </c>
      <c r="E15">
        <f t="shared" si="0"/>
        <v>16488.875</v>
      </c>
      <c r="F15">
        <f t="shared" si="1"/>
        <v>1.0480399663409421</v>
      </c>
    </row>
    <row r="16" spans="1:22">
      <c r="A16" s="2">
        <v>15</v>
      </c>
      <c r="B16" s="1" t="s">
        <v>18</v>
      </c>
      <c r="C16" s="2">
        <v>21118</v>
      </c>
      <c r="D16">
        <f t="shared" si="2"/>
        <v>16396</v>
      </c>
      <c r="E16">
        <f t="shared" si="0"/>
        <v>16643.5</v>
      </c>
      <c r="F16">
        <f t="shared" si="1"/>
        <v>1.2688436927328988</v>
      </c>
    </row>
    <row r="17" spans="1:6">
      <c r="A17" s="2">
        <v>16</v>
      </c>
      <c r="B17" s="1" t="s">
        <v>19</v>
      </c>
      <c r="C17" s="2">
        <v>14897</v>
      </c>
      <c r="D17">
        <f t="shared" si="2"/>
        <v>16581.75</v>
      </c>
      <c r="E17">
        <f t="shared" si="0"/>
        <v>16904.625</v>
      </c>
      <c r="F17">
        <f t="shared" si="1"/>
        <v>0.88123812270310642</v>
      </c>
    </row>
    <row r="18" spans="1:6">
      <c r="A18" s="2">
        <v>17</v>
      </c>
      <c r="B18" s="1" t="s">
        <v>20</v>
      </c>
      <c r="C18" s="2">
        <v>13525</v>
      </c>
      <c r="D18">
        <f t="shared" si="2"/>
        <v>16705.25</v>
      </c>
      <c r="E18">
        <f t="shared" si="0"/>
        <v>17305</v>
      </c>
      <c r="F18">
        <f t="shared" si="1"/>
        <v>0.78156602138110376</v>
      </c>
    </row>
    <row r="19" spans="1:6">
      <c r="A19" s="2">
        <v>18</v>
      </c>
      <c r="B19" s="1" t="s">
        <v>21</v>
      </c>
      <c r="C19" s="2">
        <v>18876</v>
      </c>
      <c r="D19">
        <f t="shared" si="2"/>
        <v>17104</v>
      </c>
      <c r="E19">
        <f t="shared" si="0"/>
        <v>17637.875</v>
      </c>
      <c r="F19">
        <f t="shared" si="1"/>
        <v>1.0701969483285261</v>
      </c>
    </row>
    <row r="20" spans="1:6">
      <c r="A20" s="2">
        <v>19</v>
      </c>
      <c r="B20" s="1" t="s">
        <v>22</v>
      </c>
      <c r="C20" s="2">
        <v>22726</v>
      </c>
      <c r="D20">
        <f t="shared" si="2"/>
        <v>17506</v>
      </c>
      <c r="E20">
        <f t="shared" si="0"/>
        <v>17834.625</v>
      </c>
      <c r="F20">
        <f t="shared" si="1"/>
        <v>1.27426284544811</v>
      </c>
    </row>
    <row r="21" spans="1:6">
      <c r="A21" s="2">
        <v>20</v>
      </c>
      <c r="B21" s="1" t="s">
        <v>23</v>
      </c>
      <c r="C21" s="2">
        <v>15952</v>
      </c>
      <c r="D21">
        <f t="shared" si="2"/>
        <v>17769.75</v>
      </c>
      <c r="E21">
        <f t="shared" si="0"/>
        <v>17773.75</v>
      </c>
      <c r="F21">
        <f t="shared" si="1"/>
        <v>0.89750334060060477</v>
      </c>
    </row>
    <row r="22" spans="1:6">
      <c r="A22" s="2">
        <v>21</v>
      </c>
      <c r="B22" s="1" t="s">
        <v>24</v>
      </c>
      <c r="C22" s="2">
        <v>14044</v>
      </c>
      <c r="D22">
        <f t="shared" si="2"/>
        <v>17899.5</v>
      </c>
      <c r="E22">
        <f t="shared" si="0"/>
        <v>17658.75</v>
      </c>
      <c r="F22">
        <f t="shared" si="1"/>
        <v>0.79529978056204431</v>
      </c>
    </row>
    <row r="23" spans="1:6">
      <c r="A23" s="2">
        <v>22</v>
      </c>
      <c r="B23" s="1" t="s">
        <v>25</v>
      </c>
      <c r="C23" s="2">
        <v>17870</v>
      </c>
      <c r="D23">
        <f t="shared" si="2"/>
        <v>17648</v>
      </c>
      <c r="E23">
        <f t="shared" si="0"/>
        <v>17509.125</v>
      </c>
      <c r="F23">
        <f t="shared" si="1"/>
        <v>1.0206106815731797</v>
      </c>
    </row>
    <row r="24" spans="1:6">
      <c r="A24" s="2">
        <v>23</v>
      </c>
      <c r="B24" s="1" t="s">
        <v>26</v>
      </c>
      <c r="C24" s="2">
        <v>22812</v>
      </c>
      <c r="D24">
        <f t="shared" si="2"/>
        <v>17669.5</v>
      </c>
      <c r="E24">
        <f t="shared" si="0"/>
        <v>17371.125</v>
      </c>
      <c r="F24">
        <f t="shared" si="1"/>
        <v>1.3132137383157394</v>
      </c>
    </row>
    <row r="25" spans="1:6">
      <c r="A25" s="2">
        <v>24</v>
      </c>
      <c r="B25" s="1" t="s">
        <v>27</v>
      </c>
      <c r="C25" s="2">
        <v>14669</v>
      </c>
      <c r="D25">
        <f t="shared" si="2"/>
        <v>17348.75</v>
      </c>
      <c r="E25">
        <f t="shared" si="0"/>
        <v>17503.625</v>
      </c>
      <c r="F25">
        <f t="shared" si="1"/>
        <v>0.83805497432674658</v>
      </c>
    </row>
    <row r="26" spans="1:6">
      <c r="A26" s="2">
        <v>25</v>
      </c>
      <c r="B26" s="1" t="s">
        <v>28</v>
      </c>
      <c r="C26" s="2">
        <v>14223</v>
      </c>
      <c r="D26">
        <f t="shared" si="2"/>
        <v>17393.5</v>
      </c>
      <c r="E26">
        <f t="shared" si="0"/>
        <v>17665.125</v>
      </c>
      <c r="F26">
        <f t="shared" si="1"/>
        <v>0.80514573205680684</v>
      </c>
    </row>
    <row r="27" spans="1:6">
      <c r="A27" s="2">
        <v>26</v>
      </c>
      <c r="B27" s="1" t="s">
        <v>29</v>
      </c>
      <c r="C27" s="2">
        <v>18751</v>
      </c>
      <c r="D27">
        <f t="shared" si="2"/>
        <v>17613.75</v>
      </c>
      <c r="E27">
        <f t="shared" si="0"/>
        <v>17972.375</v>
      </c>
      <c r="F27">
        <f t="shared" si="1"/>
        <v>1.0433234338811648</v>
      </c>
    </row>
    <row r="28" spans="1:6">
      <c r="A28" s="2">
        <v>27</v>
      </c>
      <c r="B28" s="1" t="s">
        <v>30</v>
      </c>
      <c r="C28" s="2">
        <v>23223</v>
      </c>
      <c r="D28">
        <f t="shared" si="2"/>
        <v>17716.5</v>
      </c>
      <c r="E28">
        <f t="shared" si="0"/>
        <v>18287</v>
      </c>
      <c r="F28">
        <f t="shared" si="1"/>
        <v>1.2699185213539672</v>
      </c>
    </row>
    <row r="29" spans="1:6">
      <c r="A29" s="2">
        <v>28</v>
      </c>
      <c r="B29" s="1" t="s">
        <v>31</v>
      </c>
      <c r="C29" s="2">
        <v>16716</v>
      </c>
      <c r="D29">
        <f t="shared" si="2"/>
        <v>18228.25</v>
      </c>
      <c r="E29">
        <f t="shared" si="0"/>
        <v>18471.125</v>
      </c>
      <c r="F29">
        <f t="shared" si="1"/>
        <v>0.90498007024477389</v>
      </c>
    </row>
    <row r="30" spans="1:6">
      <c r="A30" s="2">
        <v>29</v>
      </c>
      <c r="B30" s="1" t="s">
        <v>32</v>
      </c>
      <c r="C30" s="2">
        <v>14693</v>
      </c>
      <c r="D30">
        <f t="shared" si="2"/>
        <v>18345.75</v>
      </c>
      <c r="E30">
        <f t="shared" si="0"/>
        <v>18738.875</v>
      </c>
      <c r="F30">
        <f t="shared" si="1"/>
        <v>0.78409189452408434</v>
      </c>
    </row>
    <row r="31" spans="1:6">
      <c r="A31" s="2">
        <v>30</v>
      </c>
      <c r="B31" s="1" t="s">
        <v>33</v>
      </c>
      <c r="C31" s="2">
        <v>19754</v>
      </c>
      <c r="D31">
        <f t="shared" si="2"/>
        <v>18596.5</v>
      </c>
      <c r="E31">
        <f t="shared" si="0"/>
        <v>19034.625</v>
      </c>
      <c r="F31">
        <f t="shared" si="1"/>
        <v>1.0377929693913066</v>
      </c>
    </row>
    <row r="32" spans="1:6">
      <c r="A32" s="2">
        <v>31</v>
      </c>
      <c r="B32" s="1" t="s">
        <v>34</v>
      </c>
      <c r="C32" s="2">
        <v>24362</v>
      </c>
      <c r="D32">
        <f t="shared" si="2"/>
        <v>18881.25</v>
      </c>
      <c r="E32">
        <f t="shared" si="0"/>
        <v>19361.75</v>
      </c>
      <c r="F32">
        <f t="shared" si="1"/>
        <v>1.2582540317894819</v>
      </c>
    </row>
    <row r="33" spans="1:6">
      <c r="A33" s="2">
        <v>32</v>
      </c>
      <c r="B33" s="1" t="s">
        <v>35</v>
      </c>
      <c r="C33" s="2">
        <v>17943</v>
      </c>
      <c r="D33">
        <f t="shared" si="2"/>
        <v>19188</v>
      </c>
      <c r="E33">
        <f t="shared" si="0"/>
        <v>19773</v>
      </c>
      <c r="F33">
        <f t="shared" si="1"/>
        <v>0.90744955241996661</v>
      </c>
    </row>
    <row r="34" spans="1:6">
      <c r="A34" s="2">
        <v>33</v>
      </c>
      <c r="B34" s="1" t="s">
        <v>36</v>
      </c>
      <c r="C34" s="2">
        <v>16083</v>
      </c>
      <c r="D34">
        <f t="shared" si="2"/>
        <v>19535.5</v>
      </c>
      <c r="E34">
        <f t="shared" si="0"/>
        <v>20229.375</v>
      </c>
      <c r="F34">
        <f t="shared" si="1"/>
        <v>0.79503197701362494</v>
      </c>
    </row>
    <row r="35" spans="1:6">
      <c r="A35" s="2">
        <v>34</v>
      </c>
      <c r="B35" s="1" t="s">
        <v>37</v>
      </c>
      <c r="C35" s="2">
        <v>21654</v>
      </c>
      <c r="D35">
        <f t="shared" si="2"/>
        <v>20010.5</v>
      </c>
      <c r="E35">
        <f t="shared" si="0"/>
        <v>20601.75</v>
      </c>
      <c r="F35">
        <f t="shared" si="1"/>
        <v>1.0510757581273436</v>
      </c>
    </row>
    <row r="36" spans="1:6">
      <c r="A36" s="2">
        <v>35</v>
      </c>
      <c r="B36" s="1" t="s">
        <v>38</v>
      </c>
      <c r="C36" s="2">
        <v>26113</v>
      </c>
      <c r="D36">
        <f t="shared" si="2"/>
        <v>20448.25</v>
      </c>
      <c r="E36">
        <f t="shared" si="0"/>
        <v>20984.25</v>
      </c>
      <c r="F36">
        <f t="shared" si="1"/>
        <v>1.24440949759939</v>
      </c>
    </row>
    <row r="37" spans="1:6">
      <c r="A37" s="2">
        <v>36</v>
      </c>
      <c r="B37" s="1" t="s">
        <v>39</v>
      </c>
      <c r="C37" s="2">
        <v>19171</v>
      </c>
      <c r="D37">
        <f t="shared" si="2"/>
        <v>20755.25</v>
      </c>
      <c r="E37">
        <f t="shared" si="0"/>
        <v>21377.875</v>
      </c>
      <c r="F37">
        <f t="shared" si="1"/>
        <v>0.89676827093431877</v>
      </c>
    </row>
    <row r="38" spans="1:6">
      <c r="A38" s="2">
        <v>37</v>
      </c>
      <c r="B38" s="1" t="s">
        <v>40</v>
      </c>
      <c r="C38" s="2">
        <v>17915</v>
      </c>
      <c r="D38">
        <f t="shared" si="2"/>
        <v>21213.25</v>
      </c>
      <c r="E38">
        <f t="shared" si="0"/>
        <v>21731.375</v>
      </c>
      <c r="F38">
        <f t="shared" si="1"/>
        <v>0.82438409902732801</v>
      </c>
    </row>
    <row r="39" spans="1:6">
      <c r="A39" s="2">
        <v>38</v>
      </c>
      <c r="B39" s="1" t="s">
        <v>41</v>
      </c>
      <c r="C39" s="2">
        <v>22971</v>
      </c>
      <c r="D39">
        <f t="shared" si="2"/>
        <v>21542.5</v>
      </c>
      <c r="E39">
        <f t="shared" si="0"/>
        <v>22039.75</v>
      </c>
      <c r="F39">
        <f t="shared" si="1"/>
        <v>1.0422532016016515</v>
      </c>
    </row>
    <row r="40" spans="1:6">
      <c r="A40" s="2">
        <v>39</v>
      </c>
      <c r="B40" s="1" t="s">
        <v>42</v>
      </c>
      <c r="C40" s="2">
        <v>27624</v>
      </c>
      <c r="D40">
        <f t="shared" si="2"/>
        <v>21920.25</v>
      </c>
    </row>
    <row r="41" spans="1:6">
      <c r="A41" s="2">
        <v>40</v>
      </c>
      <c r="B41" s="1" t="s">
        <v>43</v>
      </c>
      <c r="C41" s="2">
        <v>20127</v>
      </c>
      <c r="D41">
        <f t="shared" si="2"/>
        <v>22159.25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8"/>
  <sheetViews>
    <sheetView tabSelected="1" topLeftCell="A24" workbookViewId="0">
      <selection activeCell="N47" sqref="N47"/>
    </sheetView>
  </sheetViews>
  <sheetFormatPr defaultRowHeight="15"/>
  <cols>
    <col min="2" max="2" width="13.42578125" bestFit="1" customWidth="1"/>
    <col min="3" max="3" width="24.28515625" bestFit="1" customWidth="1"/>
    <col min="6" max="6" width="20" bestFit="1" customWidth="1"/>
    <col min="7" max="7" width="14.7109375" bestFit="1" customWidth="1"/>
    <col min="8" max="8" width="19.140625" bestFit="1" customWidth="1"/>
  </cols>
  <sheetData>
    <row r="1" spans="1:9" ht="15.75">
      <c r="A1" s="3" t="s">
        <v>1</v>
      </c>
      <c r="B1" s="4" t="s">
        <v>2</v>
      </c>
      <c r="C1" s="4" t="s">
        <v>3</v>
      </c>
      <c r="D1" s="4" t="s">
        <v>0</v>
      </c>
      <c r="E1" s="10" t="s">
        <v>46</v>
      </c>
      <c r="F1" s="10" t="s">
        <v>54</v>
      </c>
      <c r="G1" s="4" t="s">
        <v>55</v>
      </c>
      <c r="H1" s="4" t="s">
        <v>56</v>
      </c>
      <c r="I1" s="10" t="s">
        <v>57</v>
      </c>
    </row>
    <row r="2" spans="1:9">
      <c r="A2" s="2">
        <v>1</v>
      </c>
      <c r="B2" s="1" t="s">
        <v>4</v>
      </c>
      <c r="C2" s="2">
        <v>10222</v>
      </c>
      <c r="D2" s="5" t="s">
        <v>48</v>
      </c>
      <c r="E2" s="5">
        <v>0.79649257450953181</v>
      </c>
      <c r="F2">
        <f>C2/E2</f>
        <v>12833.76685124096</v>
      </c>
      <c r="G2">
        <f>228.2*A2+12802</f>
        <v>13030.2</v>
      </c>
      <c r="H2">
        <f>G2*E2</f>
        <v>10378.457544374101</v>
      </c>
      <c r="I2" s="15">
        <f>ABS(C2-H2)/C2</f>
        <v>1.5305962079250774E-2</v>
      </c>
    </row>
    <row r="3" spans="1:9">
      <c r="A3" s="2">
        <v>2</v>
      </c>
      <c r="B3" s="1" t="s">
        <v>5</v>
      </c>
      <c r="C3" s="2">
        <v>13549</v>
      </c>
      <c r="D3" s="9" t="s">
        <v>49</v>
      </c>
      <c r="E3" s="9">
        <v>1.0476032480052955</v>
      </c>
      <c r="F3">
        <f>C3/E3</f>
        <v>12933.331417020876</v>
      </c>
      <c r="G3">
        <f t="shared" ref="G3:G41" si="0">228.2*A3+12802</f>
        <v>13258.4</v>
      </c>
      <c r="H3">
        <f>G3*E3</f>
        <v>13889.542903353409</v>
      </c>
      <c r="I3" s="15">
        <f t="shared" ref="I3:I41" si="1">ABS(C3-H3)/C3</f>
        <v>2.5134172511138031E-2</v>
      </c>
    </row>
    <row r="4" spans="1:9">
      <c r="A4" s="2">
        <v>3</v>
      </c>
      <c r="B4" s="1" t="s">
        <v>6</v>
      </c>
      <c r="C4" s="2">
        <v>16632</v>
      </c>
      <c r="D4" s="12" t="s">
        <v>50</v>
      </c>
      <c r="E4" s="12">
        <v>1.269077554078611</v>
      </c>
      <c r="F4">
        <f t="shared" ref="F4:F41" si="2">C4/E4</f>
        <v>13105.582039921381</v>
      </c>
      <c r="G4">
        <f t="shared" si="0"/>
        <v>13486.6</v>
      </c>
      <c r="H4">
        <f t="shared" ref="H4:H41" si="3">G4*E4</f>
        <v>17115.541340836597</v>
      </c>
      <c r="I4" s="15">
        <f t="shared" si="1"/>
        <v>2.9072952190752566E-2</v>
      </c>
    </row>
    <row r="5" spans="1:9">
      <c r="A5" s="2">
        <v>4</v>
      </c>
      <c r="B5" s="1" t="s">
        <v>7</v>
      </c>
      <c r="C5" s="2">
        <v>11983</v>
      </c>
      <c r="D5" s="14" t="s">
        <v>51</v>
      </c>
      <c r="E5" s="14">
        <v>0.88761350378283643</v>
      </c>
      <c r="F5">
        <f t="shared" si="2"/>
        <v>13500.245263203838</v>
      </c>
      <c r="G5">
        <f t="shared" si="0"/>
        <v>13714.8</v>
      </c>
      <c r="H5">
        <f t="shared" si="3"/>
        <v>12173.441681680844</v>
      </c>
      <c r="I5" s="15">
        <f t="shared" si="1"/>
        <v>1.5892654734277256E-2</v>
      </c>
    </row>
    <row r="6" spans="1:9">
      <c r="A6" s="2">
        <v>5</v>
      </c>
      <c r="B6" s="1" t="s">
        <v>8</v>
      </c>
      <c r="C6" s="2">
        <v>11007</v>
      </c>
      <c r="D6" s="5" t="s">
        <v>48</v>
      </c>
      <c r="E6" s="5">
        <v>0.79649257450953181</v>
      </c>
      <c r="F6">
        <f t="shared" si="2"/>
        <v>13819.337872393782</v>
      </c>
      <c r="G6">
        <f t="shared" si="0"/>
        <v>13943</v>
      </c>
      <c r="H6">
        <f t="shared" si="3"/>
        <v>11105.495966386403</v>
      </c>
      <c r="I6" s="15">
        <f t="shared" si="1"/>
        <v>8.9484842724087289E-3</v>
      </c>
    </row>
    <row r="7" spans="1:9">
      <c r="A7" s="2">
        <v>6</v>
      </c>
      <c r="B7" s="1" t="s">
        <v>9</v>
      </c>
      <c r="C7" s="2">
        <v>14871</v>
      </c>
      <c r="D7" s="9" t="s">
        <v>49</v>
      </c>
      <c r="E7" s="9">
        <v>1.0476032480052955</v>
      </c>
      <c r="F7">
        <f t="shared" si="2"/>
        <v>14195.259539635208</v>
      </c>
      <c r="G7">
        <f t="shared" si="0"/>
        <v>14171.2</v>
      </c>
      <c r="H7">
        <f t="shared" si="3"/>
        <v>14845.795148132644</v>
      </c>
      <c r="I7" s="15">
        <f t="shared" si="1"/>
        <v>1.694899594335042E-3</v>
      </c>
    </row>
    <row r="8" spans="1:9">
      <c r="A8" s="2">
        <v>7</v>
      </c>
      <c r="B8" s="1" t="s">
        <v>10</v>
      </c>
      <c r="C8" s="2">
        <v>18108</v>
      </c>
      <c r="D8" s="12" t="s">
        <v>50</v>
      </c>
      <c r="E8" s="12">
        <v>1.269077554078611</v>
      </c>
      <c r="F8">
        <f t="shared" si="2"/>
        <v>14268.631528312673</v>
      </c>
      <c r="G8">
        <f t="shared" si="0"/>
        <v>14399.4</v>
      </c>
      <c r="H8">
        <f t="shared" si="3"/>
        <v>18273.955332199552</v>
      </c>
      <c r="I8" s="15">
        <f t="shared" si="1"/>
        <v>9.1647521647642907E-3</v>
      </c>
    </row>
    <row r="9" spans="1:9">
      <c r="A9" s="2">
        <v>8</v>
      </c>
      <c r="B9" s="1" t="s">
        <v>11</v>
      </c>
      <c r="C9" s="2">
        <v>12977</v>
      </c>
      <c r="D9" s="14" t="s">
        <v>51</v>
      </c>
      <c r="E9" s="14">
        <v>0.88761350378283643</v>
      </c>
      <c r="F9">
        <f t="shared" si="2"/>
        <v>14620.102042943854</v>
      </c>
      <c r="G9">
        <f t="shared" si="0"/>
        <v>14627.6</v>
      </c>
      <c r="H9">
        <f t="shared" si="3"/>
        <v>12983.655287933818</v>
      </c>
      <c r="I9" s="15">
        <f t="shared" si="1"/>
        <v>5.1285258024333954E-4</v>
      </c>
    </row>
    <row r="10" spans="1:9">
      <c r="A10" s="2">
        <v>9</v>
      </c>
      <c r="B10" s="1" t="s">
        <v>12</v>
      </c>
      <c r="C10" s="2">
        <v>11796</v>
      </c>
      <c r="D10" s="5" t="s">
        <v>48</v>
      </c>
      <c r="E10" s="5">
        <v>0.79649257450953181</v>
      </c>
      <c r="F10">
        <f t="shared" si="2"/>
        <v>14809.930911488786</v>
      </c>
      <c r="G10">
        <f t="shared" si="0"/>
        <v>14855.8</v>
      </c>
      <c r="H10">
        <f t="shared" si="3"/>
        <v>11832.534388398703</v>
      </c>
      <c r="I10" s="15">
        <f t="shared" si="1"/>
        <v>3.0971845031114364E-3</v>
      </c>
    </row>
    <row r="11" spans="1:9">
      <c r="A11" s="2">
        <v>10</v>
      </c>
      <c r="B11" s="1" t="s">
        <v>13</v>
      </c>
      <c r="C11" s="2">
        <v>16378</v>
      </c>
      <c r="D11" s="9" t="s">
        <v>49</v>
      </c>
      <c r="E11" s="9">
        <v>1.0476032480052955</v>
      </c>
      <c r="F11">
        <f t="shared" si="2"/>
        <v>15633.781234627493</v>
      </c>
      <c r="G11">
        <f t="shared" si="0"/>
        <v>15084</v>
      </c>
      <c r="H11">
        <f t="shared" si="3"/>
        <v>15802.047392911876</v>
      </c>
      <c r="I11" s="15">
        <f t="shared" si="1"/>
        <v>3.5166235626335564E-2</v>
      </c>
    </row>
    <row r="12" spans="1:9">
      <c r="A12" s="2">
        <v>11</v>
      </c>
      <c r="B12" s="1" t="s">
        <v>14</v>
      </c>
      <c r="C12" s="2">
        <v>19966</v>
      </c>
      <c r="D12" s="12" t="s">
        <v>50</v>
      </c>
      <c r="E12" s="12">
        <v>1.269077554078611</v>
      </c>
      <c r="F12">
        <f t="shared" si="2"/>
        <v>15732.687049607401</v>
      </c>
      <c r="G12">
        <f t="shared" si="0"/>
        <v>15312.2</v>
      </c>
      <c r="H12">
        <f t="shared" si="3"/>
        <v>19432.369323562507</v>
      </c>
      <c r="I12" s="15">
        <f t="shared" si="1"/>
        <v>2.6726969670314189E-2</v>
      </c>
    </row>
    <row r="13" spans="1:9">
      <c r="A13" s="2">
        <v>12</v>
      </c>
      <c r="B13" s="1" t="s">
        <v>15</v>
      </c>
      <c r="C13" s="2">
        <v>14154</v>
      </c>
      <c r="D13" s="14" t="s">
        <v>51</v>
      </c>
      <c r="E13" s="14">
        <v>0.88761350378283643</v>
      </c>
      <c r="F13">
        <f t="shared" si="2"/>
        <v>15946.129638269809</v>
      </c>
      <c r="G13">
        <f t="shared" si="0"/>
        <v>15540.4</v>
      </c>
      <c r="H13">
        <f t="shared" si="3"/>
        <v>13793.868894186791</v>
      </c>
      <c r="I13" s="15">
        <f t="shared" si="1"/>
        <v>2.5443768956705432E-2</v>
      </c>
    </row>
    <row r="14" spans="1:9">
      <c r="A14" s="2">
        <v>13</v>
      </c>
      <c r="B14" s="1" t="s">
        <v>16</v>
      </c>
      <c r="C14" s="2">
        <v>13031</v>
      </c>
      <c r="D14" s="5" t="s">
        <v>48</v>
      </c>
      <c r="E14" s="5">
        <v>0.79649257450953181</v>
      </c>
      <c r="F14">
        <f t="shared" si="2"/>
        <v>16360.478951136856</v>
      </c>
      <c r="G14">
        <f t="shared" si="0"/>
        <v>15768.6</v>
      </c>
      <c r="H14">
        <f t="shared" si="3"/>
        <v>12559.572810411004</v>
      </c>
      <c r="I14" s="15">
        <f t="shared" si="1"/>
        <v>3.6177360877062088E-2</v>
      </c>
    </row>
    <row r="15" spans="1:9">
      <c r="A15" s="2">
        <v>14</v>
      </c>
      <c r="B15" s="1" t="s">
        <v>17</v>
      </c>
      <c r="C15" s="2">
        <v>17281</v>
      </c>
      <c r="D15" s="9" t="s">
        <v>49</v>
      </c>
      <c r="E15" s="9">
        <v>1.0476032480052955</v>
      </c>
      <c r="F15">
        <f t="shared" si="2"/>
        <v>16495.748779802034</v>
      </c>
      <c r="G15">
        <f t="shared" si="0"/>
        <v>15996.8</v>
      </c>
      <c r="H15">
        <f t="shared" si="3"/>
        <v>16758.299637691111</v>
      </c>
      <c r="I15" s="15">
        <f t="shared" si="1"/>
        <v>3.0247113147901711E-2</v>
      </c>
    </row>
    <row r="16" spans="1:9">
      <c r="A16" s="2">
        <v>15</v>
      </c>
      <c r="B16" s="1" t="s">
        <v>18</v>
      </c>
      <c r="C16" s="2">
        <v>21118</v>
      </c>
      <c r="D16" s="12" t="s">
        <v>50</v>
      </c>
      <c r="E16" s="12">
        <v>1.269077554078611</v>
      </c>
      <c r="F16">
        <f t="shared" si="2"/>
        <v>16640.432991766458</v>
      </c>
      <c r="G16">
        <f t="shared" si="0"/>
        <v>16225</v>
      </c>
      <c r="H16">
        <f t="shared" si="3"/>
        <v>20590.783314925462</v>
      </c>
      <c r="I16" s="15">
        <f t="shared" si="1"/>
        <v>2.4965275361044509E-2</v>
      </c>
    </row>
    <row r="17" spans="1:9">
      <c r="A17" s="2">
        <v>16</v>
      </c>
      <c r="B17" s="1" t="s">
        <v>19</v>
      </c>
      <c r="C17" s="2">
        <v>14897</v>
      </c>
      <c r="D17" s="14" t="s">
        <v>51</v>
      </c>
      <c r="E17" s="14">
        <v>0.88761350378283643</v>
      </c>
      <c r="F17">
        <f t="shared" si="2"/>
        <v>16783.205681878291</v>
      </c>
      <c r="G17">
        <f t="shared" si="0"/>
        <v>16453.2</v>
      </c>
      <c r="H17">
        <f t="shared" si="3"/>
        <v>14604.082500439765</v>
      </c>
      <c r="I17" s="15">
        <f t="shared" si="1"/>
        <v>1.9662851551334848E-2</v>
      </c>
    </row>
    <row r="18" spans="1:9">
      <c r="A18" s="2">
        <v>17</v>
      </c>
      <c r="B18" s="1" t="s">
        <v>20</v>
      </c>
      <c r="C18" s="2">
        <v>13525</v>
      </c>
      <c r="D18" s="5" t="s">
        <v>48</v>
      </c>
      <c r="E18" s="5">
        <v>0.79649257450953181</v>
      </c>
      <c r="F18">
        <f t="shared" si="2"/>
        <v>16980.698166996084</v>
      </c>
      <c r="G18">
        <f t="shared" si="0"/>
        <v>16681.400000000001</v>
      </c>
      <c r="H18">
        <f t="shared" si="3"/>
        <v>13286.611232423305</v>
      </c>
      <c r="I18" s="15">
        <f t="shared" si="1"/>
        <v>1.7625786881825849E-2</v>
      </c>
    </row>
    <row r="19" spans="1:9">
      <c r="A19" s="2">
        <v>18</v>
      </c>
      <c r="B19" s="1" t="s">
        <v>21</v>
      </c>
      <c r="C19" s="2">
        <v>18876</v>
      </c>
      <c r="D19" s="9" t="s">
        <v>49</v>
      </c>
      <c r="E19" s="9">
        <v>1.0476032480052955</v>
      </c>
      <c r="F19">
        <f t="shared" si="2"/>
        <v>18018.271741655182</v>
      </c>
      <c r="G19">
        <f t="shared" si="0"/>
        <v>16909.599999999999</v>
      </c>
      <c r="H19">
        <f t="shared" si="3"/>
        <v>17714.551882470343</v>
      </c>
      <c r="I19" s="15">
        <f t="shared" si="1"/>
        <v>6.153041521136135E-2</v>
      </c>
    </row>
    <row r="20" spans="1:9">
      <c r="A20" s="2">
        <v>19</v>
      </c>
      <c r="B20" s="1" t="s">
        <v>22</v>
      </c>
      <c r="C20" s="2">
        <v>22726</v>
      </c>
      <c r="D20" s="12" t="s">
        <v>50</v>
      </c>
      <c r="E20" s="12">
        <v>1.269077554078611</v>
      </c>
      <c r="F20">
        <f t="shared" si="2"/>
        <v>17907.495036030141</v>
      </c>
      <c r="G20">
        <f t="shared" si="0"/>
        <v>17137.8</v>
      </c>
      <c r="H20">
        <f t="shared" si="3"/>
        <v>21749.197306288417</v>
      </c>
      <c r="I20" s="15">
        <f t="shared" si="1"/>
        <v>4.2981725499937638E-2</v>
      </c>
    </row>
    <row r="21" spans="1:9">
      <c r="A21" s="2">
        <v>20</v>
      </c>
      <c r="B21" s="1" t="s">
        <v>23</v>
      </c>
      <c r="C21" s="2">
        <v>15952</v>
      </c>
      <c r="D21" s="14" t="s">
        <v>51</v>
      </c>
      <c r="E21" s="14">
        <v>0.88761350378283643</v>
      </c>
      <c r="F21">
        <f t="shared" si="2"/>
        <v>17971.786066813624</v>
      </c>
      <c r="G21">
        <f t="shared" si="0"/>
        <v>17366</v>
      </c>
      <c r="H21">
        <f t="shared" si="3"/>
        <v>15414.296106692738</v>
      </c>
      <c r="I21" s="15">
        <f t="shared" si="1"/>
        <v>3.3707616180244593E-2</v>
      </c>
    </row>
    <row r="22" spans="1:9">
      <c r="A22" s="2">
        <v>21</v>
      </c>
      <c r="B22" s="1" t="s">
        <v>24</v>
      </c>
      <c r="C22" s="2">
        <v>14044</v>
      </c>
      <c r="D22" s="5" t="s">
        <v>48</v>
      </c>
      <c r="E22" s="5">
        <v>0.79649257450953181</v>
      </c>
      <c r="F22">
        <f t="shared" si="2"/>
        <v>17632.304994993938</v>
      </c>
      <c r="G22">
        <f t="shared" si="0"/>
        <v>17594.2</v>
      </c>
      <c r="H22">
        <f t="shared" si="3"/>
        <v>14013.649654435605</v>
      </c>
      <c r="I22" s="15">
        <f t="shared" si="1"/>
        <v>2.1610898294214579E-3</v>
      </c>
    </row>
    <row r="23" spans="1:9">
      <c r="A23" s="2">
        <v>22</v>
      </c>
      <c r="B23" s="1" t="s">
        <v>25</v>
      </c>
      <c r="C23" s="2">
        <v>17870</v>
      </c>
      <c r="D23" s="9" t="s">
        <v>49</v>
      </c>
      <c r="E23" s="9">
        <v>1.0476032480052955</v>
      </c>
      <c r="F23">
        <f t="shared" si="2"/>
        <v>17057.984531859402</v>
      </c>
      <c r="G23">
        <f t="shared" si="0"/>
        <v>17822.400000000001</v>
      </c>
      <c r="H23">
        <f t="shared" si="3"/>
        <v>18670.804127249579</v>
      </c>
      <c r="I23" s="15">
        <f t="shared" si="1"/>
        <v>4.4812765934503597E-2</v>
      </c>
    </row>
    <row r="24" spans="1:9">
      <c r="A24" s="2">
        <v>23</v>
      </c>
      <c r="B24" s="1" t="s">
        <v>26</v>
      </c>
      <c r="C24" s="2">
        <v>22812</v>
      </c>
      <c r="D24" s="12" t="s">
        <v>50</v>
      </c>
      <c r="E24" s="12">
        <v>1.269077554078611</v>
      </c>
      <c r="F24">
        <f t="shared" si="2"/>
        <v>17975.260792128822</v>
      </c>
      <c r="G24">
        <f t="shared" si="0"/>
        <v>18050.599999999999</v>
      </c>
      <c r="H24">
        <f t="shared" si="3"/>
        <v>22907.611297651372</v>
      </c>
      <c r="I24" s="15">
        <f t="shared" si="1"/>
        <v>4.1912720345157065E-3</v>
      </c>
    </row>
    <row r="25" spans="1:9">
      <c r="A25" s="2">
        <v>24</v>
      </c>
      <c r="B25" s="1" t="s">
        <v>27</v>
      </c>
      <c r="C25" s="2">
        <v>14669</v>
      </c>
      <c r="D25" s="14" t="s">
        <v>51</v>
      </c>
      <c r="E25" s="14">
        <v>0.88761350378283643</v>
      </c>
      <c r="F25">
        <f t="shared" si="2"/>
        <v>16526.337124754828</v>
      </c>
      <c r="G25">
        <f t="shared" si="0"/>
        <v>18278.8</v>
      </c>
      <c r="H25">
        <f t="shared" si="3"/>
        <v>16224.50971294571</v>
      </c>
      <c r="I25" s="15">
        <f t="shared" si="1"/>
        <v>0.10604061033101847</v>
      </c>
    </row>
    <row r="26" spans="1:9">
      <c r="A26" s="2">
        <v>25</v>
      </c>
      <c r="B26" s="1" t="s">
        <v>28</v>
      </c>
      <c r="C26" s="2">
        <v>14223</v>
      </c>
      <c r="D26" s="5" t="s">
        <v>48</v>
      </c>
      <c r="E26" s="5">
        <v>0.79649257450953181</v>
      </c>
      <c r="F26">
        <f t="shared" si="2"/>
        <v>17857.040297906493</v>
      </c>
      <c r="G26">
        <f t="shared" si="0"/>
        <v>18507</v>
      </c>
      <c r="H26">
        <f t="shared" si="3"/>
        <v>14740.688076447905</v>
      </c>
      <c r="I26" s="15">
        <f t="shared" si="1"/>
        <v>3.6397952362223492E-2</v>
      </c>
    </row>
    <row r="27" spans="1:9">
      <c r="A27" s="2">
        <v>26</v>
      </c>
      <c r="B27" s="1" t="s">
        <v>29</v>
      </c>
      <c r="C27" s="2">
        <v>18751</v>
      </c>
      <c r="D27" s="9" t="s">
        <v>49</v>
      </c>
      <c r="E27" s="9">
        <v>1.0476032480052955</v>
      </c>
      <c r="F27">
        <f t="shared" si="2"/>
        <v>17898.951760318727</v>
      </c>
      <c r="G27">
        <f t="shared" si="0"/>
        <v>18735.2</v>
      </c>
      <c r="H27">
        <f t="shared" si="3"/>
        <v>19627.056372028812</v>
      </c>
      <c r="I27" s="15">
        <f t="shared" si="1"/>
        <v>4.6720514747416772E-2</v>
      </c>
    </row>
    <row r="28" spans="1:9">
      <c r="A28" s="2">
        <v>27</v>
      </c>
      <c r="B28" s="1" t="s">
        <v>30</v>
      </c>
      <c r="C28" s="2">
        <v>23223</v>
      </c>
      <c r="D28" s="12" t="s">
        <v>50</v>
      </c>
      <c r="E28" s="12">
        <v>1.269077554078611</v>
      </c>
      <c r="F28">
        <f t="shared" si="2"/>
        <v>18299.118068367861</v>
      </c>
      <c r="G28">
        <f t="shared" si="0"/>
        <v>18963.400000000001</v>
      </c>
      <c r="H28">
        <f t="shared" si="3"/>
        <v>24066.025289014335</v>
      </c>
      <c r="I28" s="15">
        <f t="shared" si="1"/>
        <v>3.6301308574014327E-2</v>
      </c>
    </row>
    <row r="29" spans="1:9">
      <c r="A29" s="2">
        <v>28</v>
      </c>
      <c r="B29" s="1" t="s">
        <v>31</v>
      </c>
      <c r="C29" s="2">
        <v>16716</v>
      </c>
      <c r="D29" s="14" t="s">
        <v>51</v>
      </c>
      <c r="E29" s="14">
        <v>0.88761350378283643</v>
      </c>
      <c r="F29">
        <f t="shared" si="2"/>
        <v>18832.52105647295</v>
      </c>
      <c r="G29">
        <f t="shared" si="0"/>
        <v>19191.599999999999</v>
      </c>
      <c r="H29">
        <f t="shared" si="3"/>
        <v>17034.723319198682</v>
      </c>
      <c r="I29" s="15">
        <f t="shared" si="1"/>
        <v>1.9066960947516247E-2</v>
      </c>
    </row>
    <row r="30" spans="1:9">
      <c r="A30" s="2">
        <v>29</v>
      </c>
      <c r="B30" s="1" t="s">
        <v>32</v>
      </c>
      <c r="C30" s="2">
        <v>14693</v>
      </c>
      <c r="D30" s="5" t="s">
        <v>48</v>
      </c>
      <c r="E30" s="5">
        <v>0.79649257450953181</v>
      </c>
      <c r="F30">
        <f t="shared" si="2"/>
        <v>18447.127406112642</v>
      </c>
      <c r="G30">
        <f t="shared" si="0"/>
        <v>19419.8</v>
      </c>
      <c r="H30">
        <f t="shared" si="3"/>
        <v>15467.726498460206</v>
      </c>
      <c r="I30" s="15">
        <f t="shared" si="1"/>
        <v>5.2727591265242367E-2</v>
      </c>
    </row>
    <row r="31" spans="1:9">
      <c r="A31" s="2">
        <v>30</v>
      </c>
      <c r="B31" s="1" t="s">
        <v>33</v>
      </c>
      <c r="C31" s="2">
        <v>19754</v>
      </c>
      <c r="D31" s="9" t="s">
        <v>49</v>
      </c>
      <c r="E31" s="9">
        <v>1.0476032480052955</v>
      </c>
      <c r="F31">
        <f t="shared" si="2"/>
        <v>18856.375290562431</v>
      </c>
      <c r="G31">
        <f t="shared" si="0"/>
        <v>19648</v>
      </c>
      <c r="H31">
        <f t="shared" si="3"/>
        <v>20583.308616808044</v>
      </c>
      <c r="I31" s="15">
        <f t="shared" si="1"/>
        <v>4.1981807067330387E-2</v>
      </c>
    </row>
    <row r="32" spans="1:9">
      <c r="A32" s="2">
        <v>31</v>
      </c>
      <c r="B32" s="1" t="s">
        <v>34</v>
      </c>
      <c r="C32" s="2">
        <v>24362</v>
      </c>
      <c r="D32" s="12" t="s">
        <v>50</v>
      </c>
      <c r="E32" s="12">
        <v>1.269077554078611</v>
      </c>
      <c r="F32">
        <f t="shared" si="2"/>
        <v>19196.620349721303</v>
      </c>
      <c r="G32">
        <f t="shared" si="0"/>
        <v>19876.2</v>
      </c>
      <c r="H32">
        <f t="shared" si="3"/>
        <v>25224.43928037729</v>
      </c>
      <c r="I32" s="15">
        <f t="shared" si="1"/>
        <v>3.5401004859095718E-2</v>
      </c>
    </row>
    <row r="33" spans="1:14">
      <c r="A33" s="2">
        <v>32</v>
      </c>
      <c r="B33" s="1" t="s">
        <v>35</v>
      </c>
      <c r="C33" s="2">
        <v>17943</v>
      </c>
      <c r="D33" s="14" t="s">
        <v>51</v>
      </c>
      <c r="E33" s="14">
        <v>0.88761350378283643</v>
      </c>
      <c r="F33">
        <f t="shared" si="2"/>
        <v>20214.879475729489</v>
      </c>
      <c r="G33">
        <f t="shared" si="0"/>
        <v>20104.400000000001</v>
      </c>
      <c r="H33">
        <f t="shared" si="3"/>
        <v>17844.936925451657</v>
      </c>
      <c r="I33" s="15">
        <f t="shared" si="1"/>
        <v>5.4652552275730442E-3</v>
      </c>
    </row>
    <row r="34" spans="1:14">
      <c r="A34" s="2">
        <v>33</v>
      </c>
      <c r="B34" s="1" t="s">
        <v>36</v>
      </c>
      <c r="C34" s="2">
        <v>16083</v>
      </c>
      <c r="D34" s="5" t="s">
        <v>48</v>
      </c>
      <c r="E34" s="5">
        <v>0.79649257450953181</v>
      </c>
      <c r="F34">
        <f t="shared" si="2"/>
        <v>20192.278641020188</v>
      </c>
      <c r="G34">
        <f t="shared" si="0"/>
        <v>20332.599999999999</v>
      </c>
      <c r="H34">
        <f t="shared" si="3"/>
        <v>16194.764920472506</v>
      </c>
      <c r="I34" s="15">
        <f t="shared" si="1"/>
        <v>6.9492582523475576E-3</v>
      </c>
    </row>
    <row r="35" spans="1:14">
      <c r="A35" s="2">
        <v>34</v>
      </c>
      <c r="B35" s="1" t="s">
        <v>37</v>
      </c>
      <c r="C35" s="2">
        <v>21654</v>
      </c>
      <c r="D35" s="9" t="s">
        <v>49</v>
      </c>
      <c r="E35" s="9">
        <v>1.0476032480052955</v>
      </c>
      <c r="F35">
        <f t="shared" si="2"/>
        <v>20670.039006876526</v>
      </c>
      <c r="G35">
        <f t="shared" si="0"/>
        <v>20560.8</v>
      </c>
      <c r="H35">
        <f t="shared" si="3"/>
        <v>21539.560861587277</v>
      </c>
      <c r="I35" s="15">
        <f t="shared" si="1"/>
        <v>5.2848960197987883E-3</v>
      </c>
    </row>
    <row r="36" spans="1:14">
      <c r="A36" s="2">
        <v>35</v>
      </c>
      <c r="B36" s="1" t="s">
        <v>38</v>
      </c>
      <c r="C36" s="2">
        <v>26113</v>
      </c>
      <c r="D36" s="12" t="s">
        <v>50</v>
      </c>
      <c r="E36" s="12">
        <v>1.269077554078611</v>
      </c>
      <c r="F36">
        <f t="shared" si="2"/>
        <v>20576.362662846743</v>
      </c>
      <c r="G36">
        <f t="shared" si="0"/>
        <v>20789</v>
      </c>
      <c r="H36">
        <f t="shared" si="3"/>
        <v>26382.853271740245</v>
      </c>
      <c r="I36" s="15">
        <f t="shared" si="1"/>
        <v>1.0334058581558801E-2</v>
      </c>
    </row>
    <row r="37" spans="1:14">
      <c r="A37" s="2">
        <v>36</v>
      </c>
      <c r="B37" s="1" t="s">
        <v>39</v>
      </c>
      <c r="C37" s="2">
        <v>19171</v>
      </c>
      <c r="D37" s="14" t="s">
        <v>51</v>
      </c>
      <c r="E37" s="14">
        <v>0.88761350378283643</v>
      </c>
      <c r="F37">
        <f t="shared" si="2"/>
        <v>21598.364511464642</v>
      </c>
      <c r="G37">
        <f t="shared" si="0"/>
        <v>21017.199999999997</v>
      </c>
      <c r="H37">
        <f t="shared" si="3"/>
        <v>18655.150531704629</v>
      </c>
      <c r="I37" s="15">
        <f t="shared" si="1"/>
        <v>2.6907801799351701E-2</v>
      </c>
    </row>
    <row r="38" spans="1:14">
      <c r="A38" s="2">
        <v>37</v>
      </c>
      <c r="B38" s="1" t="s">
        <v>40</v>
      </c>
      <c r="C38" s="2">
        <v>17915</v>
      </c>
      <c r="D38" s="5" t="s">
        <v>48</v>
      </c>
      <c r="E38" s="5">
        <v>0.79649257450953181</v>
      </c>
      <c r="F38">
        <f t="shared" si="2"/>
        <v>22492.362858538621</v>
      </c>
      <c r="G38">
        <f t="shared" si="0"/>
        <v>21245.4</v>
      </c>
      <c r="H38">
        <f t="shared" si="3"/>
        <v>16921.803342484807</v>
      </c>
      <c r="I38" s="15">
        <f t="shared" si="1"/>
        <v>5.54393891998433E-2</v>
      </c>
    </row>
    <row r="39" spans="1:14">
      <c r="A39" s="2">
        <v>38</v>
      </c>
      <c r="B39" s="1" t="s">
        <v>41</v>
      </c>
      <c r="C39" s="2">
        <v>22971</v>
      </c>
      <c r="D39" s="9" t="s">
        <v>49</v>
      </c>
      <c r="E39" s="9">
        <v>1.0476032480052955</v>
      </c>
      <c r="F39">
        <f t="shared" si="2"/>
        <v>21927.194330237402</v>
      </c>
      <c r="G39">
        <f t="shared" si="0"/>
        <v>21473.599999999999</v>
      </c>
      <c r="H39">
        <f t="shared" si="3"/>
        <v>22495.81310636651</v>
      </c>
      <c r="I39" s="15">
        <f t="shared" si="1"/>
        <v>2.0686382553371224E-2</v>
      </c>
    </row>
    <row r="40" spans="1:14">
      <c r="A40" s="2">
        <v>39</v>
      </c>
      <c r="B40" s="1" t="s">
        <v>42</v>
      </c>
      <c r="C40" s="2">
        <v>27624</v>
      </c>
      <c r="D40" s="12" t="s">
        <v>50</v>
      </c>
      <c r="E40" s="12">
        <v>1.269077554078611</v>
      </c>
      <c r="F40">
        <f t="shared" si="2"/>
        <v>21766.99123802238</v>
      </c>
      <c r="G40">
        <f t="shared" si="0"/>
        <v>21701.8</v>
      </c>
      <c r="H40">
        <f t="shared" si="3"/>
        <v>27541.2672631032</v>
      </c>
      <c r="I40" s="15">
        <f t="shared" si="1"/>
        <v>2.9949586192006918E-3</v>
      </c>
    </row>
    <row r="41" spans="1:14">
      <c r="A41" s="2">
        <v>40</v>
      </c>
      <c r="B41" s="1" t="s">
        <v>43</v>
      </c>
      <c r="C41" s="2">
        <v>20127</v>
      </c>
      <c r="D41" s="14" t="s">
        <v>51</v>
      </c>
      <c r="E41" s="14">
        <v>0.88761350378283643</v>
      </c>
      <c r="F41">
        <f t="shared" si="2"/>
        <v>22675.409865017413</v>
      </c>
      <c r="G41">
        <f t="shared" si="0"/>
        <v>21930</v>
      </c>
      <c r="H41">
        <f t="shared" si="3"/>
        <v>19465.364137957604</v>
      </c>
      <c r="I41" s="15">
        <f t="shared" si="1"/>
        <v>3.2873049239449309E-2</v>
      </c>
    </row>
    <row r="42" spans="1:14">
      <c r="I42" s="16">
        <f>AVERAGE(I2:I41)</f>
        <v>2.6394924025978556E-2</v>
      </c>
      <c r="K42" s="18" t="s">
        <v>58</v>
      </c>
    </row>
    <row r="43" spans="1:14" s="11" customFormat="1" ht="5.25" customHeight="1"/>
    <row r="44" spans="1:14">
      <c r="A44" s="17" t="s">
        <v>1</v>
      </c>
      <c r="B44" s="4" t="s">
        <v>63</v>
      </c>
      <c r="C44" s="17"/>
      <c r="D44" s="17" t="s">
        <v>0</v>
      </c>
      <c r="E44" s="17" t="s">
        <v>46</v>
      </c>
      <c r="F44" s="17"/>
      <c r="G44" s="17" t="s">
        <v>65</v>
      </c>
      <c r="H44" s="17" t="s">
        <v>64</v>
      </c>
    </row>
    <row r="45" spans="1:14">
      <c r="A45" s="13">
        <v>41</v>
      </c>
      <c r="B45" s="13" t="s">
        <v>59</v>
      </c>
      <c r="C45" s="13"/>
      <c r="D45" s="13" t="s">
        <v>48</v>
      </c>
      <c r="E45" s="13">
        <v>0.79649257450953181</v>
      </c>
      <c r="F45" s="13"/>
      <c r="G45" s="13">
        <f t="shared" ref="G45:G48" si="4">228.2*A45+12802</f>
        <v>22158.199999999997</v>
      </c>
      <c r="H45" s="13">
        <f>G45*E45</f>
        <v>17648.841764497105</v>
      </c>
    </row>
    <row r="46" spans="1:14">
      <c r="A46" s="13">
        <v>42</v>
      </c>
      <c r="B46" s="13" t="s">
        <v>60</v>
      </c>
      <c r="C46" s="13"/>
      <c r="D46" s="13" t="s">
        <v>49</v>
      </c>
      <c r="E46" s="13">
        <v>1.0476032480052955</v>
      </c>
      <c r="F46" s="13"/>
      <c r="G46" s="13">
        <f t="shared" si="4"/>
        <v>22386.400000000001</v>
      </c>
      <c r="H46" s="13">
        <f t="shared" ref="H46:H48" si="5">G46*E46</f>
        <v>23452.065351145749</v>
      </c>
    </row>
    <row r="47" spans="1:14">
      <c r="A47" s="13">
        <v>43</v>
      </c>
      <c r="B47" s="13" t="s">
        <v>61</v>
      </c>
      <c r="C47" s="13"/>
      <c r="D47" s="13" t="s">
        <v>50</v>
      </c>
      <c r="E47" s="13">
        <v>1.269077554078611</v>
      </c>
      <c r="F47" s="13"/>
      <c r="G47" s="13">
        <f t="shared" si="4"/>
        <v>22614.6</v>
      </c>
      <c r="H47" s="13">
        <f t="shared" si="5"/>
        <v>28699.681254466155</v>
      </c>
      <c r="N47" t="s">
        <v>66</v>
      </c>
    </row>
    <row r="48" spans="1:14">
      <c r="A48" s="13">
        <v>44</v>
      </c>
      <c r="B48" s="13" t="s">
        <v>62</v>
      </c>
      <c r="C48" s="13"/>
      <c r="D48" s="13" t="s">
        <v>51</v>
      </c>
      <c r="E48" s="13">
        <v>0.88761350378283643</v>
      </c>
      <c r="F48" s="13"/>
      <c r="G48" s="13">
        <f t="shared" si="4"/>
        <v>22842.799999999999</v>
      </c>
      <c r="H48" s="13">
        <f t="shared" si="5"/>
        <v>20275.577744210575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</vt:lpstr>
      <vt:lpstr>Moving Averages</vt:lpstr>
      <vt:lpstr>Deseasonalising &amp; Forecasting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2019-06-01T15:43:46Z</dcterms:modified>
</cp:coreProperties>
</file>