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166FE755-76B5-46A3-871C-2729A67E353F}" xr6:coauthVersionLast="47" xr6:coauthVersionMax="47" xr10:uidLastSave="{00000000-0000-0000-0000-000000000000}"/>
  <bookViews>
    <workbookView xWindow="-98" yWindow="-98" windowWidth="21795" windowHeight="13096" activeTab="2" xr2:uid="{DB030132-1E7C-46B0-AD08-719F3C8B8802}"/>
  </bookViews>
  <sheets>
    <sheet name="Sheet2" sheetId="2" r:id="rId1"/>
    <sheet name="Sheet3" sheetId="3" r:id="rId2"/>
    <sheet name="Dashboard" sheetId="4" r:id="rId3"/>
    <sheet name="Sheet1" sheetId="1" r:id="rId4"/>
  </sheets>
  <externalReferences>
    <externalReference r:id="rId5"/>
  </externalReferences>
  <definedNames>
    <definedName name="_xlchart.v1.0" hidden="1">Sheet2!$C$21:$C$24</definedName>
    <definedName name="_xlchart.v1.1" hidden="1">Sheet2!$D$21:$D$24</definedName>
    <definedName name="_xlchart.v5.2" hidden="1">Sheet2!$C$35</definedName>
    <definedName name="_xlchart.v5.3" hidden="1">Sheet2!$C$36:$C$84</definedName>
    <definedName name="_xlchart.v5.4" hidden="1">Sheet2!$D$35</definedName>
    <definedName name="_xlchart.v5.5" hidden="1">Sheet2!$D$36:$D$84</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3" i="2" l="1"/>
  <c r="D53" i="2"/>
  <c r="C54" i="2"/>
  <c r="D54" i="2"/>
  <c r="C55" i="2"/>
  <c r="D55" i="2"/>
  <c r="C56" i="2"/>
  <c r="D56" i="2"/>
  <c r="C57" i="2"/>
  <c r="D57" i="2"/>
  <c r="C58" i="2"/>
  <c r="D58" i="2"/>
  <c r="C59" i="2"/>
  <c r="D59" i="2"/>
  <c r="C60" i="2"/>
  <c r="D60" i="2"/>
  <c r="C61" i="2"/>
  <c r="D61" i="2"/>
  <c r="C62" i="2"/>
  <c r="D62" i="2"/>
  <c r="C63" i="2"/>
  <c r="D63" i="2"/>
  <c r="C64" i="2"/>
  <c r="D64" i="2"/>
  <c r="C65" i="2"/>
  <c r="D65" i="2"/>
  <c r="C66" i="2"/>
  <c r="D66" i="2"/>
  <c r="C67" i="2"/>
  <c r="D67" i="2"/>
  <c r="C68" i="2"/>
  <c r="D68" i="2"/>
  <c r="C69" i="2"/>
  <c r="D69" i="2"/>
  <c r="C70" i="2"/>
  <c r="D70" i="2"/>
  <c r="C71" i="2"/>
  <c r="D71" i="2"/>
  <c r="C72" i="2"/>
  <c r="D72" i="2"/>
  <c r="C73" i="2"/>
  <c r="D73" i="2"/>
  <c r="C74" i="2"/>
  <c r="D74" i="2"/>
  <c r="C75" i="2"/>
  <c r="D75" i="2"/>
  <c r="C76" i="2"/>
  <c r="D76" i="2"/>
  <c r="C77" i="2"/>
  <c r="D77" i="2"/>
  <c r="C78" i="2"/>
  <c r="D78" i="2"/>
  <c r="C79" i="2"/>
  <c r="D79" i="2"/>
  <c r="C80" i="2"/>
  <c r="D80" i="2"/>
  <c r="C81" i="2"/>
  <c r="D81" i="2"/>
  <c r="C82" i="2"/>
  <c r="D82" i="2"/>
  <c r="C83" i="2"/>
  <c r="D83" i="2"/>
  <c r="C84" i="2"/>
  <c r="D84" i="2"/>
  <c r="C37" i="2"/>
  <c r="D37" i="2"/>
  <c r="C38" i="2"/>
  <c r="D38" i="2"/>
  <c r="C39" i="2"/>
  <c r="D39" i="2"/>
  <c r="C40" i="2"/>
  <c r="D40" i="2"/>
  <c r="C41" i="2"/>
  <c r="D41" i="2"/>
  <c r="C42" i="2"/>
  <c r="D42" i="2"/>
  <c r="C43" i="2"/>
  <c r="D43" i="2"/>
  <c r="C44" i="2"/>
  <c r="D44" i="2"/>
  <c r="C45" i="2"/>
  <c r="D45" i="2"/>
  <c r="C46" i="2"/>
  <c r="D46" i="2"/>
  <c r="C47" i="2"/>
  <c r="D47" i="2"/>
  <c r="C48" i="2"/>
  <c r="D48" i="2"/>
  <c r="C49" i="2"/>
  <c r="D49" i="2"/>
  <c r="C50" i="2"/>
  <c r="D50" i="2"/>
  <c r="C51" i="2"/>
  <c r="D51" i="2"/>
  <c r="C52" i="2"/>
  <c r="D52" i="2"/>
  <c r="D36" i="2"/>
  <c r="C36" i="2"/>
  <c r="C22" i="2"/>
  <c r="D22" i="2"/>
  <c r="C23" i="2"/>
  <c r="D23" i="2"/>
  <c r="C24" i="2"/>
  <c r="D24" i="2"/>
  <c r="D21" i="2"/>
  <c r="C2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3"/>
  <c r="C30" i="3"/>
  <c r="N17" i="3"/>
  <c r="K17" i="3"/>
  <c r="H17" i="3"/>
  <c r="E30" i="3"/>
  <c r="B30" i="3"/>
  <c r="F30" i="3"/>
  <c r="D30" i="3"/>
  <c r="E17" i="3"/>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<sst xmlns="http://schemas.openxmlformats.org/spreadsheetml/2006/main" count="130132" uniqueCount="10955">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</sst>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quot;K&quot;"/>
    <numFmt numFmtId="165" formatCode="\$0.00"/>
    <numFmt numFmtId="166" formatCode="&quot;#&quot;\ 0"/>
    <numFmt numFmtId="167" formatCode="[Green]0.00%;[Red]\-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2"/>
      <color rgb="FF000000"/>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3" fillId="0" borderId="0" xfId="0" applyFont="1"/>
    <xf numFmtId="0" fontId="1" fillId="0" borderId="0" xfId="0" applyFont="1"/>
    <xf numFmtId="14" fontId="4" fillId="0" borderId="0" xfId="0"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10" fontId="0" fillId="0" borderId="0" xfId="1" applyNumberFormat="1" applyFont="1"/>
    <xf numFmtId="165" fontId="0" fillId="0" borderId="0" xfId="0" applyNumberFormat="1"/>
    <xf numFmtId="166" fontId="0" fillId="0" borderId="0" xfId="0" applyNumberFormat="1"/>
    <xf numFmtId="167" fontId="2" fillId="0" borderId="0" xfId="1" applyNumberFormat="1" applyFont="1"/>
  </cellXfs>
  <cellStyles count="2">
    <cellStyle name="Normal" xfId="0" builtinId="0"/>
    <cellStyle name="Percent" xfId="1" builtinId="5"/>
  </cellStyles>
  <dxfs count="15">
    <dxf>
      <numFmt numFmtId="14" formatCode="0.00%"/>
    </dxf>
    <dxf>
      <numFmt numFmtId="14" formatCode="0.00%"/>
    </dxf>
    <dxf>
      <numFmt numFmtId="164" formatCode="\$0.00,\ &quot;K&quot;"/>
    </dxf>
    <dxf>
      <numFmt numFmtId="14" formatCode="0.00%"/>
    </dxf>
    <dxf>
      <numFmt numFmtId="164" formatCode="\$0.00,\ &quot;K&quot;"/>
    </dxf>
    <dxf>
      <numFmt numFmtId="164" formatCode="\$0.00,\ &quot;K&quot;"/>
    </dxf>
    <dxf>
      <numFmt numFmtId="164" formatCode="\$0.00,\ &quot;K&quot;"/>
    </dxf>
    <dxf>
      <numFmt numFmtId="164" formatCode="\$0.00,\ &quot;K&quot;"/>
    </dxf>
    <dxf>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6"/>
        </bottom>
        <vertical/>
        <horizontal/>
      </border>
    </dxf>
    <dxf>
      <font>
        <color theme="1"/>
      </font>
      <fill>
        <patternFill>
          <bgColor theme="1"/>
        </patternFill>
      </fill>
      <border diagonalUp="0" diagonalDown="0">
        <left/>
        <right/>
        <top/>
        <bottom/>
        <vertical/>
        <horizontal/>
      </border>
    </dxf>
    <dxf>
      <fill>
        <patternFill patternType="none">
          <bgColor auto="1"/>
        </patternFill>
      </fill>
      <border diagonalUp="0" diagonalDown="0">
        <left/>
        <right/>
        <top/>
        <bottom/>
        <vertical/>
        <horizontal/>
      </border>
    </dxf>
  </dxfs>
  <tableStyles count="4" defaultTableStyle="TableStyleMedium2" defaultPivotStyle="PivotStyleLight16">
    <tableStyle name="AB" pivot="0" table="0" count="1" xr9:uid="{2AED1871-5D33-45B9-BCFC-446AC6B05444}">
      <tableStyleElement type="wholeTable" dxfId="14"/>
    </tableStyle>
    <tableStyle name="AB1" pivot="0" table="0" count="10" xr9:uid="{D0F12B28-B110-4D13-80FE-FB992793A94F}">
      <tableStyleElement type="wholeTable" dxfId="13"/>
      <tableStyleElement type="headerRow" dxfId="12"/>
    </tableStyle>
    <tableStyle name="Data-style" pivot="0" count="3" xr9:uid="{2E616D85-771C-449B-95C6-AABAD6888CC1}">
      <tableStyleElement type="headerRow" dxfId="11"/>
      <tableStyleElement type="firstRowStripe" dxfId="10"/>
      <tableStyleElement type="secondRowStripe" dxfId="9"/>
    </tableStyle>
    <tableStyle name="Slicer Style 1" pivot="0" table="0" count="1" xr9:uid="{0631C39A-5CA9-4177-9619-D17166D4F28B}">
      <tableStyleElement type="wholeTable"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 name="AB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986-40D0-9D1F-72030E097A05}"/>
            </c:ext>
          </c:extLst>
        </c:ser>
        <c:dLbls>
          <c:showLegendKey val="0"/>
          <c:showVal val="0"/>
          <c:showCatName val="0"/>
          <c:showSerName val="0"/>
          <c:showPercent val="0"/>
          <c:showBubbleSize val="0"/>
        </c:dLbls>
        <c:smooth val="0"/>
        <c:axId val="811551599"/>
        <c:axId val="811552431"/>
      </c:lineChart>
      <c:catAx>
        <c:axId val="811551599"/>
        <c:scaling>
          <c:orientation val="minMax"/>
        </c:scaling>
        <c:delete val="1"/>
        <c:axPos val="b"/>
        <c:numFmt formatCode="General" sourceLinked="1"/>
        <c:majorTickMark val="none"/>
        <c:minorTickMark val="none"/>
        <c:tickLblPos val="nextTo"/>
        <c:crossAx val="811552431"/>
        <c:crosses val="autoZero"/>
        <c:auto val="1"/>
        <c:lblAlgn val="ctr"/>
        <c:lblOffset val="100"/>
        <c:noMultiLvlLbl val="0"/>
      </c:catAx>
      <c:valAx>
        <c:axId val="811552431"/>
        <c:scaling>
          <c:orientation val="minMax"/>
        </c:scaling>
        <c:delete val="1"/>
        <c:axPos val="l"/>
        <c:numFmt formatCode="General" sourceLinked="1"/>
        <c:majorTickMark val="none"/>
        <c:minorTickMark val="none"/>
        <c:tickLblPos val="nextTo"/>
        <c:crossAx val="81155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Sheet3!$E$3</c:f>
              <c:strCache>
                <c:ptCount val="1"/>
                <c:pt idx="0">
                  <c:v>Total</c:v>
                </c:pt>
              </c:strCache>
            </c:strRef>
          </c:tx>
          <c:spPr>
            <a:ln w="28575" cap="rnd">
              <a:solidFill>
                <a:schemeClr val="accent1"/>
              </a:solidFill>
              <a:round/>
            </a:ln>
            <a:effectLst/>
          </c:spPr>
          <c:marker>
            <c:symbol val="none"/>
          </c:marker>
          <c:cat>
            <c:strRef>
              <c:f>Sheet3!$D$4:$D$16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9C5-45B4-A36A-655BE6FC3FEC}"/>
            </c:ext>
          </c:extLst>
        </c:ser>
        <c:dLbls>
          <c:showLegendKey val="0"/>
          <c:showVal val="0"/>
          <c:showCatName val="0"/>
          <c:showSerName val="0"/>
          <c:showPercent val="0"/>
          <c:showBubbleSize val="0"/>
        </c:dLbls>
        <c:smooth val="0"/>
        <c:axId val="1006790175"/>
        <c:axId val="1006785183"/>
      </c:lineChart>
      <c:catAx>
        <c:axId val="1006790175"/>
        <c:scaling>
          <c:orientation val="minMax"/>
        </c:scaling>
        <c:delete val="1"/>
        <c:axPos val="b"/>
        <c:numFmt formatCode="General" sourceLinked="1"/>
        <c:majorTickMark val="none"/>
        <c:minorTickMark val="none"/>
        <c:tickLblPos val="nextTo"/>
        <c:crossAx val="1006785183"/>
        <c:crosses val="autoZero"/>
        <c:auto val="1"/>
        <c:lblAlgn val="ctr"/>
        <c:lblOffset val="100"/>
        <c:noMultiLvlLbl val="0"/>
      </c:catAx>
      <c:valAx>
        <c:axId val="1006785183"/>
        <c:scaling>
          <c:orientation val="minMax"/>
        </c:scaling>
        <c:delete val="1"/>
        <c:axPos val="l"/>
        <c:numFmt formatCode="General" sourceLinked="1"/>
        <c:majorTickMark val="none"/>
        <c:minorTickMark val="none"/>
        <c:tickLblPos val="nextTo"/>
        <c:crossAx val="100679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Sheet3!$H$3</c:f>
              <c:strCache>
                <c:ptCount val="1"/>
                <c:pt idx="0">
                  <c:v>Total</c:v>
                </c:pt>
              </c:strCache>
            </c:strRef>
          </c:tx>
          <c:spPr>
            <a:ln w="28575" cap="rnd">
              <a:solidFill>
                <a:schemeClr val="accent1"/>
              </a:solidFill>
              <a:round/>
            </a:ln>
            <a:effectLst/>
          </c:spPr>
          <c:marker>
            <c:symbol val="none"/>
          </c:marker>
          <c:cat>
            <c:strRef>
              <c:f>Sheet3!$G$4:$G$16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34A-4241-91BC-1B7BE6D1AA6F}"/>
            </c:ext>
          </c:extLst>
        </c:ser>
        <c:dLbls>
          <c:showLegendKey val="0"/>
          <c:showVal val="0"/>
          <c:showCatName val="0"/>
          <c:showSerName val="0"/>
          <c:showPercent val="0"/>
          <c:showBubbleSize val="0"/>
        </c:dLbls>
        <c:smooth val="0"/>
        <c:axId val="812030447"/>
        <c:axId val="812030863"/>
      </c:lineChart>
      <c:catAx>
        <c:axId val="812030447"/>
        <c:scaling>
          <c:orientation val="minMax"/>
        </c:scaling>
        <c:delete val="1"/>
        <c:axPos val="b"/>
        <c:numFmt formatCode="General" sourceLinked="1"/>
        <c:majorTickMark val="none"/>
        <c:minorTickMark val="none"/>
        <c:tickLblPos val="nextTo"/>
        <c:crossAx val="812030863"/>
        <c:crosses val="autoZero"/>
        <c:auto val="1"/>
        <c:lblAlgn val="ctr"/>
        <c:lblOffset val="100"/>
        <c:noMultiLvlLbl val="0"/>
      </c:catAx>
      <c:valAx>
        <c:axId val="812030863"/>
        <c:scaling>
          <c:orientation val="minMax"/>
        </c:scaling>
        <c:delete val="1"/>
        <c:axPos val="l"/>
        <c:numFmt formatCode="General" sourceLinked="1"/>
        <c:majorTickMark val="none"/>
        <c:minorTickMark val="none"/>
        <c:tickLblPos val="nextTo"/>
        <c:crossAx val="81203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8575" cap="rnd">
              <a:solidFill>
                <a:schemeClr val="accent1"/>
              </a:solidFill>
              <a:round/>
            </a:ln>
            <a:effectLst/>
          </c:spPr>
          <c:marker>
            <c:symbol val="none"/>
          </c:marker>
          <c:cat>
            <c:strRef>
              <c:f>Sheet3!$J$4:$J$16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CD5-4662-A26C-61A33F2FA5FF}"/>
            </c:ext>
          </c:extLst>
        </c:ser>
        <c:dLbls>
          <c:showLegendKey val="0"/>
          <c:showVal val="0"/>
          <c:showCatName val="0"/>
          <c:showSerName val="0"/>
          <c:showPercent val="0"/>
          <c:showBubbleSize val="0"/>
        </c:dLbls>
        <c:smooth val="0"/>
        <c:axId val="1006780607"/>
        <c:axId val="1006789759"/>
      </c:lineChart>
      <c:catAx>
        <c:axId val="1006780607"/>
        <c:scaling>
          <c:orientation val="minMax"/>
        </c:scaling>
        <c:delete val="1"/>
        <c:axPos val="b"/>
        <c:numFmt formatCode="General" sourceLinked="1"/>
        <c:majorTickMark val="none"/>
        <c:minorTickMark val="none"/>
        <c:tickLblPos val="nextTo"/>
        <c:crossAx val="1006789759"/>
        <c:crosses val="autoZero"/>
        <c:auto val="1"/>
        <c:lblAlgn val="ctr"/>
        <c:lblOffset val="100"/>
        <c:noMultiLvlLbl val="0"/>
      </c:catAx>
      <c:valAx>
        <c:axId val="1006789759"/>
        <c:scaling>
          <c:orientation val="minMax"/>
        </c:scaling>
        <c:delete val="1"/>
        <c:axPos val="l"/>
        <c:numFmt formatCode="General" sourceLinked="1"/>
        <c:majorTickMark val="none"/>
        <c:minorTickMark val="none"/>
        <c:tickLblPos val="nextTo"/>
        <c:crossAx val="10067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Sheet3!$N$3</c:f>
              <c:strCache>
                <c:ptCount val="1"/>
                <c:pt idx="0">
                  <c:v>Total</c:v>
                </c:pt>
              </c:strCache>
            </c:strRef>
          </c:tx>
          <c:spPr>
            <a:ln w="28575" cap="rnd">
              <a:solidFill>
                <a:schemeClr val="accent1"/>
              </a:solidFill>
              <a:round/>
            </a:ln>
            <a:effectLst/>
          </c:spPr>
          <c:marker>
            <c:symbol val="none"/>
          </c:marker>
          <c:cat>
            <c:strRef>
              <c:f>Sheet3!$M$4:$M$16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DD9-4F53-9155-C39975832FEE}"/>
            </c:ext>
          </c:extLst>
        </c:ser>
        <c:dLbls>
          <c:showLegendKey val="0"/>
          <c:showVal val="0"/>
          <c:showCatName val="0"/>
          <c:showSerName val="0"/>
          <c:showPercent val="0"/>
          <c:showBubbleSize val="0"/>
        </c:dLbls>
        <c:smooth val="0"/>
        <c:axId val="1007650319"/>
        <c:axId val="1007649903"/>
      </c:lineChart>
      <c:catAx>
        <c:axId val="1007650319"/>
        <c:scaling>
          <c:orientation val="minMax"/>
        </c:scaling>
        <c:delete val="1"/>
        <c:axPos val="b"/>
        <c:numFmt formatCode="General" sourceLinked="1"/>
        <c:majorTickMark val="none"/>
        <c:minorTickMark val="none"/>
        <c:tickLblPos val="nextTo"/>
        <c:crossAx val="1007649903"/>
        <c:crosses val="autoZero"/>
        <c:auto val="1"/>
        <c:lblAlgn val="ctr"/>
        <c:lblOffset val="100"/>
        <c:noMultiLvlLbl val="0"/>
      </c:catAx>
      <c:valAx>
        <c:axId val="1007649903"/>
        <c:scaling>
          <c:orientation val="minMax"/>
        </c:scaling>
        <c:delete val="1"/>
        <c:axPos val="l"/>
        <c:numFmt formatCode="0.00%" sourceLinked="1"/>
        <c:majorTickMark val="none"/>
        <c:minorTickMark val="none"/>
        <c:tickLblPos val="nextTo"/>
        <c:crossAx val="100765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bg1"/>
              </a:solidFill>
              <a:round/>
            </a:ln>
            <a:effectLst/>
          </c:spPr>
          <c:marker>
            <c:symbol val="none"/>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741-4CB8-809E-8A60309D7DDE}"/>
            </c:ext>
          </c:extLst>
        </c:ser>
        <c:dLbls>
          <c:showLegendKey val="0"/>
          <c:showVal val="0"/>
          <c:showCatName val="0"/>
          <c:showSerName val="0"/>
          <c:showPercent val="0"/>
          <c:showBubbleSize val="0"/>
        </c:dLbls>
        <c:smooth val="0"/>
        <c:axId val="811551599"/>
        <c:axId val="811552431"/>
      </c:lineChart>
      <c:catAx>
        <c:axId val="811551599"/>
        <c:scaling>
          <c:orientation val="minMax"/>
        </c:scaling>
        <c:delete val="1"/>
        <c:axPos val="b"/>
        <c:numFmt formatCode="General" sourceLinked="1"/>
        <c:majorTickMark val="none"/>
        <c:minorTickMark val="none"/>
        <c:tickLblPos val="nextTo"/>
        <c:crossAx val="811552431"/>
        <c:crosses val="autoZero"/>
        <c:auto val="1"/>
        <c:lblAlgn val="ctr"/>
        <c:lblOffset val="100"/>
        <c:noMultiLvlLbl val="0"/>
      </c:catAx>
      <c:valAx>
        <c:axId val="811552431"/>
        <c:scaling>
          <c:orientation val="minMax"/>
        </c:scaling>
        <c:delete val="1"/>
        <c:axPos val="l"/>
        <c:numFmt formatCode="General" sourceLinked="1"/>
        <c:majorTickMark val="none"/>
        <c:minorTickMark val="none"/>
        <c:tickLblPos val="nextTo"/>
        <c:crossAx val="81155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Sheet3!$E$3</c:f>
              <c:strCache>
                <c:ptCount val="1"/>
                <c:pt idx="0">
                  <c:v>Total</c:v>
                </c:pt>
              </c:strCache>
            </c:strRef>
          </c:tx>
          <c:spPr>
            <a:ln w="28575" cap="rnd">
              <a:solidFill>
                <a:schemeClr val="bg1"/>
              </a:solidFill>
              <a:round/>
            </a:ln>
            <a:effectLst/>
          </c:spPr>
          <c:marker>
            <c:symbol val="none"/>
          </c:marker>
          <c:cat>
            <c:strRef>
              <c:f>Sheet3!$D$4:$D$16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B73-4AFF-837E-74438A145DD1}"/>
            </c:ext>
          </c:extLst>
        </c:ser>
        <c:dLbls>
          <c:showLegendKey val="0"/>
          <c:showVal val="0"/>
          <c:showCatName val="0"/>
          <c:showSerName val="0"/>
          <c:showPercent val="0"/>
          <c:showBubbleSize val="0"/>
        </c:dLbls>
        <c:smooth val="0"/>
        <c:axId val="1006790175"/>
        <c:axId val="1006785183"/>
      </c:lineChart>
      <c:catAx>
        <c:axId val="1006790175"/>
        <c:scaling>
          <c:orientation val="minMax"/>
        </c:scaling>
        <c:delete val="1"/>
        <c:axPos val="b"/>
        <c:numFmt formatCode="General" sourceLinked="1"/>
        <c:majorTickMark val="none"/>
        <c:minorTickMark val="none"/>
        <c:tickLblPos val="nextTo"/>
        <c:crossAx val="1006785183"/>
        <c:crosses val="autoZero"/>
        <c:auto val="1"/>
        <c:lblAlgn val="ctr"/>
        <c:lblOffset val="100"/>
        <c:noMultiLvlLbl val="0"/>
      </c:catAx>
      <c:valAx>
        <c:axId val="1006785183"/>
        <c:scaling>
          <c:orientation val="minMax"/>
        </c:scaling>
        <c:delete val="1"/>
        <c:axPos val="l"/>
        <c:numFmt formatCode="General" sourceLinked="1"/>
        <c:majorTickMark val="none"/>
        <c:minorTickMark val="none"/>
        <c:tickLblPos val="nextTo"/>
        <c:crossAx val="100679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Sheet3!$H$3</c:f>
              <c:strCache>
                <c:ptCount val="1"/>
                <c:pt idx="0">
                  <c:v>Total</c:v>
                </c:pt>
              </c:strCache>
            </c:strRef>
          </c:tx>
          <c:spPr>
            <a:ln w="28575" cap="rnd">
              <a:solidFill>
                <a:schemeClr val="bg1"/>
              </a:solidFill>
              <a:round/>
            </a:ln>
            <a:effectLst/>
          </c:spPr>
          <c:marker>
            <c:symbol val="none"/>
          </c:marker>
          <c:cat>
            <c:strRef>
              <c:f>Sheet3!$G$4:$G$16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5C7-432F-87CB-F8495C8D1661}"/>
            </c:ext>
          </c:extLst>
        </c:ser>
        <c:dLbls>
          <c:showLegendKey val="0"/>
          <c:showVal val="0"/>
          <c:showCatName val="0"/>
          <c:showSerName val="0"/>
          <c:showPercent val="0"/>
          <c:showBubbleSize val="0"/>
        </c:dLbls>
        <c:smooth val="0"/>
        <c:axId val="812030447"/>
        <c:axId val="812030863"/>
      </c:lineChart>
      <c:catAx>
        <c:axId val="812030447"/>
        <c:scaling>
          <c:orientation val="minMax"/>
        </c:scaling>
        <c:delete val="1"/>
        <c:axPos val="b"/>
        <c:numFmt formatCode="General" sourceLinked="1"/>
        <c:majorTickMark val="none"/>
        <c:minorTickMark val="none"/>
        <c:tickLblPos val="nextTo"/>
        <c:crossAx val="812030863"/>
        <c:crosses val="autoZero"/>
        <c:auto val="1"/>
        <c:lblAlgn val="ctr"/>
        <c:lblOffset val="100"/>
        <c:noMultiLvlLbl val="0"/>
      </c:catAx>
      <c:valAx>
        <c:axId val="812030863"/>
        <c:scaling>
          <c:orientation val="minMax"/>
        </c:scaling>
        <c:delete val="1"/>
        <c:axPos val="l"/>
        <c:numFmt formatCode="General" sourceLinked="1"/>
        <c:majorTickMark val="none"/>
        <c:minorTickMark val="none"/>
        <c:tickLblPos val="nextTo"/>
        <c:crossAx val="81203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8575" cap="rnd">
              <a:solidFill>
                <a:schemeClr val="bg1"/>
              </a:solidFill>
              <a:round/>
            </a:ln>
            <a:effectLst/>
          </c:spPr>
          <c:marker>
            <c:symbol val="none"/>
          </c:marker>
          <c:cat>
            <c:strRef>
              <c:f>Sheet3!$J$4:$J$16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0AA-4B8C-A530-3A5DB870A367}"/>
            </c:ext>
          </c:extLst>
        </c:ser>
        <c:dLbls>
          <c:showLegendKey val="0"/>
          <c:showVal val="0"/>
          <c:showCatName val="0"/>
          <c:showSerName val="0"/>
          <c:showPercent val="0"/>
          <c:showBubbleSize val="0"/>
        </c:dLbls>
        <c:smooth val="0"/>
        <c:axId val="1006780607"/>
        <c:axId val="1006789759"/>
      </c:lineChart>
      <c:catAx>
        <c:axId val="1006780607"/>
        <c:scaling>
          <c:orientation val="minMax"/>
        </c:scaling>
        <c:delete val="1"/>
        <c:axPos val="b"/>
        <c:numFmt formatCode="General" sourceLinked="1"/>
        <c:majorTickMark val="none"/>
        <c:minorTickMark val="none"/>
        <c:tickLblPos val="nextTo"/>
        <c:crossAx val="1006789759"/>
        <c:crosses val="autoZero"/>
        <c:auto val="1"/>
        <c:lblAlgn val="ctr"/>
        <c:lblOffset val="100"/>
        <c:noMultiLvlLbl val="0"/>
      </c:catAx>
      <c:valAx>
        <c:axId val="1006789759"/>
        <c:scaling>
          <c:orientation val="minMax"/>
        </c:scaling>
        <c:delete val="1"/>
        <c:axPos val="l"/>
        <c:numFmt formatCode="General" sourceLinked="1"/>
        <c:majorTickMark val="none"/>
        <c:minorTickMark val="none"/>
        <c:tickLblPos val="nextTo"/>
        <c:crossAx val="10067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Project1.xlsx]Sheet3!PivotTable13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8575" cap="rnd">
              <a:solidFill>
                <a:schemeClr val="bg1"/>
              </a:solidFill>
              <a:round/>
            </a:ln>
            <a:effectLst/>
          </c:spPr>
          <c:marker>
            <c:symbol val="none"/>
          </c:marker>
          <c:cat>
            <c:strRef>
              <c:f>Sheet3!$J$4:$J$16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9BB-4485-8DA5-B9AC12B0D8C2}"/>
            </c:ext>
          </c:extLst>
        </c:ser>
        <c:dLbls>
          <c:showLegendKey val="0"/>
          <c:showVal val="0"/>
          <c:showCatName val="0"/>
          <c:showSerName val="0"/>
          <c:showPercent val="0"/>
          <c:showBubbleSize val="0"/>
        </c:dLbls>
        <c:smooth val="0"/>
        <c:axId val="1006780607"/>
        <c:axId val="1006789759"/>
      </c:lineChart>
      <c:catAx>
        <c:axId val="1006780607"/>
        <c:scaling>
          <c:orientation val="minMax"/>
        </c:scaling>
        <c:delete val="1"/>
        <c:axPos val="b"/>
        <c:numFmt formatCode="General" sourceLinked="1"/>
        <c:majorTickMark val="none"/>
        <c:minorTickMark val="none"/>
        <c:tickLblPos val="nextTo"/>
        <c:crossAx val="1006789759"/>
        <c:crosses val="autoZero"/>
        <c:auto val="1"/>
        <c:lblAlgn val="ctr"/>
        <c:lblOffset val="100"/>
        <c:noMultiLvlLbl val="0"/>
      </c:catAx>
      <c:valAx>
        <c:axId val="1006789759"/>
        <c:scaling>
          <c:orientation val="minMax"/>
        </c:scaling>
        <c:delete val="1"/>
        <c:axPos val="l"/>
        <c:numFmt formatCode="General" sourceLinked="1"/>
        <c:majorTickMark val="none"/>
        <c:minorTickMark val="none"/>
        <c:tickLblPos val="nextTo"/>
        <c:crossAx val="10067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Project1.xlsx]Sheet2!PivotTable1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Sheet2!$C$3</c:f>
              <c:strCache>
                <c:ptCount val="1"/>
                <c:pt idx="0">
                  <c:v>Sum of Profit</c:v>
                </c:pt>
              </c:strCache>
            </c:strRef>
          </c:tx>
          <c:spPr>
            <a:solidFill>
              <a:schemeClr val="accent1"/>
            </a:solidFill>
            <a:ln>
              <a:noFill/>
            </a:ln>
            <a:effectLst/>
          </c:spP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E0B-43F8-850B-E70AA7F06A90}"/>
            </c:ext>
          </c:extLst>
        </c:ser>
        <c:dLbls>
          <c:showLegendKey val="0"/>
          <c:showVal val="0"/>
          <c:showCatName val="0"/>
          <c:showSerName val="0"/>
          <c:showPercent val="0"/>
          <c:showBubbleSize val="0"/>
        </c:dLbls>
        <c:axId val="926612191"/>
        <c:axId val="926607615"/>
      </c:areaChart>
      <c:barChart>
        <c:barDir val="col"/>
        <c:grouping val="clustered"/>
        <c:varyColors val="0"/>
        <c:ser>
          <c:idx val="0"/>
          <c:order val="0"/>
          <c:tx>
            <c:strRef>
              <c:f>Sheet2!$B$3</c:f>
              <c:strCache>
                <c:ptCount val="1"/>
                <c:pt idx="0">
                  <c:v>Sum of Sales</c:v>
                </c:pt>
              </c:strCache>
            </c:strRef>
          </c:tx>
          <c:spPr>
            <a:solidFill>
              <a:schemeClr val="bg1"/>
            </a:solidFill>
            <a:ln>
              <a:noFill/>
            </a:ln>
            <a:effectLst>
              <a:softEdge rad="0"/>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E0B-43F8-850B-E70AA7F06A90}"/>
            </c:ext>
          </c:extLst>
        </c:ser>
        <c:dLbls>
          <c:showLegendKey val="0"/>
          <c:showVal val="0"/>
          <c:showCatName val="0"/>
          <c:showSerName val="0"/>
          <c:showPercent val="0"/>
          <c:showBubbleSize val="0"/>
        </c:dLbls>
        <c:gapWidth val="221"/>
        <c:overlap val="-28"/>
        <c:axId val="605562703"/>
        <c:axId val="605561871"/>
      </c:barChart>
      <c:catAx>
        <c:axId val="60556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5561871"/>
        <c:crosses val="autoZero"/>
        <c:auto val="1"/>
        <c:lblAlgn val="ctr"/>
        <c:lblOffset val="100"/>
        <c:noMultiLvlLbl val="0"/>
      </c:catAx>
      <c:valAx>
        <c:axId val="605561871"/>
        <c:scaling>
          <c:orientation val="minMax"/>
        </c:scaling>
        <c:delete val="0"/>
        <c:axPos val="l"/>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5562703"/>
        <c:crosses val="autoZero"/>
        <c:crossBetween val="between"/>
      </c:valAx>
      <c:valAx>
        <c:axId val="926607615"/>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6612191"/>
        <c:crosses val="max"/>
        <c:crossBetween val="between"/>
      </c:valAx>
      <c:catAx>
        <c:axId val="926612191"/>
        <c:scaling>
          <c:orientation val="minMax"/>
        </c:scaling>
        <c:delete val="1"/>
        <c:axPos val="b"/>
        <c:numFmt formatCode="General" sourceLinked="1"/>
        <c:majorTickMark val="out"/>
        <c:minorTickMark val="none"/>
        <c:tickLblPos val="nextTo"/>
        <c:crossAx val="92660761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Project1.xlsx]Sheet2!PivotTable5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noFill/>
          </a:ln>
          <a:effectLst/>
        </c:spPr>
      </c:pivotFmt>
      <c:pivotFmt>
        <c:idx val="7"/>
        <c:spPr>
          <a:solidFill>
            <a:schemeClr val="accent6">
              <a:lumMod val="20000"/>
              <a:lumOff val="80000"/>
            </a:schemeClr>
          </a:solidFill>
          <a:ln w="19050">
            <a:noFill/>
          </a:ln>
          <a:effectLst/>
        </c:spPr>
      </c:pivotFmt>
      <c:pivotFmt>
        <c:idx val="8"/>
        <c:spPr>
          <a:solidFill>
            <a:schemeClr val="accent6">
              <a:lumMod val="60000"/>
              <a:lumOff val="40000"/>
            </a:schemeClr>
          </a:solidFill>
          <a:ln w="19050">
            <a:noFill/>
          </a:ln>
          <a:effectLst/>
        </c:spPr>
      </c:pivotFmt>
    </c:pivotFmts>
    <c:plotArea>
      <c:layout/>
      <c:doughnutChart>
        <c:varyColors val="1"/>
        <c:ser>
          <c:idx val="0"/>
          <c:order val="0"/>
          <c:tx>
            <c:strRef>
              <c:f>Sheet2!$B$28</c:f>
              <c:strCache>
                <c:ptCount val="1"/>
                <c:pt idx="0">
                  <c:v>Total</c:v>
                </c:pt>
              </c:strCache>
            </c:strRef>
          </c:tx>
          <c:spPr>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7019-4F81-A536-AED19AAE6326}"/>
              </c:ext>
            </c:extLst>
          </c:dPt>
          <c:dPt>
            <c:idx val="1"/>
            <c:bubble3D val="0"/>
            <c:spPr>
              <a:solidFill>
                <a:schemeClr val="accent6">
                  <a:lumMod val="20000"/>
                  <a:lumOff val="80000"/>
                </a:schemeClr>
              </a:solidFill>
              <a:ln w="19050">
                <a:noFill/>
              </a:ln>
              <a:effectLst/>
            </c:spPr>
            <c:extLst>
              <c:ext xmlns:c16="http://schemas.microsoft.com/office/drawing/2014/chart" uri="{C3380CC4-5D6E-409C-BE32-E72D297353CC}">
                <c16:uniqueId val="{00000003-7019-4F81-A536-AED19AAE6326}"/>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7019-4F81-A536-AED19AAE632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Sheet2!$A$29:$A$32</c:f>
              <c:strCache>
                <c:ptCount val="3"/>
                <c:pt idx="0">
                  <c:v>Furniture</c:v>
                </c:pt>
                <c:pt idx="1">
                  <c:v>Office Supplies</c:v>
                </c:pt>
                <c:pt idx="2">
                  <c:v>Technology</c:v>
                </c:pt>
              </c:strCache>
            </c:strRef>
          </c:cat>
          <c:val>
            <c:numRef>
              <c:f>Sheet2!$B$29:$B$32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019-4F81-A536-AED19AAE6326}"/>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Project1.xlsx]Sheet2!PivotTable9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Sheet2!$N$3</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Sheet2!$M$4:$M$9</c:f>
              <c:strCache>
                <c:ptCount val="5"/>
                <c:pt idx="0">
                  <c:v>Binders</c:v>
                </c:pt>
                <c:pt idx="1">
                  <c:v>Chairs</c:v>
                </c:pt>
                <c:pt idx="2">
                  <c:v>Phones</c:v>
                </c:pt>
                <c:pt idx="3">
                  <c:v>Storage</c:v>
                </c:pt>
                <c:pt idx="4">
                  <c:v>Tables</c:v>
                </c:pt>
              </c:strCache>
            </c:strRef>
          </c:cat>
          <c:val>
            <c:numRef>
              <c:f>Sheet2!$N$4:$N$9</c:f>
              <c:numCache>
                <c:formatCode>\$0.00,\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6D60-42F5-B2A4-BC938318DA09}"/>
            </c:ext>
          </c:extLst>
        </c:ser>
        <c:dLbls>
          <c:showLegendKey val="0"/>
          <c:showVal val="0"/>
          <c:showCatName val="0"/>
          <c:showSerName val="0"/>
          <c:showPercent val="0"/>
          <c:showBubbleSize val="0"/>
        </c:dLbls>
        <c:gapWidth val="182"/>
        <c:axId val="919030783"/>
        <c:axId val="919030367"/>
      </c:barChart>
      <c:catAx>
        <c:axId val="91903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19030367"/>
        <c:crosses val="autoZero"/>
        <c:auto val="1"/>
        <c:lblAlgn val="ctr"/>
        <c:lblOffset val="100"/>
        <c:noMultiLvlLbl val="0"/>
      </c:catAx>
      <c:valAx>
        <c:axId val="919030367"/>
        <c:scaling>
          <c:orientation val="minMax"/>
        </c:scaling>
        <c:delete val="0"/>
        <c:axPos val="b"/>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1903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a:ln>
              <a:noFill/>
            </a:ln>
          </cx:spPr>
        </cx:plotSurface>
        <cx:series layoutId="waterfall" uniqueId="{9B896FC4-1EBF-470E-93D8-91836F2AAFFA}">
          <cx: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cx:spPr>
          <cx:dataLabels pos="ct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spPr>
          <a:ln>
            <a:solidFill>
              <a:schemeClr val="bg1"/>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78CF7349-DA60-4EBC-AFCC-CC250B093220}">
          <cx:tx>
            <cx:txData>
              <cx:f>_xlchart.v5.4</cx:f>
              <cx:v>Sales</cx:v>
            </cx:txData>
          </cx:tx>
          <cx:spPr>
            <a:solidFill>
              <a:schemeClr val="accent6">
                <a:lumMod val="20000"/>
                <a:lumOff val="80000"/>
              </a:schemeClr>
            </a:solidFill>
            <a:ln>
              <a:noFill/>
            </a:ln>
          </cx:spPr>
          <cx:dataLabels>
            <cx:visibility seriesName="0" categoryName="0" value="0"/>
            <cx:separator>, </cx:separator>
          </cx:dataLabels>
          <cx:dataId val="0"/>
          <cx:layoutPr>
            <cx:geography cultureLanguage="en-US" cultureRegion="IN" attribution="Powered by Bing">
              <cx:geoCache provider="{E9337A44-BEBE-4D9F-B70C-5C5E7DAFC167}">
                <cx:binary>1H1pU9zItu1fcfjzE60cpTxx+ka0agCMwTbY7m5/UZSB1qzUPP36u5IqbJDLhhOH+yKK7nAFpcrK
nbn2vHcm/74e/nWd3m6qV0OW5vW/roffX4dNU/zrt9/q6/A229RHWXRd6Vr/0xxd6+w3/c8/0fXt
bzfVpo/y4DdqE/7bdbipmtvh9f/8G98W3Oq3+nrTRDr/0N5W4+Vt3aZN/Ytnex+92txkUb6M6qaK
rhvy++sLXTXhq+Um0c3m9avbvIma8eNY3P7++tEnX7/6bf59P8z9KgV5TXuDsdw54lwy2yVMbX9e
v0p1HuweW8S2j7hUjFLy7fl27otNhvHPpeqOps3NTXVb11ja3et89KN14OHy9atr3eaN2cMA2/n7
60951NzevLpqNs1t/fpVVOvF9gMLbRbz6epu9b89RuF//j17A/sxe+cBUPPNe+rRDzj9kW6+brIX
hIjRI0dKTil1HmPjyiOX24xRm+7F5hmU7Ifl28AZIn+8PUhErnT7fyE5/IgzSbhwnO3uz9AxkkOZ
zRWR/F5etzLzXHr2g/N49Ayhq8OUmXfVbaDz+116Aa3GjhRzpSuZ/CYZj7QatY+EcAlh5H7SLTRP
E7IflPtxMzjeXR6kwFzcdpubl9Rg6ogJyblg9hYO97EiI0QeSSGY67iubX5mqDxNz35U7sfNULn4
fJCo/FFFk85fEhZ+RI1ldwnfr8EIOYLhEUoKuQ+WZxC0H5dvA2fA/PHlIIF5f5vn9Zh2mzx6QXS4
feQqKdVWIrZC8VCHOc6Ry1xXOc53oXromT2Xqv0QPR49w+n9HweJ03lU17qtonuV/9/bGeYeMekI
1+aw9uaHPlZsih5xx2GSCXcrYfJ+7q25eQ5F+/H5PnKGzfm7g8TmjyrZ5PUGTv1LRTaMQ34gPYyI
vUbHYMMUEfADttiJ+7m32DyHov3YfB85w+aPQ3UHvlabOnlJ3UaOBHUIc5ytYflBbtSRS2wHYc1+
bC5un6ZoPzbfR86wuVgdpNycR9dhFGxe0neG3DjcUY67i/hnzporjhz4cQh6ds9/0GlPU7Qfm+9r
mWFzfnqQ2KxTXUUv6UdT90goIYjNd2IxMzcuVJrrME5dtlVp7LFKewZB+5H5NnAGzPowEwKLTRr9
o6sXddeYc0QFh79G1HbvyWNXgBB1JIkDrcd3cvMYm+fRtB+eh2NnCC0O01V7q9uojjYvGu3YRwpG
xZbyeybzoT+tCPwF4iIc2vnTs6zNs0jaj8+DoTN43h4mPAsN1ba50fcs/CKeNIy9EDan+8XHFkeC
Oy586ftJt27ac0jZj8r3kTNQFofpQt/XCl7pf15hbW329SXDUYQ6ygYAhEEuHsoN4lCbSKok28U4
M7n5T8naD9b+b5kBt1wcpJ/wEfkDlEVub+85+wXESaA0APfZ3iXU5g42SgeMM8ol3zngM6l6Fkn7
kXowdAbPx4uDhOd8U43pJr95QXQgS4h/mFAzUZJHjk2Qk1O7hNwMledQsh+U7yNnmJwvDxKThYbI
XDfRddu8HCwcUakjiGBM7LVBDgpxzEW6lM5SBc+kZj80jwbP0Fl8PEh0jm91Fbyo8aFHkmPnUUzb
i4zLUMXmzOH2LjCaCc4zCNoPzreBM2COD9NvW96mm35TvaShUUe27TqSQpltf2YqTaB9wJWckZ13
MBOd51C0H5rvI2fYLFcHKTSnN5vwBR1qzo/gkCGHdh9uztI4hHDU3BRzXHsGyZOE7MdjN2wGxulh
2pdPzSZ8OcPCUP+kJtlJd4ZllrchptDmIPSkcpZMe4qO/VBsR82Q+HSYtuQ0TaNcR/XLoYHCGoFU
cASbewsDrjoiHK0Dwv2u0h4W1p5D0X5cvo+cYXN6mHm00/zmhXM06shklR21Q0bNHGSELXC/XFuq
nSDxe7bYJgOeQdBPkLlfyRyYwwxZtj1Ci02lITyb+z16gbASfTU2ohNKdn4Y/KyHuQDX1KzhhEGh
bUVrps6eT9d+mObjZ2hdLQ7T8uv+BTHi9Mh2uBQO51tfeYaRYkdGeCSqCNvnM4xOn6BmPzLbUTM8
Tg/TSz7XefOiqWc02aJNUxCFAOXuZwYJsVEb4IJQaZJrD23NM0jZj8e3gTNIzg/TCzh76eYAF5Uy
jgIzumfufshjRabQ2OHasDT3YQ2aOx/i8jQ9+2G5HzdD5ezqIBXX+aauN9dhW982TX2/Qf+9lYEG
Q6EM0TzqzPvAceAt2wIS5c5QeTY9+8GZDZ9hdH6YyuwMbNteJ+PLwYNKp0leInk8CynRGUBdCBQO
FGyt/0yZPYeU/ch8HzkD5ezvAxWcKH/BJAwXyOabTs0H2uqhWybVESVoVYdfsBeY880T5OxHZTds
Bsn5YaZf/ozqa53X0ct20kicqhFM3oczj40MAk2IERo61P52jWeRtB+aB0Nn8Px5epASc3Hbv/pb
V8nLqTFYGRRaKDfnZ+5+Zk6ZI44kngjIzd5Y5jkU7Qfn+8gZNhcHqs0iU7982WNppj6pCBo0dwn9
uX/Gj4hClxO61+854r6j9hm07Ifl/PsyZricH2YWwPQIm/+LIrrfpP/eOTOn0Sgy/t+SY+oHpYbj
AhR9HDuxmoWXzyTqZxA9WNEcpMP0oY0yONlkRR1GL1mX4exIutBd6r6WOdduptaJhDQybVvtN5Oj
Z5O1H6jZ8BlUFycHa4Pe3Fb17fhy4mSS0QwgCLb/BIGDKg1kDceMt0ZIzXxqs9FP0/RzkO7HzhF6
c7AInd8O0fULFtJwjgD5Toa+ze+tMg+da2LLI2K7ANGFkXqYJDDYPE3Nz7G5HzvH5vwwsbk7v/5/
kJNGYyBDHfPb4cLZOVwH5RwXZwul3OE3M0jbE+zPoesnSM3WNUdrcZBovQujF5QhaDmOkzZw6Xbp
tpk1QuM6TrGh4vaTWwaeomY/MttRMzzeHabteZekaA940WsFIDcuQ65mV0ozh24f6jWFNA/Umm3f
n2+Ho/dQuz2Hop/g8m0tc2zODlJWLkPcPvHqtH7ZJkF0o0nqIj2wa5xRs2wbsqCCoL3THNC9+4FM
PcTnuVTtx+jx6BlOl6cHidPH2+FFDxgStDYxl6PauXWh5wKErg8kF1Bi2F3PAQAfAvQkOfuR2Q2b
QfLxr4OE5M/bunn1OUK34MsexnFRT6MC3eq7rZ/5BKhTS7h08Nm+17EfQvNssvZDNBs+g+rPzwcJ
1efbKkNh9J6H//tMAjrUbEdQ/DfzBtBnKyWVSsKpvvuZNag9g5L9uHwbOEPk82EWRf8P5AY2n1BX
4VD7dufnNgdyhYwcZ/dnQ+fIPEOSfwLNt5FzbP44SGn5c4OETh40L3qrDe7qwpU1UGs/uXHo7lYb
NErfX0cwi0efR9N+fB6OnSH054EiNGpcsBa8oD5DQUEpKK6fXDiAA+24dIjgGhx7Vw+6n3ubuv7z
aYJ+gs39wDkwfx+E6Fz/8o63rVneWptHn/wPL7pDDy5aBtAVxfaHoAqN7MQcL7w/ezNLtM2unvs5
Wfsxmg1/tJL/T/fa/fzOu28XBC43zWZ1d7Pgg2vvfv30brm483A2dOfp7sVtu3enN7+/phy7/O2+
QvMVjzzk2abNxt1u6ub315aUR8phDA1vQA8lIxv5nR5u5e+v0URizBkSc0gt4Gy2C2uWm2zN768R
PDEcJwXcu+M8tbkjDkNwMotRdGopgpPaCse1v13q+F6nIy4p+7Ybu99f5W32Xkd5U//+msGRKbYf
M6szMxJqK7ia1MEdijjAgufXm0uoHXya/L+UxFVO+kTcusRvWrWiBS+sdGEXXTR9FqItkg23KlGv
83KsR75s6CDCYWFp3/4a5BXPrYWmQ+K8UaEY22WirLw86VWW1uepyApr9HQyiOKrSJp40EvsVRqz
ReA4nNw6gx7byzQcnHTjuqLwr1nGSnkRyKgsmJeRqAYpvBBV9i4kdtPnyyAVVVJ4uhdZ9pY4YwmS
gywj4xnNWB7/Y9WdxpgHkO7ZJLjij/YIyW/KFa4HM5cdYbvAEQ/3yCFZ1IYydG/9XudxedJkPOUn
Ke/qyjmZ6qCJ+sUUFTjRn9p+RP31r6cnKHQ8nh8X9JhuFgZvE02Ryjx/gNEUM7eWtoxuYpKwJFo0
mgkWekpRq4zX1dAHVbOswibgoWdxayry9z1nY00XhE+yZ28aGeZ14mldsopcIJ4v8ezXRJo9+M5H
guMgB87dglBwOLfx+2Ma+3EaomoSyYmTW1UiFk6WOeyLrJKwypf/6VS4UtJ1qMT5UQcVohkcmU+z
sQ1kcAJ+tZrTTiSa2d5Aywwvv54KgvlgVdxBBxdDoz28TZTYjbA9XtUQRhYNK2bdSKvqbLoMJidw
ynXq8gZz5VUj5ZdE2H6DdMQ3JfJ+u28PxXLGcWZertD8h9MYFEXk+bxFO2pHW8y9CUZIkvQ6u0jr
v0Lu0zzw+jhqo3e5j0tiGy8MNc5sPLFs5M1my3aQM8BxNsWR8IRmeLzsQHSRZQ8hu7Gc1CnZQvS2
FJvtduspctKLyCKanLOkHNurpLbtKfTgbaZPAgBv/TElgsJbxAVIpmKLMGwGQCMjOx6T3L/21ZSL
6liXReaPK8vPajUej241AJVf7/2Pi0fpGKeOcenSXSe5/XjxoRP6aTza1Q2XPXTXeiRyIslaVH1b
81Xk+lx+qVrseunVEuz5RdtjV6lVF2m76J9gBDLTz44tcKYdsg/1g8NS6Ph8TE2gplioorG+ojjr
ZNbJ0IRGzLNBh7h6tu1jPvFFlNUjLbxBUQaqRGSH7VVWyHhc5Bap8iuVhRnEsBS6opdZF+X111/v
mZHu79LPHfj86Kmz0SCM06mQlplItr3vVnY5DV+HqqnABHab2Ngse+iZsLyhYp11VdCkNELT9EZc
86gI2v90s3BLI/rKGQ5fuJxxKOzHm+WWtG7GWuqveSosWKYYOnnqvW60m1GcMV/AmtVBi4u+sljk
sBNVkVVEnLhWbHWJV4awIcaejSFG5dGUdmd8SAqdPaEsyZzHcPgAASw1J6qAsDRtig81+sD6vFD5
xL7WPpVWtoqbukjb9+XUREW+6MuxBHGWk3V4pscy0+PSTabRuuqLwj+tVZXGwSKbJns8y8Iyb3wv
V7b0m0UrbCu9lJkKpmxBmRqg6KkVjyR/Y08qxbcmkd+X5RMKgyBue8QACClwFaCSMAICZ/bETGOA
M/Oyy7viiyO0iMWisFExLj3fb5WqFmRyLBgsf9xqz7TleNbeae+C+C4eDX3DZLlue/a0QPO5FkfT
OlwsoQihKLL9wBbJkNSZH+riS1FBisoVqxOXn1MSsvGM1e2I7VB+l06fs3AYR8drw6ovwwUUfi8v
g3LyrZMq4/H0ubLaWl64kTRuz8C7LFXHSSsMPLpmCiw0do7oLosqTqbPUyqTPvHsNDWmOMLuAyCd
qxBvshFXaX52s2EAdkzEI17qyQ4ad1mImtVr6bQGu2QIIrhN5d30yg2ssfdcPcT4Cg2XCJRHVm48
nqYQWbIZapmXxVp1FemuONNT87aqEr/y0jSraLawAj8bTgIOl+Hv3M19/rmzOwImc9wA3lNX5hqO
1691w1yFY/cdVGgQuXBHoolgxhrMH/OAqCL9MpGsrgIYatspaq/XsU5PWVv2UBS/nnGujag5WEIJ
7DYq4uqHGevKrsM+Y/3fbGoNM/YtN+qP1k4C4y27UsgvfswmMGFP26YOzh0oFvDpr8kwZ+4fCQXD
pdjUgeFCcwTl8P0fS/nEura0lMw+ZzzPGuY1uhXWrS7DEtooTOqcrCrf0dH7rnYDaJwiFDpYBW5D
O+2hjblPO6+hQXmW+q68GliVuqNX90R2l41r2dGiFNOgz8BEdujFNvejwuO+JEbYQxt8qLsQ3sWp
HyeNkfwO7bnvzCXexeixpGJDd/zrFc/1mouGd9scEaV31+Ag0nm84kT6Yd6XtfOpa3MbrrmoKgrX
vJsM33I4WfwkJP0Ath0SxfASNHf+uiULw9KsjXvqX/mDNCxNy2jKqpOooMyoyHKqbbIu066oo+NJ
jAmkzu8zEymQ0c0gnQ4pIUa/XhKdaTYXHpALswmtBgRRR5mp6pLl2aTjnH5ym5BBtpoiMAQ0FmuN
6N7JMfrMRtDmh4MRcehKo1KqooShsUKC4IQMwrylywSXGKYqdvhJ1KdmH8qx1/LCLwd8KgqZWeIY
ZLJeJ5ZTsXXhVh2rFyPsBZb7xNJmXiaWpuCzUwJRgccOf+8xWs2QECdt9fiJBZ3RVE1VgrWmdIr0
dWO7Cc29sdHl9NmhubGPmaUJABlklgbjasokaYK1Ylbbf4KXWmE7eidm4D7WTdAmeWQpsBjv08Jo
txZq8ySiRQ+11sAjwYRR49v4DZEjwVZkAcdWNI0TWs1CpG0MkQgVjfHbdn+MKjR3QP7K057JqAt3
Ad6VQ4WLYNr+wdUl/cTlKEvrY5c5Gtph697S0B26ZIF4OQzyp9TCzByZKTl63qgNs4Ta6DyctGMN
F7IYnI91S8AhzYijK9ExbD/2h8cF12Ll95Yeak+mbMSGp52fw2WB0sMu9dWQNu8dWbt+vPYb7kIZ
QCC7ywqlc1iAzILgN0MOQ7WDLSj7HFs5pG4OWYEUGTiCZDBAWHFE8KLGWHWXts40KBFJAtuUyMZE
37/eba7YY52IxRsjACWB0/3wguaRDdzB2grsYfwYhqNMfa9pE1Ys/N724wtJJ16NqzKsZOF6ilIV
h15VlVH5xk5bNgivgLdjnVVBZvFzPwsdtih7PQTXdpTaJ73fcrlMnFynNzxOp+oy0zLDX8mYSNq/
4x2xh2npxrkSxaKE/1i3674XbndRlaE/aE9mdkbeMrsiapnnlSKLeGjayvf04JZT7IV5V/FhEQxJ
B2HopqofU2+wRMzjtaKk5VcybUYeLOyBtH17XKg+JD78Nz9oTpvQgWe2cKa0nyYE62DF4nRIRr/1
yrqI5bpTTsCWIrOG6WMvNY0+tzwN/CXjDSWLEfGpHj0ZNLVaqoj2ySIQaXCCQ0rNstR2P535Krft
Y9KTkK4Dq3ZDe1UkOuOfRtEFifVJaXsYPg7NwJpzq25y6xIWw2lvRCVl9WlyuiDXXqE1CesPapjS
5NiPkLNZT5q7mfYUomwaLpxqqkv3K8liN78JaaG7YQlWGctb1TZ9by+StK9JfNL4eSncJeIAkcpj
P7MSeaGIYyXJcScLWqfhbejmrMEuD4S5FT+fmO7A0hOp6iL8gBMLjbRXec6LwjltlR+F6dtcDEkZ
rOIuaPrubS/8IIrWPs/6Vlz6OWXlqYx5GLhr8IpkiVd0kw2zntZu1CsvsLgsm2XoV1M8nvZBbYXR
cR9lsDaLRPUcCrYrolb8pa1WivoUzNFb/qJncFvIRVvA61JeMzJ3kO9SZCbw0mzftKIoxTP0D3FM
N+mal1+ntlS0exPLqgjoCRksy3EWYyyS1jke8phkqSd4Z+yiLawIywmYgFHZDP6IwxqLWIRKBO/G
vugL533sW3Gfrp2EWbQ4TdpRud07GTMRKa9UyuQknKoRYfLZCXzfms44T2vslDWWUNnn0NplKM4s
5ldO+pZEZUTS93Hcx66/6mMogmClIzSBVguoLEPS2FmpTVd2EI5RubSLJK7cZd7Ylsj/ogHNMV8W
p0p9agO3LBcV4mDsLHXbCBZkQWRovgT0w2XxylIZn56HNVa/KEKSM7mOw97sGEubBC+6DhvrKs8c
o/J51wSus1B9o8EAUw5/47hRVYbPFdulho2YsH1ljOyQA1tS+5gtDQmCzJxEBh5S8JCKP0k6mH3O
uYqRIbNaqwIUVp64Ib8tSwQ05bqKInhai94lo1MuIjcUrQUEeVu2n5s4b6Mc+2WFkz4O24mT4dyN
HUNyBKSL6UqCszADw6Pyq28NhsFkZRnkxWjhvVRlZmu6juCjMLFu2YOGDsd8sMbdeqqKsfIr0ogh
3hNDoeVVIriv2IL3Cgkgr3BCgr3YcY8/1Qpf6cSWWZzfjHeb0YJrqsXOx1ViEuY3VovknNlRZV3t
ttrafvx+k7efQ6aAJucOLTIQQHIr7L4mkSyi6jjK2YhFl3TCHyfyAsqCyL5CAB5o5YktUHrqGrAa
Iu+2Ck5zokZfeCQJu1G+U1mrsUsdzVJ8hBbIsVULpDn8TnmJPRqnN8gExZupE9jlV7XdQV1AgqDX
tmsKaYQYbVHoXPbkZGxdE53bW2i37CH9JMX+SB5hxEo4qVn8IMcQfBqQykwT8lDizVGXthN+mqyI
t80brJSZ7d0y0tSOLajEIs23kKiqMQ71GgbuqpvQkL7dUGvqJ/yiU6a5s7JskSfx6YRmj6E4Dmxk
tOxVH7UaMq3iwGQ+6h74Rp1Dy69EBjnYpxbwWLH4qoOz+65Ght58Ie3MC+8CFy9pbhtxyCZh6M9b
GYT9pzYN0iBa54GL7w1LRgJ2ktSjQ5oztuWVKK5V4xzvtlzFXQVyhogl+BJYAI3J4yJKYOc7Uk7S
/gTPLXa7ZVFaTR4t7DrwMbmIQ9xOu2zSArnNFAkDpGwAU9ieOjow4tzCvuK9ZGxl7K4TOIvD+Iap
Oh30ScO1nWWLVPE06zy/DpClJYq0+HzYlDVe4DSK9CIrW/w7Zj2SaMLuCVJFJSoU6UWXND6SAn0V
Y3YSBrr7LHN/QBTgj5Ph/V5BlcfrgZUUGsatwrR1V2kGE5utBiv3VX0qFEzV8Lcthxj6Jki1TpKT
XZI8btKwitdtmCLevR55jSNYJ0UcYjuO2Z3MlNpNsWG13yf+9JmFru6bTyXrw16eNNulDyqosUWs
GKYEK0qCvhYrOdkEWq6puNk+MhSGa5CvMiy+zZ+6ddJjB0hLzXqbKKJ4qcDg+HwZIRVqeVE6Ia+M
Oy6SXHlIWYwyO2cFqfAJORITw3aircFX2yTLRERa+es2LyufngZ+OeE7pm3qzUdYjqxhKXiCfKlP
EoS+WYbYKV80KRIT4ixLpJGnhvcRSgtB4jZQlUz6I2xePULTxGtEtmbz2oiZVAFt3QQVhjjNAwzH
xYRY5d893DPfetP7dVVFF4rFJkmpW5i7cyfxmWw+cKSxRn81+LE1hmvZFyKtl0hd4G8TeQ6SQPIL
DxhBSA5jqAD+ZPEJq5J5ZsxGJnzDbhWtCJhvu5Nxo5GJZpEdse5NP4nMdz4kU9tbVxWcaWQVpqJU
8gv0LfjL6osJOxBz26zBL3ILyh/hpclSpRH8VXjWKtN98UWqMSzJVz6kMr2QsixGf82prhvrnz4i
8eCvYNFYKrw6Rf7bWrgpcarPyEj2SfPRDso4CBa+GFk4XPYOfJvyRnVRV9K/a99FauK4StouUwuL
TnXyeeIt5dprYR0GBPuEaPiUjiNUS1pweRYruujwpuV0ntOj3jYsdyvZYlkWMRLECzQ2j2ZZd+om
TTuj/9QYGG0C798Ib1Rn5hP5Xfbej6l5D9d4W/jEGIzmgz5DdiJbIXI3tY0o9QuIcgBv0b+YmpEU
qxiCaqRSZebJjmXhU0ITKZzkwaNtPtyoUytYVMNYMccjtLLd923oBL32ejtH9pyPk6/oaV/mRsoD
azLpwBrVL7xwuGXNaTnZ4G9uo/5wgbyloTyJUD/9sptIVAomrQSrWFfbiC2P4slJvDgvWv4h2Sqs
ZJtoLHHnMrjBSkuThKwrWXG+zIKs1L4XlrK1rtpIFFhz06M22b2JaGDcuJAPmMPpUkNWeydwlk5g
RzxftEbIC2qKp8u8HwxPOv5Ek8gTYZ1n2SqMU0jjershyAMbpZfgRid8L6+JFZ+FlKWO+0TiaxbQ
I5cD/QAOplBukvyQVg4b1BCQr6ZXodYSVDtBMEAaeg01W1rcSFDaIfESel1UGtqfiO4ex3Zmehzx
Rre2uQEe88/S71U7aKuvHaSqtqoxRg4YVCAOgCT9eqpZAh3SZKNJAnMhZYV/pQnrH5REezcpXR+u
5D2P2Mmg9aIsfM7f4Q8HGO5WMjSgtlEMhDWvOCDbKcdf0/I4hYBWGfCPizs5XYnqJ/icPqbF7xhF
+jYOrnC5CtRYJIjxx+sa9+CvJg3X+al9/nFC9IwicSBdRZFcVLO8IkqqNkkz278shxyGIkhg8U+d
MYGa20n2rxdITNrue3nHrBC5W1s4aLyjuJRnnsgc0pgHeZPKy53G6MPJJO1HyUYh1gOv3W4dF/5U
fWh7NsbLrM2NPmcVVINVTxz26AmKHnM6KEIoZe5CZ44SaFeal8VGZVu9M7LyMt0KVQ+/DjI+tIkP
vR65XQQIQt6OkEzFYBzgWlihISQuWNlOi65EZL8WGdMCtWOolnEBVV/i45APn1xEI0M8uei39axi
q2Z/vYg5jAAOhWwbVyIgJUtwQ+VjvoHdLRs6WN1FWCdGM013jlBRi7z9MFpuy3El2/NTXQIFEDTi
44Lsu1Zwc9bo8XzOAG8EV8u3FzuzNwRhGXu2hmbVXlXjb3j8Z/Mh5W+6/yEYOKLBf1AHrPeRie6i
+GJrluAkGzScJIVc5HVpDMavJ5xVoRDsoUNDoWxtLivAnwSblxpyuwn9eCjUtR0jobtjQCoT41RV
LDOBV+92ebawM15Rx3OqFDUBL4XTVi8alg/Op7i3oS6eoGvbIvJAgpDtQ8OCQuOOjUtjXPzdv8d7
b9uorDhRWB9XE7XDekXFYPoJWhxSbvU/9ZSjJL3QdYDsqPIyf0K85zUiaEh2BnuL1qBgoZMCuZu3
lCN7YL/PfBEE+mSEdRf6wh+ihAzjwqcoGv1dl2WGQKaKKc/LVZa2E20WtrZlnS3dSiBZ9pYNRDP5
Xm0rcolEOMHe+XlGyuE8CcJOoZWn7WREkNWI0UJyglDBibJlasUF9NnOxXAsDAu9ZOsYwMd2oe7l
nSLaBgvJ3W72YUahfBHcGUPed9SCS6qpC08/py22G06SbJ0LVqfGHbO23kmB8iZwswuXTJGX1E1G
Ji+vK5VHS1k4adx690mLEoYv9HauyJ0PhNpYj/2dSteYYafskBtCdJBIuipcjSmzBHFB98ZGvSEK
FumQ4Vj3MTLyaZx+YnBcFbuQY6N4cRpL2zLhfN1VyJSO20hK9WPNymWYtBkSp8ihOKgTeHHYuNpf
WK0OejvzSvxxNEHfq1IVTr8KSohn+VGMqpv0R1QMTE0KXpxN5YVuapQBPkYF8sXBEnyOhoB1WJWE
xIuMwG38Z0TwWLtvhBx6+oWIYWzcCyS+/OJDrlSc0FWc15aNWBb3qg3NAi1mqIavcj0C22U/0Kka
PdtCbqFbwLkiwl2MfPT7t4mqm3ryUFDuI8TDyq1Q2YxCuz7mdtr0X6WdJWO49Dlc5tzLnDyr/sqR
O7Faz90WzXbapERFO5Bv3QyaN17nYSppCz/4zlNC6tp4emPeGLOxZY30zp/LnTRB0FUp9LQUXlfZ
MiPQRYF2QAZNEur1idWpj1DD2r0qcmWl6ywSgfDCIOivxBiJeDlGvX8c8Y6dRDabTrNq6E6Qi9CX
TiXpYlAivHCiJrWR9e2qjz6Y+oQHQtcepC/8GldF+ldgR3o5KOIjmkxZc4xwFUkhmoszt7C/6ATi
mPeFfCv7qFg6PAyBrm1V69gZ+CrWUftuitPGXsGvblbuaLMUHCuz67BoryjhxVnFreAs6+pmJWok
kdFKEpx0ulXLUPXuB6cIS1Tmi+gmqkt/mYZF4I08z5fCV+Ubd6LZevRz1HHzQnB8tTvmCx7nzrrH
V566iKi+VoNuj9G54N+UKkmPk4GkkzeqWKzD2NZXBUd23UuRZKk9i+ngUz9M7ia1coFgvM0+9i6N
VjZt7DfcVmHkactibzkSbeuqqXG3Ruz4H5D+i9Bx1DB1Q1CsQURCCnLZ0TiM1sWYWytSZ81l3XGk
DKAKlvU4tG9YXY2JJ7LeXfiO8kP3r6ijajxFD0F7XVMek5VuiwaBSpSFo9fhCOat2wgnW1q+Vb3J
FBoKlpw08YehYwkinUyfiboh5cJ3Q72x47p4O+BWu7NaEsOhvjBV0KDr3wxwSM9tJ+lOkb+23kQJ
C+nShfa7IX3Pcm+aXBIi8C2sv/ui7G9LyxoWNCLTpq5jTdETUKCtcZpqcG6YFqmHnqeqXRZTnwxv
ZBuUgWeTIroYiQNFjKBo0fUsZW/Q/Z4Wb6qhrNb/y9yZNceNY1/+E2GCC7ggYmIeSOaiTO2yVJJf
ELJlEyS4gABBAvz0/5NV1V1ld3dV9MzLRHRUh8OWmMkFuPec37mMlI3OSde7AlrtS7L6r4Hl/JaG
eHwWY+cK4mDQFLXrl6xK/BjvaDYPt0pQ/eaVQ1UVwKCuTWElKAZZZk2dqILYmL7DWx6LOOqGw4hW
v4iCfn5w4SAfjPCzLOU818+T8NOrdqqPislZV/JQq7Zo8fngmeZQzfDgObGV1OXrPYuM6MphW9r3
tldbAZumf8Hc26lQagkfGGyAKxXpvLQ64CfaDPTd5Km7bqHYLzAOqMVB+VxwSyb0lLa+TnMyNkUX
SvauCcqSKkeF1RZJa6b7dE3lHgt9mpas2bLjHI7iHqQN6IxV6OdoHNRhsS48tGpJ33XMn1d0us/b
1G/5YVLUF+3U1988TshBzJm1OxRy/mnWLOGFphM8V1nPRSCW5SplUh0mVJJhUWeGPbNhZl9ip+JP
rebjl2Vbtm8WN3i1ZGN0Q4EGHALsFNXkpvkJFSIpknVYrok28vMWjMMh7kIOtgqC8K3wAcVe5rAi
BW2TQ9FJZHrEBDJeKjO0B5lY/Qw6K8bnX6JTGAzxvk1j8wZlbbpng9DH0Hfsqe/1dq5NO+1chiUX
jWzf3A40mE/a0vV+MFx/0nlOv8ZyweIQTX65pb7HwwNV6i6MZ3t2OluvmtXFI5SXfDjwtKcVGlyQ
nxAu2NVGNL/mXOiHLcrFcw7x423a8vkTNvz6iIctu9lCMoNCSpt9x3hyDY86jMu5Z12Vb36Icb/r
Yb/VZLyXENHvazeqqQTbEez12k5vara0Rnu8bdeaUXsGaiTR3/fjpzreWI81u3e7OJP5MYRrVy5q
o3f5UsfQ1jX5IDwCRXbtE7o1rPS9Q7VaZRaidH4tk3jJ5l2A+UvdXHRM8euVqPoeOkl3S6gfXrpZ
v+Nnaki1TfhielQwrc3aW8daAJSJCpsTG1X02RJu17ITa3ADWMc+N9GyTAcRdTEtmQizM+Wjzvcs
6Ad26kWuKjixdCsWONZVzrY+K9ptZkvRx3y4HQkc+7MnU4ZznQbrrK8ntsCqCZ0O16uBTv1d7Ch5
yAbWqDJ1Wow7wZR+bOtm6Xcwbb04940cm4roIQHTyHlIDtlizPbo80FbcbiUHkHFJod3HkmctXGt
5Umiq9ZdGWaoXMqkt3y5gd7RmjK2Yf1pzbbRl2PQpdcA7nhYrSFKxPOMVnp+SRr0bxrriFZzkqJw
qgeAQcdlTrNTErlgaD9tsefRUng3BcyeIix2wVVOoekfps4PuhKLSewTI7VswdDUHdOFJrzuZEko
c09NDO6liATtHkYfku2wolVsyyCbouB6Za0bykhDib/JOiynFRC3rRqhTZ3aaG5KvKRMnmbinWnv
Ok9StsU4/UPg+gpKSy8vnJWKkv5unmmbz5VP27SLIJGbEc9DDoOytKGP+h0NbSeupYC/WvQDhNpy
m900FHHvYd1ktpXHoaHJuKth9d3IBkJn1brGHeOahnmV5oHIIGq1OryStVYwFG2S+SJa4V+nczTf
koS5rOxbTk2RURlDTIPq9hIqoj8WhtIk1spHh3HkYbyrFxHZqEQJJ8hYwl0HTLYWmUgfPaFjhsLM
5r7pSqykM/7BGJAGc0SwCE15uhOqU0VST6FjO9lnYSZ2KnJjktyEZEntM+zYnh/bKafv9bJ83jZR
P9dCfa6ZStoCbUL/tILO2PGc60OAzSPAIpFqGFjZdu581N3quLH7RWhWqkltqsgAWqqi75P+SQ9d
Wmmd+sLmDcX6usz917nm2z4bOxhxteM38AjzoAydWadqw2ZD75kR8VMGBEhXzQK1BvcDbpgCRNv6
EY5KPqhpMPnOZFl9bcZhfLKTmeuddfXCr6D71llBeseu+rGdqmiYur2cePI0yCDcsVmMZ8kTchNJ
R8+Rgu041gb2M0NbVEURx7uQbWYPm4uirkDKs+urgC2T2akwHW9BAK7zldIrL5hZA1dOsm5LmppF
FSzsOShQII32yqT4cjsPmfpp43iVIodzPR1aOGSVxkO5FpuX+ha7PDb/JpVd1bSoL/AR+CN2nWZv
M5aWdlDipW3q8DO0M7cHdsMOY8D6faay9p60gS6XPhWvwdA/dy1YrhqN2z6LePs2rtE8Fkk8jm9x
wPXJRjF3BdeuzcsG8uaJqwhfug6gUTduKYHMx3ct2pLTsobNVyni7LPkdfgqw3i9XuC9VomaxqsY
ou8L5PNIXtY0p4q4DaablPMYdSsWx8tNSL9SeUHq/dBfdm0XmS/jkpNm16UNrEzIwWN6NSRDM5ZG
N26GW7SNkPuytQ3LuMM6UqSkaZObTpnoixBilkXU4TMUbZeJvJT4vSUELNwTwqvkqk9tlFVo4ZdO
o9aS9alX4/yLQtcmSqniOPiMjXfVBSP5uhzJLNNqVi05NlMSPV+c/324LdIWjSfqLklc+8UuucL2
gM5zP1oOnmnkSXwN802flQcWUugaJc21M1Z9kdHsmtJAKFyKZunc13n2eFbwUKJPswo65McC32kp
4Kktu6Fd4hNk5hrQU+M2FPMAP79hWtzC930m5jP16N8KgnJkrjo+kWRHph7UbrAtyctsuu4tU4sr
pYlN1QVkCm7tmoVP8MdyBq4HNVyRzqvoDiuKqhNWv2HduUmIFqUcQ+kJDoOMt7FYQ1JafmHpfB8k
aqfVgowAmBLcRCUVvWipXPb1ksIM6WXZShRpendpY5eS+6mJUFPHA99eB2MHeReN4WoqdBVcYklj
6bipUoe27vyBBFE70LvUxjwvZDg18XsH8JMM5UJy1/I9LC/pghspxnRkJbptR1VhN9EbW2bYcBNf
CThQeVdY8NjUV8PieS/PPueQdEpj0YCp+25BxiQuHEBtZvfaqql5rWtJx7pa8ajACEFKKB50sbhp
TOd9jVptuLLCkv67mYxbkp0AwdQPu2SCW/bEgwjuyUEBdZqHSntKgva+tUriOlAC4Mm2YJGh4i8A
1fH1v/WEZQHOo2kHXzElXPKa6CQST7/JrURdLIO5YxdxMwq5U2eELi/mOxz/i5OB53DLPmrKA5ce
QEZveN6m0LDmzapVEFEMOeIyBJ0tb9cUWwSW4/nFCggK+fWMgtLdBi0LPC1tbewkDxv8KVwtbHnt
2H6JczssfZV0s/XDObb4elvRjOAkTAlsJe75Uzwnqkl3KVDTJj4F1k5+BEnUzKhx0DvU016pvMV6
TOaxkuCIbiLgWCjdFcOK6VmDIiqnh2bOeu8VdNQFWmhTAoqy3Up39eBo0+3UCmaGQTsYxvx6Q+mX
7zjpUg4fa+FM2SKkE6O7zG8xPcC5619UbrtnAj5mLqIRobiCWjw7O/Ai/UcwSFRZ4NeFlrsxNUxU
iwZp4ootmmAfbqn1v3LyJ9bUyz3kzuUIJbe5HgMelzJK7U0bet/vVNwDt1oYrFxFuqeWuTW7mlDC
ZUU8KE8LN6xyOOg5AIfocrUOiNcs8kNtAZdYWmnPixT7qK3mePOPpiGrQ4FAuh0qUHSIvFVJctAp
nfuK97n7QjbuvCrCep3Cx1w2MqlWDHL8qvGKYl2YdkFrMGxkQTei21DsUE5oc7QikctHTdxFcUFF
HQ3lJkW9R35s4WTf2zAHXhNNbCh5QMdxR31gjqEZs7du6SgEy4xH9VhCUGwSdKiZN7d9nga2ioLE
zq+AFwA+FFqBkytBZUwLCqQwAhkEceu2RufdF3RCHX7jYJm5Yo1ltstk2p1IbUbA6DZBPAJ0nOoB
X0TemiofEgZTiczigOQBLkzmalLEoOOOk+qmtrQQzL5sQA5wb3D2YEkw4ntuap+Gyt17XOyKMp6z
XQs64hsBfgTxsFX1NcEybD6juVzFQ9b2+lJ1xVFzRAWTnjTNkuYLlsjYH+KFto/jGvMbgI71R61D
nPl83RyAM26hjGxb4wrVBOtz7hJ7v+pO4CsgXgd/N+tHrKZZj7iBTNhjCPkwq1g7rlchRIumWkG3
/LLGFPnGRBp6HGjbAjDUydPE63E/R0PwmmoTFiwDSSh0t4GxN5svkGDyt8h6Rk0VWbMgltUNQNxZ
s7Dlqk41+DIzbAA6a746fFzWXeAGdMOlGjIf7eHxwCnFe+IbU9VLvGDpJUgsNMWsMgCCcW0mFAWD
NzexVfa6jsIlr4KkVtkeKIP6tLpsBjc8D/iW8POzz1SLvC56FOB3E7lUvAZDYoYCNbVvilRyBqBE
To2osKG3YKcgl9xvPRSAYkuVSndyASJXxUHf7LbJ4WfqBEAcwI9eVUusvq9GDLuIG1euc+LfMqwW
y9nNg1ZVNy35o0n0bHG4JJnQEDRQgfpovIk7Hp1z0ckMoA/3faFDzs6EiOiL7xp5ckSZe9B2bQmK
K3pHrsUOcAoy5ssmMa0us5U2vrKrb03R6XzmOyuavMP6q+Pu3IaRT/ZzuiYvhAvlbqFcyRhiwNj7
olN9+NYwMAtFD5TidgQjEuyyNfFoCliEXMLEg6Tf9WErPsnE6bXEvomqDvV5JWI95Zfzlt6t8QoZ
Oo5Gfpt3ffw6gZOoi8V2b7Hpx1c9j2OBsQvQHsFEAnWqF9zynX6ryRrUqK0cKQkqjxttEdAx0F0+
D7UlV7rFQ13pRmZ3s53H05xMSGvoTF5DF8iOhAf5CxTjJsNtUKdfVLTFO0cD87hoH11JjL6NynbJ
10u1FvSAXwZIPJkx+dHEYkirjREUTn3D3GFIoqV7RIq3qTTErUrjVqflFCd2h/IlPA9+FKD71vBV
cO9eGZ/DQhkbIPyYyF2fd/w7wOCgogmdn3OU+4eQ8vDLCIb8NcCPJAVxOHGA9l+RmslvHGz6g1pm
PHW5fQdiPN8rG3he5PMYhHgOtntWE4mKJqT9AfuBHtBmmLjKM+Al+OnrdYr0Ly3Ejip3aFQmZJ23
wolwfCF5R59aEdO+pFD1r5QaQphZYCVlHH/1Fuq/3kkFPUh/wQYl+6WCi40c0is62rFXj5qakSZ3
cysmrPImzy90kZ6Qy4bN73zbT/AaYBmOd9QDhvGHNULaIqriMXCzuAqs6NvtCii2n59549bkazLQ
UR7bMe9nWnKqg5lU+ZLQVWPxkuBRkIwF4dCysEmDCuhcuKFszAPflFqmOnBX1juomEUauWRP6bDm
n9NhmLGoTEp2rsM6loggqVDngTSoiE/rGkgKBSUFoBhlPLgoj4w2HhqA6DQBzCnU+C2YiM9MBUsS
qN3OqNVLAc+xqSV4H1XzCwaOe3CCDVK39RZMD0ucz2hhmtilWr+M+cqXtoKVmqPvQ+ince1t247G
jpVZ8YK9cBeo2Jrpi5XbEvoCv0U1vlxHipKs2JTAynDkCDq2rIRiffkmNK0D1h1E7ZZs+sWSeouS
ouG5xN+BZs9SdyazQcN8br3hXVq6gOXZsv9re+5HHxauISYupEiZYsIpTDp4Mj96c03iEeKpm+xD
juqSAup/QyR6yTpccDLClvobo/JH9/pyRMS4YVZeUrYwRy8jBv5ML0Ccy+cAyYJv/W9HXH7jT+Jk
0DCxTSaoBS62BI4gHNG0MAV/+8q/z0+4/815/G0OwNdRIYNSi/mnP/4fvDjyMtXD/O/LT/3zX/06
LOGPP30ae/zvL//JTfNVj2b8Pv/8r374vTj675/uMkPhhz/8yziH/zCw4fGbsd38H/7yh2kOP0wZ
+ccIk8u8A1znHCf7n675v8xz+NNU+j9mOfz+U79Pc8AbvjDSDhMYMBYKSWH2xzQHYL3/C/MUMLKY
4Ym9pN1g6f8+zuHygh0ATLjg+BvA4ZfX6MC2vUx0wJh35CQwXRLJRMytBtvy30x0uFADfzjNuIuB
QF0CFrinEe1Jf2Y1wG+g+09Eemb1qJFbDN19Eg76uHkvN4CJJvkbm//fHRBR1oBhfmaAx/ynm1ni
WyuQw8jXJtBrw2VFOotZd592qAtrb8K/QX9+fFx/+4JI+eJ8wU9HNusnjIG1KfhnRADP2SjS95bh
AHHbhp8MUuuHP13735+SP8fwL0/+T+cSlxrXOklS8EY/P6darKK2MqRnONzJe5O1+pjMmPSAtbkO
b+dtYy+ZbMNbzRP3+NeH/jffEncSJiuCoEBM5meUYZ0kUstE07OJWno15EA3CtD3OVrzGgDDXx/s
J3Di13OKOzBkoCLg+8BG+HFBgrBs+sw19AxJBwfKFHrSAt1215TLnLV1McStEickDQ2MYw3195WG
Yycq1zWkDKKB/VesyuUDYRQuaDKAVRky3T+PJUGbhGq+5vScr8hOlqyfmgMEBfzn/+5YIYLrcYhb
GDfOTzdU3cZBJ7ynyAKvyHlQYj6yuXePto3U21+f6Mt5/PGGQkIar3VKEuBUeZBEP57nZlaapKOl
54WL7yYybGejnvzN1fzXWwcHSSNMiMH/Y5X66WIGSwsTMeroeUNdeG5zbP9FniqCGLYkzd9sZT+x
Yb9dKQyP+fXNYDiFP++eOY9DxDvD+NxGjeyreMExQ07guXQI8rzlk0zeQVfhIUXx+ejhHl9B343/
Lvr/c0zz8mUplr3g8qhisv9PmzhHypHzVNKzQ3z2FMshBPHFWX6tEDgrA2hfQEhlpNPCg/MPq18f
3uSS5MQKoo9/fZn/3RXAy54xp+lypeFs/niZZcdS10uFhxd4/2MQQCdeBzueqcKciP/+UGkK7jPM
sLVEP99RTuV61OAdzw2siEfkY/DIks5hqc9TXIm/PtiPSz2Wb0QM8cJeRrGzXN7K+9Ptq8Q8dtOk
yIl7ZBMKAgPpbYg79batubtf0KDmf3Mvhz8uwZdDIkqMeSjpZbgABSr346lUEnAw/CB2gvrdHNDE
kg4Ir3GP6UrcY2M4rmuMGPS9yNvoU1PjkerdPJ4hSyr4dU06HbcJ29+vK8hMJdpyD8VkK7ggW1g1
4fh3Jwkvz/nhKU+w8WeXad9JygJIldgaf/zMA8RQ6vqYnkwX9HvMRtn2Y5MSRFEM1GlkIzzMz65r
NVihsVU+3WEydfqgNel6hHwglxe857iQYLzmjw161gdYGNy6TGx4riIMhxDVRUtagHCv6JzCmtH3
CZnVxy6d9DFo8WNAaWJAofi5yrRRfLVGMGhnONznvKbxSYPqIoUHk3dfNx3RO+gt7GXeBGlLwfgU
QmpK8KtRjOq16plIZdnpBv5AjRxAeuiGCcdAC3dOARzcw6MKAkS3ANSAuFWIDogRd4iioXrDLJt5
OxC+sfS0opU6w+XpdYXGeRAn2Yn5Q4KWhhw+ROqEoU/+EWChuyfRTBb0DbJuPofQJLci2+JUwsxG
J/IydSPuPVgA7xISNhCGNkrefcjMhwGTgR16WZJ3BB2ir2rj4P6mbHrU6dwfkhU5L3AUEPKx/qIz
WVmCHSb0YfiJxBMeUge/mXJJShi3OKO84S+eRs2BIxryoaGMVlDrwk8zeO+6YCvPHo2pt5doScyH
YhTXqU9X9gIH2HxIQIdRkSLnuNsMTMAy95q9WJTsaQEJJL5iiPZCqcGEjk/bjPNGbQD78tddDgxt
vlcGIWBI+8irXOY2zB2Uvgx3NuJMYCD6wW/ZSVwKEwIU6b6eenYN+NE9Ih2fuh2MBZJWydCFt0jR
4q6R4FHfsxQB38K3rZrLZbywREvAs/SkLuslQStmDoYuU3eI4PlMJSJQEk71jH0xHQWevzGofb0D
iBHeCtJ3uJRJPwPvGRFuqzJPsd/MkgOlgt2Ee3lpCXsxAcevzWebV47E7l6FcJIKhL0vE3YgZ0bF
DGEiLlVcbzdb1m01RKA+eV/GKXlPhWVRYZDJ7SpkxfUTcILouG1rnVVRndLPw7IMn/Kt8TdoMrsK
LsAYFi3pwnwfNoE+NR2aY3gYOAwSSlCthm20VWB4+qlD3B1xsjQfZJFhEMdtHuTBuaeYFwItjbGL
9BSXLiG09MPmP0lMGtnZUSh1QoKtQWWUSvTRgRkeZmUgsrXc9t9GCGDfc7qNV0mU2VvAqnYoPUwS
oF8SK1O5dVi41kBpnATi1WvaSW32JvHpV7dlYYWA7nA9mkDX+wBtK9KUVjVV2II+ATY23sKEClfQ
OkZ8rhGmKrJxVjc+FelhGjw/h37OpgPUmfRNNf2894PaPqeIYJyglUADcyvdPg/dJHdJEm2lCeG5
VTlPllLKdfjcIsMxw54RppKwXA6XYhR2kMPcMPjAPdlNqAGheoFL6/NovixMGEEDJf7RSkOuoC2C
m9TC7H1i/TeIp+tOkIY8eDb2r41caAmKYC7UcPERITkUmdTv2UzxfDQbqTDhS5R20eEeDiB+UU5u
qRMBlv+YQ1+TOhZhlWbI382lnDB7LykQQc1h/OLKq/UalW5+jOLQJ9XQLIiUco4DUTAtFbW1uMoR
MCy72YgKlATZRf1on5VMoccimLm3iQTcI4KvXWbGV9Y1UdGw0O0N4TFyb/gc0MT6B+xKm8SF38R1
SidM7wAvtVuzOmqvx4wN98FsYWaZGTc1SVGRvXsoabckavFIGIOOYTeqOWrPKSJRAHpiN08lVtsZ
ojaM4HLcWPjJBxtu2QBuBqZbwBjf5dYlAbIwwkHNBfMODCXj3VYiRDa+8ZC6ezCspMx8p4+zYdiP
c5twQFhIGZ1H3V1+G/Ja5iCbGUsQVmMUZmrEauvQR4F7QwmXLlv4aVH0glGIZDpSR1t3TEKp3pTC
bVuCVQA8Kbuhe4vGqUY9J+xahPEYjXjmhVH9Z+QHc/Xdq4UWBrYJ33XZbGCa0vVbn69TDYGdJL+w
lLMrLZg5AoOpYYyBDbAAxlrxBSr6O4yWeJfQ5hKo8lg+XrsNGd6nZlNjfMRohvx20S1wEWjHO7Gu
07El6bYHNKOeN1YD1IEAsz4vie4f01p9j7rt1eG163cS6MYR62qGGSNMQ/a0KvqoMVjrY2ua9akG
N6Du8cS3u2mRNQNNmK0AgEQjfTGBGD+lSWOAi2KwBTTcFOt4Ka2p1+OMpPOZTqO/AckQP6aYiQfw
vJc2LFJcBQAG0BNeyLC4YefCubtxWtO7DYOm7qaQ2se+yRGmHkPzFcnwbjfOmBA1snQBt6O2qEh4
1KSQ8uOmRAYEFoLdkObspw7LBXCtqu1zevLr8oUrsj6tcy0fQmuDG8hDyWcJ4A6hrE6wCzkaNsXk
4/qWUd/caJfEJ8JWIDtiqc171KzqjPF9bDc0iT0jekx4QWfT60OIJW9PUMwuFfCsiCMHzTO3R5Ay
/pRKpZBsjrcn1Qh+HXi7PcwiwOiApV7fIO1MdhcYQ5sTEBuXlDkIl7TIOcI8t6kLVnVgwpojulxy
3YJfekZuOUJQDoz1UMDDDRBBxM1zu2KH/x4C5bixIBMPDhvheWhN31WKCW6KMUR7IbC4HSSE6aZU
qCxgsS3Z8lBHQDSLocUkMNyXkOWlw1weZBiTa9dEWEbjwLMZOaJlWKuo15YjhgsmcIaJCSGVTWG+
y7uMYkEM128jTEe+Z2Ta9rWq6RWlQK7jLt2OxmbNowFN/wwQybzknae7BTnRcgNeVCCoQwsaCBEW
bmszREjXrClDUP8foDixD82YKFdysjRdBaoDlfWGPmXotgwe88ibuyjI3HOgV3IDIDeuiyae4n1O
YvhmgxqSPSbwJEA4ooaZg8W9+51jyOYvKo/nrxiakH2sKQbr7QMY2aY0HeKjJWYxwavEKK7x+zZv
E6wBsXl7zGb1HVJyfW/aHor41pj5FK9OgDAcB+DvrpngfmVaXwwufUe6td1Fl0FkFWYSsFO9eefA
YI6ZKBJL5/wsofxjRmW2vIrUj8AC6q29CzKeBTCfh+5uYB34vgGxmAdBYlw1zM4K6bFXmJZjX5yY
HKe/dbD/lRb6/yJz/qCe/idR9f9DLRQ6xGWY0X/WQq+6DkZVY/4soP7+Q/+QQjMolxfJHPOk0YNB
OPrHYFvC8O4PTLZDJJAhpZagOf1DCsXMW0SegxyZICjgSCT9UwqNMSkXsyIQkMGU6ou0Gv1XUuiv
0s0feksCtRWvAWaXuBg84hjBvx87sSZtMAgmNOLkpjBrilWNCfBjn57VlBF0gi6kqAha9qTkNHXF
DHicl8GSJ66qDfbXowYLxrFSdelp2zKKfWwZN6Slg8A9gKTo6SFsM08eJCZM/DIh3JqAz4yBknnY
FQg0RGa57tY+R8gYWYiosH2w0YIDvcNsgDSDzw7/62oLt5liWRrRJSAdpXcLcsaijNeRn1AqqAUO
M5m+sNZnX3MY2tUMY3EHkwYUO8DAGQOiEDRJKiAINLpm0SywIfTpzYoUZdEv9tF0EdlnJsRa4bsl
AASWhs2Talv/gLpqvsVcjP6xbwn2JQzlJaJs8wvRPCRBDd+zVY9dgpX2QjjsQpRMx3pN2SlC8XoO
RX7A0qlJIcZm3CdDkmIIhZA4mWskw8olfNrTOYt+6RjSHA0mgjyFkUt3TNDP9eIBao0e83a2OL63
UauvlhFThkUY3QvovGhdUkxY8Nj2HGCO+zgjSHwP62MSrKBeuw7pf0xSEl9THqkDzca41Nkgz2GP
3aBJ3QR/FNNVMdGvqW8MQhe3q4BggalDm70O1t0UjQhPKd1/b5eU7RdJPWrwJi9rnZnHKGVfE87H
KuQhL1MiEG4y+I9Itl8YJQiqZP1Qqi4BbIcZkRns5adWm/gxdsydY4R+7hsDI01JpEyiWLwnY7pW
W+3O3YWFAhneQknGgoZ5R+RhGV3/1GnZl4PszG0US1GiPkQwm8kH5HNAmzppywZP7LN0qLepidyt
R7C7Ui6JoCHgkxJM9quChdeftjwjfQENHjGcdhgZfm3banh0KjzHYgpOPrAfHf79XY1BQw/ZMqA9
9I6zxwxu1EMeoUFGAL/lKGy37ZaSeMY8zYUcJIZIHFCIDY/IJkArTu18HUlKzx4MrtIx3Ye47W9G
F29viwa6sSPzLE60Rc2uqOymIgbFUU1oNA625fWeTPacYnQEhtalN8tipgwUwgCsdMzbMm8dOcYD
YsuYmaFQdcAFLyzHTLB0m18I4kACoHTe+GDPwW4vzBVmGl79att72PZ3ZO5eQvTcFevoYzgF3Q5a
+lejsuyqb8cXxPQHFMfmc48s4B5SwuzLvkFmA1PLyuFypfwH2GhMnA5nVWw2+IVaBirAM35U60Ju
VkjZO25VXWEA3xsWQ3MHM8TtiQH10ck6ufJgj15oStbStTBge64DJHAgCrTklHGRFBgZ/bb8D3vn
sSU3kqXpJ0IdaLF17R4ekmSoDU4wyDAABmEQBvX08yFYXU0Gc5iTPdvelMoiAQdgZvf+9xdBXG91
QIWF4a59zNoTVqDnrmBqXnf06iVigJg+Cb9DaNtusSnGjG5jUOlOoj6Dq5C1d2Cx+a0KPXHsAVTA
uST4AlDkbTHm8x6wxN4opZr9LEf/0m36EwL94QgjLpbww9vhdnDhoVmTcTBwKLwaXCspWWDYGQ3m
pzIzaKA2tdXY2Q3KMac4oyu/Kprwa1VjWeb7c/Q5c6CLuTYlTBKm8c3khOk1ivgXXJzcI5SGmhLC
evFV76EjYjT+3Db8ZLNI1AYVln0h8hLADGr3RpkihxXr5tsc8c3NxLa7Skb2u7xqUHoH5fQ8a4hq
fcz+3Gu+wXQap+doGlPglNSsP9XN+Kk0fTwGoUZfV0XiRqs+yinthRdbR4ou5JgKbzi1yr3ehPGU
VUdYgXG1ShE7byrUZnddFrypyhzWwh6t3ZCEuV55IQ5KK8PvwpWCpgyI56YFzdkae0dEiTDvDIio
gH50xui2ftQs9PxLBZP8qGemvnzndCaas8WoX6WR4e6VuJnGqyUZbP9aNsgUVxnWYwepw2w+jwBL
tyMH9ieniVkicuDTOzZd7z22eNWckrmY2hUdg/e14+unnsTMJllbRhy4qwHB5F2dG4iyYgs8pGIO
eaoneGZdlJWIP+ruCCVUXGOkkn/CDhc6EuLtYJ/ImA83mofkSYVuu+2hjR0sxs0vIYMrmo+wgSMl
ps7Fv6qhqwhcFfiredDxsVch68Ppexib42zcKrb2N1h+oOG4Eg6XHRqHmwnfbnMT+NPYrGarRNqS
eXiJrNxx1g8w++qXujHTJ85kUa6GQl+2zlxcxzhcvOFQraFh5bFzhzth/2DIfL4qzODINC3/XhSO
/83D7C1dpQlEQaiFfb4FKE2PHmBQwW67bqkfpg29clig9uIprjL61nvdT94599v8G9zsLD4VGm7l
Cj+k4TauXf+ecyTaoiYQOz1NNlRxELl4bUmcao4QocdXmaaRy2Yk4vtIlv3NiMqLr3JKjJs081tF
t180T9kUyyvQcwF/CCO/gGa0mI8RjM9vblfLO5iJn/I2H/COncv4KC16c3yVWKzQouvruXbqeN0O
LaagdpvGQMe44F4q2NtPKM2G7+jj6mcg/X5XGhkCDUNENLNjPRmnxsr6mxKRXbNCn2e8uubUXk9N
CZvZMULIicGkmkOA1chzJMaSmd8c66OyOmfYZGlG0R8FRfZQowZwV2HldHeZu9DvjNGpr/xO5UfW
XJrttW2qCaXpWC+OUBHan8Z8iqMudmkt8WxgXGx4e5276R2MUXMPxS9AV6VLWM6hm+3ZnrMQkLsv
1o60g/M0dPXJwucCVo5rbqYeVmKOvctq0ZGsoVK629qEc+ajI9l6SRm5K6tVdMFtt2k9LzrnRq+L
VRBX3WYMMnVsAxe6UZGXtIJN1gWrVOjWWuO9Wz1KPLXLbedGExI47Ee/+xRQlzGN6sax/a+uSKIv
QVIWLwgPqp2TLAwutvi4gHEjK2M9RJIdEamueUxxyL2MZjd4Bo3IDypRk1jbwptx2HQm52swNMlF
Bz58j7AB3l9YgD2v6qZvQdVsbFhwhwFxmTXSqcxJJmimcd2jkE2sFziGNjxCD62HG3e3XtRBGc1w
2X0CHqjirTAHzbdktih2y8D6FtV2jQ6k8IVxCqssfkyjrvwyYT/Z7pwyGS90q6c9oK0BPNYAAoEE
yGMm5I056/SxLoMrMfWbKin6NXKA7RBqCKZopW/dLoLFHqBgFriepRuMy+1rP6c2DLHE2Nc+hcXK
a3r3axTMtr9yKyXuSxfq6iImcI2VZYDZra02BWLLhbgCPJu3gz3HRxt+3H52vW4zKyffadPUZ8tI
tr5uiu9JZsOXwfsr+O5nKcBI35ZA3X7XfBFeEH/13Sre9ZWJIyBvc27XqnH1ZWKP8igos5i2xB5S
F/KfMhdjTDf7ppCKlKtm+RdlJDlbizNcVnGdPOTxmH9OYSnvzdTDF9qK9blRiMz4wH362wZrH2FS
IxaDQLhbGCRnNLU+hGkEh7O0hXzEGMRqVkk89AlUQQ9wTCnb39bxPF9Iw1KnwXetM78wR+yfpq/x
nHaInruONriGyh855bHOMYtk7vGgpnHQa8u2mhfh1MENQgDjuwVy8mPA+r9d8l+mxP039weVE+O9
/3uTjMtb1bx8+08S7cIy+vFn/t0jo0j7F4PLhZfjLDErSyP8I/zFsEwSfSD94FTBHH1pkv+7R7bI
+rEdLDtQmuP0YjNi/jddaOmRSSGJsJvB1ingL/knPfLHFtmEwhQuYV1Y0ZM3E300AV5qLxPHSOMC
Om2dRTtoBeGkH5s+csvmlJks5Holoakk2T5owY28sxPlBX4GBdPvoFvRv7lKnBZit3QuSwMpB0Ix
SOLCzCAeMDQEhJJZN8Z7GaZemp49MfQsBnYzZiXUHjPX+gKff6hnwXiRWio5s+VDzV2GfQGtZUgR
gsyNQ+WEv4aD0tgZ8hQ0No5788kum8VZnfWupk9s1KQVbENXDMFtmIw6ia7TtNsOcNMZSTGuMIo1
05illNQNxtQr+vd4sVOt6lD9L7b0Y2n8zaqBhuE6f1o2ly9t+/IKnPu9634BmP79J/8rOSn6V2TD
KYOd8+NTh8vy78UTOAuK5DCeCllC2ED9AjDxTWMQxB8zcVtZyCD/xbWz/gVchRxnMSh/X1n/ZPH8
yvMAXuIKiDgcuIBc7LdgnsiZfEMqQ7G7529JJaK9gf/HKg0pcX96On/BRPurK+EiDsOFzcVmG/kV
yMpLt3Tn0eJKNvBTYZJlUFaINmI6iH9+Ja4RQUsNbBflwq9XEh2DeqSu6tANoA2xNq/bvgCnwAb8
H18IdNB28ZVCScq1fr1QH+RWVDWzOkytfJO5fIuN9C3j3/8nl/EAGwPe+G/viOgjZqSYqiJwH6Jt
hF0tSTU+bvhj+j94dHyrbKFYCQB4fuTsCYWtUIXc5dDHBaJCQlBA+uzw3GCG/ucfxRH0E4/s/cML
ycOJbN6TBXX5w7ML+iI0umhQB8Ze6AT1dDeJ8d4ypnvVIw3588VYLb9fDALOklbic4wtN/OT15oB
o55jqFKHCG3iJmAMdMjCGltsI30xQ1GsU5zlVhbjzX/+KRLE43gOAcWuj0nmrxdGN6PtPCnVAQkg
6uCmdlZeZMh7I+M//fk3Lg/sF6AYIjb5bDa7AnQtVvWvl5p1pqcUQcDB0BBoCgga28w2409/vspf
rOJfrrKQ2H56kqgLmOvpnKtEo3dhN+N9Xwzl6f34+v+70odHN8giqUD0+EByPW3wQH2ZK+zH/x+W
l/n7j4KxvCD2EcQwm2br1x9VxYWHv4oqDqq3K3Cb3ljk+d14M7vFtI1iE/w0YpRf4xp4MLGp2WQ5
o0WndstTTxSHj0QgGLcAzprZZzm8BkkKmJoxxIsC4hB0IN8m8n6OYrb6SxW06M/VOw8qQm1cqSUx
IaH7NSWdsubEOMBTKG7B/OwHGdgwMAAxn/uinzZDMXqHeBnbV1MZ7YeM71ni4y3W7YR8dCXLMdz0
NaM8EMtyqxlxbzs7KD91RuaeTGCQV5Rg0d7qfO7dt7hKxlx9CNse1lSAH812cnPzayYTY5223I9B
xNZLgbv8Rvad2lWRUNfCnqtN57kg5b0Tx3QOOge2xDko2vtxo3a1GY/kXUCVgWBnrHH6K0hbYOMq
YGWsMYixsdJhc0nIrAZ34whAJmntOmQeEHrIfDi5hDzts2aGimki8QwX+mwYwTQNsPV+wN/LuxiF
lT0LJhv3/gCvFlte9VT7hf0Q89tR/w8wt1Th6pl76imckkAxGXUcMMMVI1fIOxhK5vftEOKRZLTF
rWGk3XPMo7lIslohE87eTIt3qjPffijC9A1rgPhT58OJwRWMu2/hJ4IZV3LX5CYkKELk8+QmA7a/
y+AiH9nRSX7oC5yKBRwoyoA0AavV5SkVeM6toHKkV8JR0XWGqfKbz0zqyqoyHqLOPeJejCEMV++f
fd4K94S8MzwnPo9Moqd9iHWSrWc3Ae+tlYA8ZPOTRJDKZ/TwHLEEC2xiL8nwPCOjZIaP0fg5ftgg
GpeW7lW08VGqo5FSBqmJVg/VosRKb175ZtmcMb6ZH0LclT6PpSze7CCpTvzGaVt27JxQn6FVZFZ0
zwjZ+uyUFd+P15geGiDXA+qOkqSvdnqEzYV9j7Mi6o9X0MXoFsnPUaICzIGghjUbzKq6Ydm55mys
e5cjbsYcft85qgepzAecB7D6F/0e0Un2Eg3MgaKSdcTsCd1aGvX5/p2kOtDsPs7NLPee0l2+G4zG
TjF1hFu5nTPsNhdXrkGv/FFaX+dItd/smbXlQn6wNvngtV+geagnOmjv4p19QkIZN9towzlB7ES2
h8EwFGTJm/ASIZ9rbORPYyzKbTMiPQJ9ecOVJjrHaBpO3Ii1s0QxIW9qIZUl2CNcCRmNW5ToEf4L
vCHtcPRph10tCXGn92AtfkJ6quUG7V/yHTsy71BKHxMTWFHz2bX0o2qnfu8UFbBXhLP7dh7C8oSm
8K2NaXJqo0OEbuX7qBHfO90Em6QFQq7tQ1f1XzVW+MjwMZDTsfIvOAqD20SzKK2S28KQs7/scR/a
Csk6d2mmVrYK5ENoqfnCjMZdAaltLeYRzl0xSDx5JFYRK6fL+ajZFSGw5gpFPMPIa4eicleTcbeV
OieUoFfAcm02beeG3a0YOkZxy7mrXH63XWQvaWuE1+GQeS/52Ia3Tg/RCAs66zOonHMaNV+UZEN9
JkaBaM98qjZ9yc/32pllxHAyuu5KPby2RoPzgmjZcxJXhreWj4MBerEXxJ/hO+9rjbN/cIvEFieH
piF/J8DDd+U5OryNK9mcrYHpyOq90tJRU+/hv2LDM2VsYvgcbvyBSwPfE+rThgTlWNbwmnjlkcl/
uRIIMvmCiR1o0vzaUV21SwYn5CUU6rpdzHpToLCLHHonO3md6HRVWO5agr2iGYsgqfra2r7vukOS
PnUytL6bA7tVv3wjHkyqKxl36RWInNj1E0YKwUAlAYu5864y4e1aIr7gQzZYtDgzO2JXMeiZ/epL
OvKE5iAumT5BwUAgMKw1bzhb5WbTHASnAXwpwZwYod4pnnVx22r2HkOwe+DKvi1lX/DMo0rvnMxj
IoEt5pUT2+ZXXNG7CzBQ6tFKX4d4b0BMMvs99uvRnhQ347Jr0msHh+tHI8vAaMeku4yz+SE1neEh
lFO4CacKYvRMjN0MSXZbJlgOKayebnL5FNRNsUmd5K0SsVi7XfqF9XxPlKU42AwetgkuyOvOdBTy
xhafFFhYC5/mq+ExfLADDj38VNyjQfjGfV2y8zYlO45ZhNbnFO+zaj3zSpmLLbWF77Zqh0rf2tF7
DSvp44zDuQ25FK2fPhS25zb7MolWBK8pRugtkwem0TmbWUaTB85oZ0wpLfwcjoRIMVwIFTP7EkgN
hmlfz6SYKSctkEPXHebVxNgVK6zNvrSFXWDF4RQniMamWlehrk9O3uqNtgqcbTakB1WBfzGh3QRg
H8y8Yf8rggEDXXtIh40ps8TYu/gxJacB58d+XNlF3Icnt9dVuYpxvCBphlq80Yw2oiZ4I8oiCVdh
L4vvyvMhYKciOI5hoKz1MEVNS3UDTQ8yIvv6FAYScWfXdN0N02x0rhkzRM3wQWTbTiWNu5kdvUDc
rdU+h9KUYBlj/mnIHGSQisAAKoQpdlNiIKb+VOaZ3GAU+dUNNZ71WbYyJgcpv2ckOxtOzYaNo7/1
vMy4tEgzzDYI3kfOanvas05tZ1VlLT4+edgd7Fp3eIrELxIvgm3AvH5rm1W4IQfJeizwpr3SnNGQ
lAT2U6Vrk4wR5c58xXIVryIPLI0NSGus8mAksCQ3jGM6IhHbBaJgf3N9tm9Acr2mW3JRQKCDRrXK
D2aiNUAjDCfvbwPIlrr2lzo+4uwMKeFB2yB4uh8q7HaehatbMz/UHKAb3x76y05oWBD4XbHLUVpe
TY6B8NWeqStk1CysSNu76HCHTVdW9HeN2q9KTxq15X5ACKwAhIJm92OjJmzBGuB+EOLdw326aCR7
KnSvlzLXd6QZWLs/F/6/dYbk8AIXciVUY+AcSzP3U4sBb9srxKByGO8UYWWsYw4oyKBliWESRmnV
3wlvfiv/lwsG3qJTixwHofKvFywbChwX5yM2lBpFAbtEtUlboiA3WVO8dAacFtkm1IMeHoPvx85Q
zZa/T+zB2iVWbqwJ7/BeqrmGytdyrv/5eTh/dX/eAqXCKzJBkj60J2pMKyN0tTwkReGedN8Wb5VT
s6aGbmgxaWVoAk8eNQYBT5nVXfUL355hlbpWFoV2yo+glClPWNuGm8mm82zJ6CTdYtLeBbKA6Fw2
WXOWOJZsu75GetDp2DuImF3ZGWlcsXRcLFlc031BsjnjH8S/7EPDCm6nJZ6BWMwxvzfTNHt+PxXL
EpHzepglUoo/P4sPWq33rxE9GNpjRI2EdH7UaglyWjNOL3nofCjHRHFVq27Ek2hw3Mc6DZj7Uzau
wowEKRz2sUtvutOfb+G3Pjsiwjq0CbXllfCZfvg8u8lnFJ1a6SGi3957hqgulDv83TbwG2LBVQAq
EKEjHSR68sM716nuYx9q28F3KZ59wcZVKh9ep01MBz4OFYoK/PeuEknR++cfaC/f+687ECUKkogQ
4H5JxP5wbRyH3L7Jh+TgtgOmejkWOWcjjqPnQlMatySXT9cRvnHL4OueUI76zVDesO2m3hMke5dM
/9hvG9T+ZJpgGtcpyklXIuVtRXSG/99+q6EjdUcjbmlc3+/+f6c8f4tXA9r99KJ/04VfvkACfim/
/cyFxOV7+UP/hqoDjzHPssXQzZim87MsPIigSZrAWJ4H7kw6w3/GPE70L1xhoEqQV+M5izv4f5Bq
J0BLvhwcwFJ4tiOB+ydI9cdjgWMIt0KUKyCghAZ8PIcI42Q3TuR8CITlIX7r3fIsRjF9QR/erwX2
Ln+D3X1c6FwwcN41gtw5qX8fF3oeEek1+9NhHLPm1jT6fu1jnrz/6SXc/FhWPwu0ow+L7cfpai82
FsxE7ffF+NNp13mtCYSUjIepA+GgvqtvZdX06xQaypaIAOQILfI1t86Mu5Y0li9/vjws199uAPb7
EtGO6zzv+CNEqfUUpv0UdAcYojnWfiQj7DC3Mw89oQVn5vPNaczGpsXWM8DZWsUOBPVGpQZOc6bj
faoQdgpc6cLpsqVrUSth4e8cYjG8Q7rH/xdhBKWSkxscHCM+liWFbzuRMBRO01vdTfLOoTvfzGM4
H8g3gDYe+PWp8L36kZ6WyJ++ANdQwoI2h1Us/SrhrfPBJHD0M5MGddUM0vps49hy0zk6Zvbcqpew
gEG1bqt+ektafhFIYn+f63Lat1h30qJT7jdxGlLt4lt1TsD4nokpUk8U7/zBYeRUbOsRTqLvx3dR
HxQkoLXKrI48Ks5OsQRq4N+MhnZvowbGiTto7W0wp/bnqaKngYSaXHv1jASKKBbMQATNCd1Ac1th
DwdfJhhgI3ZBiE9Ugl7MGdNDbBbDxomhQklss27bootPsw7GvV9b+REWHbfjdP09I83+vs5m/xNv
x0aWR8dZ2nRgGr7o61QNrIfA4hsayulL0sXVkzYXzX+tSvOAsI81NDTxyekQvfuWkR5qbJbfBiBj
KPn8EaLj2we/QkQYj/ROteisz6RltQ9ZN5RnYkqic1HgDoPzVO1mK7cYQB59PRMQk+dq2yp6dOyG
7W1V2/JO+XRM2hL+OrOr5tWN+a9CcvKsRWZjO4h/GBwR4upeMcybvjAWmPZ+qvMjBtzqagqQCo46
g9rZYplXbk1YTUdkaiFMMU/iZG6Me8OK5R1ogdz5MIau4Ax7ZHeJ/jv6tiWvvZO7IkfdGRNE9Ewv
3N/HUTVf4ijGXwUZZa8KDAGtRTYZYcp7FctlsRu1d42FdL924adsfTcjOzFKinUvJZ9iT5jmd0um
035KbfdauLyJuI9whCtBQQoDavUmV5rnKoV6CXKKkZHihW5mNNIS8kmMwSaSwlcqjfmyHJLpiz1Q
0WNFJzd5U8udIcvuGwAZnapLj5eIfN5BhsvXreA9ZqDw2/dPNC/H/jtaVLmbIfxgAzXzJly/mvau
xfffYLf8lIsgPuWtfBqMVp8SasJrEb6ZOjKxijTApggKK+xj0nrPpo3lNlJ0fS9svk10K4Cr710V
kYzPiGX671C91JXKPD7K0YbEk/CifFzVdpDLqDoLx72OusG71pSHn8sUEb32/OrZ6Fy+1kDiyG7H
1bPDfPwiQ/r3aQwnBte4qeGrUw7ViwiDtlynJEKtoiaSi9BW7kJK7WNbtcbdOKkS9hN5SZBXp/ZB
tYa8m6rOClcQ1nAU7qz4RORLsfYHMwX7Qvy/HkmY2Htj2rwqkvZ4TYiaaO+TsH60UkldYk6kevjY
BF51mGOENthEBCPmqQfR715TTKyfUqssJEaZzlwSBNzNRrl1kMbrS9xpY+80CEe7d46cGOu74/TF
CqdlqK8h6Fr4cW1qfKl3fIfktXSMxvDyHDu2Jl1e6Qp1KFbA0ck15E1ntsYtzsd3hqeJSFAFvz3w
bufGY+8MRueq8cSn2IuvChzlNmbAIgKRT46FLb+0nmttdR7rrXanr2lYIA7r9TeZ2MXRKAWOUm5y
TGY6/tLS6lwV/bCFPDquWzJev2HfVm9F2uKEVse7fGisE5qfaAP/OCDg0IMXpag63dmdLo1I9RPm
ffGJ/LwTgF+9SfMaXyuF+PqIT0wOgD3iy2XCw8cfmkTwIs/fhJqhnWIUFOxhIU5rSBp3UxmkaBiN
6CJLhLrEr3jY+QkLts4K6yKd6G800fHHmZhAMLfePJrEOR/IO57WqnPCbTXgM6QcSJB9aWX7xAzU
GpaEeTGQL3rQwvrkFHG0892gPYN2OvnW5tlDoh4Gf+3VEf6Txcw7XAmg8oOt0gDDP4zNqrg5a2Cl
NaC5PoohwnYBawTSAAjp2Uxx++pUg94LT3DmcYCH2A9zzEHM6oiz8Os7mjprZXWyxb9UJ+MqgSe7
isLxOfR6GjhHjhdIBulYcimfsJSrAhy2/WmP8V46rANfhRu6IEJre9ehQnTqW6qzcOdqyAZHxf4K
hZBNBI61VDA8Fevq0s1bdTHM8byFJGsfbcSSGydJWFXtFhvSGkIeX+DUWd5J+c34ZR6cbN1kkOHC
tjwMOQ4YRnWyGn9+wRfdO9pTMX/GQqxC0NxGh3H2cDTW8XRDHsG86WOwKlkod+3bOcpKX/arHHvv
LZGE7m3QuoyqQNg1SZFDsTJVCC6MbbgREe4wEPq2wVkoewx8wAssxIadG0/9SmNNuquTnFw5Udzm
lsFZjiPiMcXKi7FJ328EXND7PBTWPk/54n2nQhTbE22HnN29rPD6R6U2GHdFN4ZXxEROp4kgcgy7
PGQb29qHdIeL6FUSz8E5GjvbX7sDdpMQqVGhoJ2Wl6qdraNKyDdYp4nfXORz7Dxhso//Jtq0APPR
IW8vkknIcJ1ZmfldFYtmww1Kf9yYmdkfZ2L21qowmj0e797TkOs03cyg5sRSiPa1cAhmubQAPCAN
WaUlvKeoN0mBTsi2XOHS34KMgU3sgsTrv1aZheU2QZbUBaq+HRHSb/y6L6ttyIDpwhjznGH9FGQB
n1+RHBunb87Muyt3zXgCAzC47ukBJmzcrrO08q4ncmMOM8PprzY05xarzEku7wYe+VIiZZnDOZRb
8yHz2hJJTozesVTdN2jxg1qLYRl7mbLlwFHswm9lnocbBRHpTslgWQOSMiGITRVvhMcg8H0mWifK
Qy2aGndGpRQ/F2R3pzEcDTfCDAlJpMhLNq4/qq94es5qm2AYfmXNnM7EdNanH8UXlr8MBpAlfkPk
nTFAgKBPnYzhRLwa4TNvKUP9TwQtU5YtBSNGj70rN4AC+dEJ/PKcYxt4cM0WxL3CcLBrMtCUQtkE
lyRey+FOjqJxV4pI36c2nHISXuUGXZC6EvP7XUT1o2NgDb2K63rZlGGuv3UZNUkaBZQnUV1bN2yD
5TdH+VW/MQTm3i1l4skXbESrouF2plZN+4QcjfskNXl3Vm2E5dosmmkvCn+6wAWH36/7YYMZ97Sv
KLaeVMvQpJ2W8hdjY1wrx/xot/yExe79c1iM01s4qXSPuKZCq0y2spUOgKWTh4cwk2YnP0o7qm//
3ERYf9VDoIRDqYbyDS3dh1k9GldZCTJSD8Kw61NMaupSDgflus7q5pYkFcp7rIE3CJDVczsx8ymH
koetO+/vGpqPdiu0MD/uBPsSi9uJPqAXunIgQWR1d3AJq0rQ2GjvOsDqHhxiiE9EBhHhGvFkO2GO
N4Goim3Wes5h7qpnERMpbmBBemqdHkXuoOpHrcnj61N7/DJQce/+5sHRHP8CtSw3u5jeOH4IURIl
C//8p+4vDEIZEECFZDjFphzSr/9pUiw0IliTawMZ/4ajiA8MPZL1WXbMsEzOqRNT/gptOXVzwMTn
8s839Rv+g+eLB5kJIklI4/5b4yug79s4FLcHBAi1s8bDLN60TCTO82D0+4Y8hw1b87ydHIeDJ8ai
8jGD37IPkmWZur28ywZ3mV8gIwZIrL6pNIfIiIAd0/t6XnI6FpP1zjM2f75z7y8+xAB+KuAFkPXC
g/nQs3vMalU+Dc1hrDnTpiBVKOCLaNpVE7wIlaKJjjCUf+vtqT8QloB0y7Jfwkw9DKVwtikpFFvD
Q4CmVVFd9o3tPvU4cl6msyMvTLNwnm1XJuOlEqrsL5okCY+xb8kN4+F5l44saAzSsTmJUu/aZEi0
bTD5vRtzpuAUkPOuHJ3pwk2o5ptakxqx7DC2q427XjT+J8MLprciFKa3sksXNrnTssfCvqXuHar8
qCETHZO4omanWaYvgelNTi7CUZjeomAnfq/Vx3KubxGPL3tKxDDElRT0UeG1TEJTH8Nfqbb2GKsr
6VjhOdOIv3sCcNCXJ/29mA1sDEAm8+fG0dI/YYkf9Oc6HgQPKUWahM9CN249IRNzrZUT56jbnEyT
HOHZndG6G35Qad9XsWshZHOUPAb+nIujpKTZxPPyPyzRvPHGRLzir+MUQzdsgKi4LyLTxbksJ9iG
05iavjGTjISxOOEXizKqtiObMAyKkVIevggqNPxNoaAI80D3zRaLwOcB7yAEnLiorlssJTDDjNSM
TQGNG6Hp6uuUaegaaZfuoUCwnuTAFzl3NBS4zOr7Ls2fAzR/64Wr+BQOuYOSfEqJqlmeXSSHMEVH
y8Pn0DHuGkSRR4uD41Y68FVimbDphV6XHzsvrF5Ii6te3AmXftzMcNFh2cqd04XNDZ1oeJ4Q860Y
JA0bPy/bB3KC24dxtJwjzqzVc7fAD0wbYQcUXY+Z75xj8D7lg0abJYpj02Z0LWWwwMNpcFs4jb43
LW1v7dKuXjwCDfamS4elLLrnTVPOnAAdzgwPdgaghFhYXXVBiq49dtlNuhhnPuxS6Yxi1+2CdeXN
rJHW1CXjM4t/2Jlz/VqVI0+lmLGwojtceak7H8qEM7FWNagcw0j0OdFyhC62sjtvCgCACrt+HKYg
ZLgOzNIqOBLCUnjaTEF59gUPruEA3ZfI5hh9lv196NJHdwP4erggQDimqqtCgg8RQAhCgPfNW8gq
nbdpOKsn6Rc3/Rgo/HE72m1cpa+tkjiTYkj8teXyl5bYIt2+3/XoRoBYYcoEH1788g6gYR+tZamO
y/5uoukkH4tjyqtHvRubIvNXGRl7W92nICNL85qOJg18Mrr1LUQZ3kyFtyuGe5zFqhSwCcB6pgvp
hHyqFL3gOo7Po1pACTwKpotZ+NPl2IOuvX+GyPIW3k5Zm4dRG9OlK0A8nHaqb98Rn9Lh8yGekPG0
BXJSF3TBOe4X4PKQzAgPDc86RrT9Dg8YwuAxuDWdLYAjj34B8uY0nHZSAQgNSfLWkIN0SSI7tcY4
CYqRYQQLCwXolalGeUcy1cgwlsECfQolmYbadlPrHnCuJExtJZg+H8eZX2TCdwTEmVmCVQRVw459
aFdCmgQLa6PaIigHzgC4G7ZlwYoRY+Fd29L3PlHwmPjK+3370GUNiODsyvoRk32AMq8b6ldB0tS2
NbvpS4kGYRWTkX4kRG/pG122NTr6+PSO1Bgh53lIqdHgJJTyNxU2YE89s8U5Fpd/x2/eD8lRgt2W
VQIXwDS+m+a8lMuBwevLC4qlujXl7senmQJdKhdoqMSH4w5eTHlWFTEjNeOpc9i19WNlgaFZrQBT
00utPGAtcY1zGPuWMDs2d8Nuv1V5VD0zCIF3gnnfGdMuTNQGlNeor+vm1SwdXojEWWXb0j5tWyxZ
Dl3Gml6+57pZtuE2rtoLBHQgklEaUPPKhj/OITpdpA4FX7Kg3tQlyylAg/ZshXwS7qzbb7qOq5fE
isU1TjDARs3y/UiXBoCdaEWyoYRTwE98L29DzI92Qpbyrhh6UCQcm/EmsuzP72eD1QEB61Ak1wFb
PrgTICp8D/c6EAa2/ZiuhCRGUYbUeJV9HhqMP6LCBT+rqIRd2uF14mfWZ0Vk2CrVvEhI7flxys3y
DGugPHs2C6dY3gG6MfXU4iegdhD/KM4Hi92MJLz7aaBMVhJ8zqxy+7NRlGy27GOPVRuqJ8jQuAzE
bPvvkGDfAVqGtopPoiTxKhv/D3vnsR25kW7dJ4IWvBne9IZMerJYEyyWg3eBACKAp/83UlLfKvXt
1t/znmi11CTTIRGfOWcfys+eu0kLtLkvdjjRuEIaTXEiaXYqvtiIzRymoE3Jl2Iyx+YzsAEG1IqZ
sZPFtAqSwtnxkXHZDJe3HPZcPNfbrMbGu2dyxFq8cZM3uvqpXU12tfQTvWYKJSCFCYY2L/i154OB
n21aj/3ImwmHZp+OfI+I6+XU8seWHs/hWjOAUGnFvMwm1DMjgcvrTuzDGSIut0qHveRWFE5xN4c2
ya/YWZh6GYtgI+J8IBCX6fQsmE7XMphuA3Z8z9iqhu9BHeu95Kmvago8Z43Bk/ISCN0X9NCUHF0/
l8e85ktGimN6h2j08zh6vGtzYDhHlG18VcaC90CidYSspbpPVCX4zQY9kYJQmk1E3TJ42UUZJjdZ
BE7jK7lRVJATytVx4AOfwmK+LWxG6td/vX4xpwqYD2k5g/jqES7y2HKoHOsZ+a22jWlH/Eu2b1TD
FzqjqkxAh0Ol8Liy8emCtJm9bL5t/ZmOTAXTTiPFH6CWkTfV08BeB8VB3352bTpTPIoVDLOOlgz+
/LBnkMArVkeiWNVhCN33WSRYBpdNDPbVdjt4AQ+Grik8EWHT/L7M/u+q8m9WlVbk0UD+a0Pa/4ji
o+4/+p83lb//zh+LyjD6zWddxvnC0vEKWfmHpyZyfyO2PYJ4TNXr0VSx1fuDX43rbIG22AEtIvs2
+sP/3VQ6eNUsfpquIeBUY6n/J6T7/vcV3u/o8eR788e//7zS88Kl3/1pg25Z/DV6EC8AXruooJfV
4k9tHaBC223tAWBAGZI26ZGQLWo0j3Oc6lOZdAjdDIqGdaPU9I0Y1+DGK1wSkXBkqMemGch8R8L4
Ad6LLCIsbxfc09CpchK4Vj6OfdAubnDBrts/TvmYPVe9R14qN7JjlfjW56aNw23JaATJh89eHqL9
2Of5QRshsL4sVzjVe46Fr2aLBDfjxokcWxf2k+jJsCB4oT7HgVPuB+7YQN3q28azM4RTMaz+HIWZ
NfYEA2aMu9aV4ePiNJLgVHUDAaNxqe+aNiz3bRlGNxMzD0SKvrYftDFEZNgWDLymzLzFMwwac0TH
smM4X+6txk4+WVEWXSwG4JYmCwcg7jMhLWjv/XjgnkUG1srsWueHM02Qw6rJX4fWiMAFdZ0kB9rC
KZ0zwndcj5wSUWbD3ivN9ptSPIgjsM52mSj3qHuKF9ZWYBV0iUG7hUNxIEJYbpSrSFgLJmstLXt4
axh03ckhVQ8SKfTXaFLTp1oMzgMDv+ngTLm4+E6uHzyfN8e00RqT7TaciUzqvlTOoFGoJsGuHbH9
BlbBy0ggSblFjbCpVsSZFu7wzYgcTLvetHai9mzXydGNDWbdWckqjQEgju/4tipaRvehcSR1pNgQ
+jC/oc/o9l03ej8Swl+Y18kMwJqr9r4Z4TSu0uremjEoQ/bKi1NK8oCxdeZ8QKky5a/JlEXoKn0m
H5nfkr/mq6eW2/lzhETvdjYZSqIr4iwZCNRDTO/2NIlm+eQ2brsnD8OOuLc35sHTJVPQonScBwbz
2W2SuLDrgoA8PaMNg8caiiqRPZLBT8ZAZUkeNu9RJgenBsFpvM5nt/w6kOl+iX2/PBC165wX5/2+
an2SpsIAq3abWpc6ab2HKizng04nkqWM0TnbymsOgpTqO+k2/XM+O9FaVxQclYHLv46XVLzaCy92
19rvdWT5t3giimNmYSjJ85LkoAql6k65qXdXtupsp8rlcsQ5Y5iSTJZEfqQD82gAS4W1pZYIPjpH
facpqI7J1AItnCrv2HSxi1aUNpJOxn513OLrpJw2WRuJa78HYf3csCt67ZdJ32zW5gO8d2pUncbG
Ce0SOXnw4c1LOloei2jD7z4ISc2ZShWgnFzHib4SJZHu65FfSuasfAkzc+l3gd2aKDfPdLogVKhd
jhgG/E3oltVT4PTyCwbCUYAwtZ7R42ARV/6pUd2+BsiK4BXmzypDhPngWFb56MXlwQdLcPLjuT6S
MEIaRou7YeBm+S6bKDsGXhXvgGt0WKck4uha549tb7rfZ45SsAZ5up5TIpKhHRafAjK6X4IaHFAL
lXLNBwoZTaSQWzoylO4NoXeq9LszaADgOFG082Re7WOGmLeITErSOR8goiAWjrEvFL5jPeRm4hxq
KzQhXipzvNTmKL46cuKZQFBQpg72RL7p7VhaA4LgwAk/Ufl07aqlyAeZFUzMQucpuZsZp+wNdm7Z
apq8YC1G7S9JHqoh1mjaDrBIiQ9qBqbVUTS+wH5ju10WEZFAIiHA0eizchW1wjwnbQertI7NrWUZ
n3IQxeEqSUi0ycoowFzSUbAjNF6XRvZWkGlzLE2yehoTsbadF82Xkp3/OW7S6MEj8erY9x49F6m0
8iGTBkttpgge+Usffs72Pze98N7s/UqyTHDMywh2cB3GSxNuh6W/Jd83ekWZbV4wg6RvInSzG/ot
XCDSP3AizmvShsYLDhIaoFHlNz0ijLWcDNb4gyvuZR53t/S4HaFDWUmwJN0Ic4IEIzWJdbNNb+wx
yHkrVGUffPgsWxGHSNt1bn+fg2S4VV7UfrhOtxwuJAp/Sqsye5Hs6cqVz2oVxXiU7EnRIxVtSrBB
W3F6b1m4BhT+a4rXTj+Z6HRXNc3RZpokzZC2wzNTAPJHdYmQwglyxYUGLzYyKIf5ZHH1TKxb93Wm
5bGI5valHIhQtxj4FVM83xej426xEkJFmJhckOxl1C5TJr3zKf8u1pjYp8jCxUE0D+wg22d3bHHc
ZnzFzz0srkNghRpSayciJgx+tqlqZX4qYxEfuDOlx1jaiCl97x7nnfG1RQB1amVo7Aj97O+srC6P
HtYSpndJ/8BIMnxJVBjvLLMzn9IxY8wCMMkgbNXwAW8E4iKm7ktNFNdXGBXc/gchZ/p37SJnJ7CJ
+Tk6S7s3zh5jEoLYajAt3YoQMq+COlEPZHBXuIIeQscUnP15njwPHoXIih6uBAbrRPKhS7ry0KDL
R6CHswP0K9KiGpZI2P2IcMwexzK14dYo4yYjexYMKYOVsUZs6Q3vBAgm8C6WHK9wUMOXQvrvxPB+
mPHwA9jxe9jox9qayXyaWQ8xRGdCRTTYVnTZs90l7alNgwCTQWG/Frmqv6Ky1G8i5hfH2je41LNJ
iuLUJryK4dR2fTfKfYmgZfZvKbXIjFqBq4ZcnNmNdLd+k6Wok7yAMC09hPcdTbH/qffjH0MGtOlQ
jviB3omVt9udQT42bGdzP0xUPXt4Ac1t1nbwZltuoNRe0bixdExXWDAROYXGQhxXub2hyIPElkz1
aRBZ8O5NXvcZ1GOS38c6Lc/s5SzxTDxcGu/LGXYPI5VezQ0padLLv4Wp7o0Xr4u1t7XSMWbfbxCT
fOyCzNnUhjntRdTUO1rAtz5I1EropNwgWIGnnLhvJOeog5+1aBQqCX+ZydsuKgPKyTI9ZcK9AShN
QpppAAQsoEm/EhFpHKhFXuo5LbcpIqkTJ4jxlBpZQr58aa2T2pouY8pGTfBpwufCw8As+sNFxHkS
kW+setcY9latJ5L2lnILSPXAMNgR5yw7FvEO7iedXBPLQ7ikTRfgc/YMLkxgge5DNQNbzjuDPb2b
yCMx8fFJVHZ2kiZJ6laJcSewWrRWPoHHSdB9HhxczITcTfusG7FqYajYMrCJF/tMs2WP2+pVkxYc
ZHELK4+P+TCYLVPM0oaCbsbmD3eIKaPxepMzzLjKsb5BWPDDt2VsGfRfBzcgvOEFVQoVxxp8eFb9
EYT03ybu75o4liz/tokrP758VB+/9HDXX/mzh3N/AyXnWi6Cdsb8AEL+0cOF4W8u0yUc2bQnFv9k
i/NnD4dElTkpPZrp4Ke+4jD/hIqYv9m2i2oavy1XHDlv/0kP90/izwX8uTwLWkU0rX/VmefM9N3e
cY1DZBgUAVk+MS6K3P75p/fk/2oVf20UOcBIp156Th7NDNHR/toozmg7J25OxqGfGecVxPxtiEMN
75jDIan794+17BJ/akqXx1r03IDJcKPTPy+7yJ+aUj6LnLQAJz5MVhPdmb7AQsQK9eTOLEJbv+I8
/vcP6Fh/dS5gi+E2TqgSdBiWseayN/7pIXXRe50VcGJmk4gTluWNvGnEgF+qMaoGPQHDw1dCdBx7
Zw7JCNQTFwPqPzKj633nYb31RhyhTJiY97WAkQ5Rg3oOjLEwv9RouRg89tH+6mhWM+Ne9ub2mjlX
DRgQb3NJjsmeaAj5cvU7UxNzGMRVdoknbHRukmOydRgS7tnEVEdWntO2kxiBbcOdv0d5Nr+mhSte
gza5NVH7b5nC1+y8SmbqUJduCRnxw3WaO8OD3Q/Vj9mZm7vZUfmLbWb5qjbjcud1ab3kAIwM0mt1
MBsQl93c2ftwhCstuklxNmgAftLpz4Elm4toQ+7LxP99mGViHEp/iSMXhjp0E7l3HM9RTOdr2M3X
HpXrjT9X+gE1YzrQHStOBOq/ndnb4j0rIGIXG51CAu1WwaQS1b+z2fOm/gbZR74LaijvaxVzna9B
HFMqmU5Vf8E32r7nQxK+5QBPH6PEjNK1MvvoWx72LVYu/GPLoH1qCjR7md5RyQOHIzws/VKkJTuD
rHbLO7McwxZPXdLcBBQM54mE4tdwmjEKInHdEGrOtZfPCWtJIrbvMsd6hMZsMonIp8e0i/xtD+jv
HZHXuGu0KXfh6MO31o1ffRNVle7TOv06ibzdJITLnJMoHIiwnb202va8OWkdl7ddWdEtO7bx4NTZ
fGMiJAFdr62CdPbRNDZocWK2iI3x5DJHPdJPuIdR1QxTp6wghiIZviW9L78UFqEm2xn1Rw0LNItO
vAX9hpPsayfRulpKXOpyWcsG5TfTwQK05PiA+NSrokheop78yC6ms6UvhhpEJvwan1AN39qlUWAD
ugpaec7BYuJMl8m0RqCYfxC/FPPDwWcnHpxN2vjTViONfoxVad/4aX/vaaVYZoWBe4pGvj0wVMdb
p0BkmVvjd10FBiYYQzJwrecvUjN55pP1vrDlKe4gvdqbYpbysfMk5hIZPqJWyhh5zp8MGv8LgkKG
79PcX4xghmEWMSWoa1x/iRWNu6lyH2pVvQXEGdgH9DsKTr5kgzx9ran5baS2w2KXHQqdE/gRtnZO
tZmPmyKpClCb9jAV66nssDWzY530sYyI5KjYYnWLTtcgSPG16BUAQtziAz4U3oim2wwTg6xnV+Rh
IlH8MNof1XMwyXQbWdRQG4/I8mINDImhuNeZ5M3IsK73ChNs8EkbboK1jy0FSe0hIw70isYU7vq8
zzqwaZX02YKoOXkcC/ZjO6fNxuRCHM2QrjBc1+o+IemdMrz1uz49R+DNG3KmY+W92226oHDNOobo
poSO7Nd8UAYcc8098lsAEdNapRJDwamY2mQQT0UVEx6/J+6leDe8tniKRsS/5CZwG26qwDuMJtzX
IJ4M8LmOHU+w8rGVexoK3ErNI0Z2/JLR3mN1cVJ23N1YEOkPiCixCmrsmmiQl/wFG6hPzh5++c9B
7MdP0zSor75do9WooVXu3MJxjk2pedzBJS4cw7aLvtqEUaDx4stqoKytwFTxZQ9Vc+5cF6JeMAbY
28lnojVefNgLWaHuzRCf5sSM/WoXuu7cO2nUTzPZKfnKq42B8N1RVQ/acdvvLliYG55IluwKGwhF
O0GP3Ax+UqZbManmGJpldFd6mf9Rgn9IV045Wru4DyA1KGZh64KVbk00BesK3gwJpCCE5+CYrA7K
gpC9TThXzVNSsVZaYQMlw4D9uz/wvS0316Puv1Xg31WBNOg/FQX/ZDr6H5HNTf1rFXj9lT+qQIhT
eI5MzwHCjtf1WpT8QceyLCpEysNliv4HSP0fVSBJlMtvheRqXRHrP03yrd8QAGESYsqzIN3/o0E+
mutfayZsilQwRK2Q0cjzcReQ3s8FTNUFfa8LX91YWUssCVkPSoLaXEgejXlu2jG0q3XekQ417Au7
KivzTaKrsrYk5FT9s125EtM3FkkcGqXIRatyvjp114ZPLKtbjhbgInVmDetWabfeuY7CXMJtdiIJ
RCkw5kQK2dV4JLa+6kemUwRKy/a2LieEMeOYcZxFYcsSNc71iaIKaTRD3ekWInIMy7hrT7Xhf8Im
Oe5VMwbJ2tSApL28vckrEhmqXPOt8DwWt3BF+DJl5KAguofvwDZCjBHTxY6VH4JJijafdvxxLoil
ogvjflDLfrzNSEwWWzuV3JHEOIAPidDjMGfXgDk0RkLAFlHDhLJKuuASRRJDeU+Tu+8MgyQcv53k
nsYf1odRIkRIK7c4tLFQu3wWAYlZRs0fJsec3KFqjMc724vrd7a51qPy03rcNzJHutP3nBRJO9mc
rMk0rxhiiU3udeMnKXApxjP2+TVDvFYfdcMCeBULjxfqxuZgf4rLvLtRHmuI3vbF1rWKcYtarUO/
ZAkY0Y3V4jMJFN4Th31gVijv6HMfegVnr29sqaJ+n+VuJyF5CyQ9I5f6xnCGyXzofBzp3AKrPZwM
COyNp8lhuWJa2cgY1LfViLXbdyGgmNgrOVvGik10TDAlivFwZyulIP/lzZocrjHBUyVN3uikbT3U
2KX6EcSZ+THjwdoVHt/G3VJcbU2smR8VIERWAKKCT9vo9okM1fQMU7T8xCDSX8UmCSDr1kgkwxJQ
hxtbBHdVNYnNYKf04Ckm+jWZxxYXjaWtEe142e2mMdHMWEV0p72upaoR8HGIbj4BL9HBqnGq4gn/
sQcmNR0ohnKjOcKZsI+yCgjmAWb6eRlRsRcAHvMlrkaIy1Mvx2KfyM5+JjNuOCpRBTu7JLicIX7c
P4Xu+NVUyAXHKZw3cSiQF/ENyI5N0DosdBM9gixFaHlT+SXAh9QL35emYj/2qQ/cAyG3tfFG9HE9
56Oz6ePuGR2JuBD5Nn8pZYUStUumV2LfKrRgHMxrwzABorYGw86R/MW7qdH1pfPynNK8YQ+3skdy
Frwe4TJBn82Ln3RypYyoPtZIJ98khadeAdgoHws2geseQcp+JLtNNkzgRRC7HN9uYT54aTesJ6md
aNfAJ1DcWbDGnts2zME9y/ZOLL4FgBrl99oqpiP9ToPfpstXo56iVR3Lr7mZuRtnUmrtATM+5CWJ
X41rf2g1vXmlQP1EApDe4GEKBCIWx+NzJOsJKfbg36veiFkPrAoPBJv474L7/4sdCYaZg+RfL7jX
H2X2oxF19svB+Ptv/XkwcvpZuE7ZWNv2dZH9j/GIZbu/cfiZJkMTmGVXQsSfEc2AWq0AyZcJOyGy
r5OTP8cjRJbANnAxtP5+bP5H45G/Cm3NBetKNjMEV4dJjL1UAT8fjCwBmrYbBn2pFSS0EYojAQNO
vhRlgRofaNSmU66ZHW9NaCCskdzxpXB7RtZ9VHdvP717/8cUxcKz/PNoY3k2xHrikw9o0Jah0a/P
hrK1LUheGln31RaUJdblqyFo/HStRzZYq1G5w3vAFzlbiSokpazLBQdcPPeByxAiqL9FUpp3/I10
2NiYHl5mzwit/eR78XfSBIhO+/fP+IqG/GkYc33GfuDDzKX+Z/LzF+aEi+6Sz3aSF0fzfQRvN5cv
I6pHZydZV7EUIdgl32SM5lczM1fukYXp7KtRwKoSYyO/MVuG8p3hvEfblDXjSlYpDWggiLzcJk2e
3hdDdKr6iJnsAht5JfbjXIC50gCGDP8WyPRY/Y2X+Z8/hmDBe/JBkN3L/fUvsgcotAnuSZI/ahlH
r02CUYCFN/sjYvKI00Z2ED21sVV++vdv5l+mTAyNASSETJpsrkX+sTytn6ZMnolJFWNEfalDCEmA
L4ZL3UPTDuP09d8/0jKO+/lTWx4J8QjB9wslEyP8r4/UcqrO5AY2l7CFhQFfDT1BjI/ZXhVtujU7
TLJr8rfCZp07nqr+7qL5C5iBF8qFYhOHvMw+uTv85eGDwMlSorOzyzLV/qjywfsoYDuXe/wn/RbY
ZLOaTD76vSq7q8KgCb5jV+uPEJzcG+07wiSRJ2+KdR7U1YsjWpu5Ajbs760B7cQ05ipYU6y54uA5
GCf+Zh7413Hg8vyD5bYBxRR5DjqcX98+0x8I1/FisD5DXH1kQvb4noxCsphD01EnJ/zjxZckjNob
PXfpzm9cnS1+v+CHZAbR4NZMELY2+fg9IxTn2+ixU/o7vIf3Tx8y2iAuIsRF3FuXCeavz9IXLNlF
Kp1bKrolT3SD6Xfe6+sZLZlqYKfqzIexmrxhlaYpa2SrpnAU7b5cjnriYapHEnU4/wN8cG8qrzCN
oy9ZtRRML/5SMsQwx5gHLnUE6WfUFHHe1xe1FBrdUnIkzFjwfl0rEXtMq4NH1fZo58k9uyiiJcoh
wKVKFSOv9Yy/lDakztrcG8AdzitThflNuZRB1LfuKV1KI0J7qJKUmbrIdZfiCTEQdZRaSiprKa4I
dvva9p18GkyDyktVMqDZ7gY0Kbb93KXk9O4RzFKvscmNv0TXKi6rO+PzsJR2bdvbx6Kp26PVReW3
bGxJj6I8K56ya2U4LkWiWMpFtmjtHl12dNeBs9y6SnQ761phlvSCyXpUCSytcSlCq96hHIV7hGKC
CtWyGnngqLHJDV1K2FAG5SddmSkk0qh98hxJqRvlhk3FVM0fod+ILUoWdN1jEeL10Nr8sJeiub/W
z/O1lq6vdbVeSmxnKbana91NsnEKN9GpDjWl9ooDiAqd2pxqPb9W7kGsmKhc63l3Ke2da5UvqPfh
N1H5q6UJyK79QH7tDZxrn6CdQN/4xTyX8cOgOlmRtZARJSq+pXFq2/N7Typ0UFH5Cm7lzVfMl7l0
xGqQw9CaF1nIqtCnKOvm/RgNMj5WImO8kdtl82QuQs0cW85SkiPXWjHWBmY3p1WI44pwceKYyoIE
LL9QiUmSIj7pu5QxWdAciilQS3pSGckbv5cOV5SKUQHAieMs3BEdlcd37NQdiC1QxpkzW+QOVLu6
zES0KjsOr3irx8xn9hOh5ltNMU3IulnirddpBLcH2UdAOnQfUxWQspVUBHzPHnfM2kYKtSYfmGDe
sZ+S/r7Hkl5tmyQLfxjDGGTmxmxsuc8AhoUXj4o1PtVOIAm7Xde67+YJnwJ3t3TbJmlQbeN+nDsa
n77OdlMJxOtg9pgm8adMRFIHLBzLvcg6YI58rPab0VbkaJODvSSHFpVp3JW5SbbaQIDtW15VUXV0
RCTLbUFsx+M8MHHb0dbY1jklgIdReJDS/u5jMbb1E4exc8oTVtW7oeUZEIFZYlQILT0jNcmnVt1W
IbTXrcFXRZBlYw0nASO83CSxkwybALAeLWbQU5/Uc+7M39kERGh7eAJk02OP7I6EI7gHPB8FPpei
wAJOola8mYcYXKWhRBvd57HK3bWTYWnA15jDxmcXQaxVG+PFDtIoaLfWlMIxTTNLJdsiclNaAn6O
4T6TYS6fxOngFWQYoyURoJ/BQpAzu8r4Htn4MRmmY9cdidR6xpBiDxe/jVDq1VEnbyHTcyQlPcy4
ZZIAcWsXZ6lVv88o6dNTN1VgRnrlzdnZkol8vuZee5q8cPSPXLy7odbI+HqfVFHU2dbCL3W6ol+H
Kt4CXureS8be9gqj1fjUe7760orUOQDUSOJtWHjYXDC58ne8ssk12RWjdQFaiRm5l571bEmDn1BI
DkJ0fhPc3hEAZXYQ2rZRNQYYIe4yI4hea7NbLs6cdN99UPbM2/XkEhLNloXPJlU1T6zpuemeOcGi
V4RcXN0Vd0liiK1I0/b2UWzf5/A8i0c7JMnlSAytGm6llkvxiZbtngxZMq4bhDXq2DTYiph2V0SN
m0WwvPjlqWNMW55XW1kX16t5FUOHHGux15IZHhUjX522RDTxUKPxByw8UBUk/H/cU21Zp3ed5U4E
xDgtOabHlNn0cFsZaYsW3xw6eC8m9JstcEJ7uWnwZVrziriB6Mha6mRYJ68xC8VTOGYZvEAwe1wX
U+J/qHpxsmrBssaR2uzPGHjJAiZzqsifYDWofV+bhHZHSfcObwq5ZYrxzT41Iaa3c8xYetxMIiB2
eA4mhxgr3lYEAt30FZK6d6+H3mwOnUkQzZtidoQbMTaqH9NMcsOWeT08EPoA8FKZPZHSzP4yekM4
T5qzahO2XS63uUmo9DFrZH+OqiL3Np4t7CVA1nMD8B129CpyY0y2pV3zNZnJRo6OLp6P7nvFDXk6
hRaX1FYtd+xt7hm8o5pd7ZZDRnVnSwx4xuMIXgAnrYORIBBd/hkGbfRsTJTppzmSwvom+5pQq8qy
gvGYKZs/pSsrJe1dJX5ybPlYEEQVkb+bm3GUt3oKyqd8ZF8XBv3BrbAJHWbFumRdmFY/I6stmuYW
h7l7A+vVxTPR1dV4TiYwuRjP+ip9phLpv5kR6kskRlk/roqUiCV8GmPYcQpM3RMKZCv7ZDVoikjI
owKbXlrpAAFOO/SHTHeMIjkZcau+MBYyRsAPvY92EjPrA4qWeN6LoeuzbUaYzrzKbJk79xr1C1Fq
fov4s2tHk3Q2K3X1eqK66beKiEeEimGNflnMQcW9A0f61tIOVIyxZGy/n0NCNFaFqwlEn+IJrR+a
D797U6SlP+cpYxC+Dln0yrVe9fd1xDRkN9htlO/CKvXVSg/vNrqk0GLjNgYvnl0ztlReIt1bQjPC
8REzeCQ43Lmit23m8GnSODC+yxxZsKEUberc29os/SOs64jXpbWR3BbCwI1V9Yt9mrnQIG9LZNC0
kWDYdn0aFulGadMkIg/A2WZCskDCXZwGv3ty/7tf+Jv9AuR8ny7yX49SXjMBIvzXQcofv/THJAWq
mb2gyQiguQZpLOb0P1YMofMbSEWXRiS4jlgcWoE/hSYAz5DuWyaaFcwE7Cn+1yyAj8DxuZ0HS5yA
bfv+fyI0Cayln/ipqST6gGUFvRuoP+hqZMr+2m+w1W4adJHWIQynmsnc2IRrAR10PddTd5MpZ6vr
+PNUhx5mUWxYLyZZjWvXdJoz7eBwcRof7ZMYOfACZodbzKvhPViK9oyzrnxuanSqKwQaxy6Wz4DQ
NVloQ/cBMrcQeFt5g196YdSvtvTRgVQKTPdoG+Ibc3bQoinIPnfS3sfvx6G2e+8DqAE/BKMtepV+
Y3wvNP6mAt+9/r4QPfEdZL2rLgyQt6Li3E50fjbzog33Piq4Z+UgD8tXiTG4lwGZqLVhSWk8I+xs
JcVqPW6ZfiaroBMkZlZZ524C29EXS2hsrEUafkbWgVmYoXHI29LY9sEiM/Qmx+i6xrGMQBFRT7ON
Q6W8HYGZpNX2xReXXeE5UdwVvXB2N55wi0+CtmvrWTHTeiB2a3L41Kttc6IhTrEQ4/cD1qO2au/j
aDaDvY5xDyKMN94lnrzN0Gv9kpo9QV0ZknK4S2MXvLZ9NoK49zX3UyDgDD80GoNuF0fJUnzOrrTv
uuv9x4AN8yxIifsYWnxyrFdU++4mLEUXIc+zVnirVyTQ8l6g2bSeo2ttM9nKek4yicqwbBcvFN40
Bj8C/NGlB9BHIrXsOd4dGLfVFkMapVKYRstMW3RU3iSfw9QXJQ6w6/8kq54yBxOA8FfdUPNzLHD5
Hc+ZiuCmXfy+djRTxHvMyV9zNyyytTfgOpWUf9mqTAk12CTai17DpqBwuM5+EGLLRYkyMpiKBNIm
2/J4GVevnQoaxLtaRs7RSaX30eqSCovKCvkwpJL5HNUTjz9VVnO2E4sqJ3dnXtDVyWZ3ws3PspgR
QeL95Akoq9PJNkhy3l0WRKCuIPMC8okRyKMHEE6+CZFluJuQgaB9iceSVqSXsZkcZTtygDEsk9/y
vMEJUywlJ+Qm/myKF6DcI6SlCmrIu+cc9TGOcndHFUvdc80PCGe5VA42h99a4KOlNe4C5wg3mFqP
WGJO116271d8p2vQIUNLsM17gHs+fBUe0ScEQe9GTDRHVbJjXHWjzfubU8q+KlFQbeJm4UR0lT1y
7ArL/TCnicrVTXRz9k1B4oFtcXB28KVoCXLPfUjyAWAtaIbmmDkZJOeF/uxADl36xMQhcHg/0RCi
wyz9N1fmk/F6fZYYLIbkQM57Vq+RevFkvRYP54o4LOsCwo5I1LKAwYZvV/E5FxVA6ycidrC0kzDG
R2qby/tDj2P2FzlFzTlCH3CeRMO/R1OGDIHM595HbgObnHhBLohoiXUIVMkdKgAVQsFjWtMu69ry
xzx7XJG5zx5tXVu0t6uEmWy1byCiNCilKj2s07bQax0UWG5lZBNaP/vqkeGHvh/ptN4drjRnbbL4
D7lOazyJkctsSYbDumk9Qic92+hGlkLoTocKAMR6En1w8ZH4nvNoil75MP2UzjCwHvN0IsW2FLDM
JHzmeBfktn4auYr3uQqr3exY9tocE+9hyGT/NScH0CG7mK9FGZX6KfQNEkFswYVtCyV4MbwBN4A4
DV5dteBc58arezynokQGF9VLIZ4luK4XAclBMY382kG7cbYWgDhn68aKbtnuC/eYkFhwRN7E+wtb
PX4VAU57f0DlzgNW6k5ZngsDDI7z1pBgzaHcWMSeCrc9Ah109rhe03QtODEeaqutH8kHx24yFiXO
Ihy/9gvismBHXzl9hwPsnGIhs0M+htY3xjXza5gMOsA3D9WoE3723em0QnruTce2otRCNxWvm8x4
odYWrymqyg32U7yUZYR2eLLAYdkY0FGv1Ir/puudGRK6Uifm/D27spUw6Pdn7P54jcZ8oS9VC4hp
Ii74DNGFHSXzaOs4zKK4rRZ4k3flOMVaUp9j3sVbtwiefYBPbGBgP81XDpSeuulUL3CoEkqUVRk2
EQjIIQWqkrG3bsqCu/nD7DrpcTSjvRx9vZtHZ9z0GENv1fD/2Duz5biNLYv+Sv8AHAAyMfVjoUbO
kyRSLwiSEjFPiRlf3wuUfYMsyWL7PvvBDg8iUUABiTzn7L12gTVA64KrolesJpOzKujFdzdGUdyL
cKCL1XrNHO4YiIuzKkWz/ymoRPl5iDJ1mw3yKrL6+gZAJm2WsDFu6AM4t4VDWHLWja17WZM6v48d
EH96GOn3lIDjqQzcuzk07S8dVeeuHK1S7ayBYGyeD+zB+x7dEQ/+sB8rL0emaF41zTK1z6vI2mR6
pDPKRn03EZWrXzdRCU7DdHTMAopBdyIUdLKe4JQNJptCRyQTDV+Daszh6UligbcEIXT5fqqzrMPC
QaxxL3D/uCjz7ohLdh9islsbXoVCv+zgwxPxpVWH3hbc1QDGvo683k9BYHUXral/HZRbL4StqV0Z
w1jZPu7k9oyaP1nTSTJvJ3wep9OYGNepYbcvvRzV18kLy/pxbBEWXsc2gtLTlrSPQ5ilRJjX6h6x
WnAdYXrHNpQSXkHP5YwcCeHjoKcUsnGxN0K7hEyMtBCs07SanPx71g7jWT3HBIpak3mdxG3/4MY2
1CrqiiuPDI7LsRtC4oqLiPRn5CrVhYPC7BzsmgkGgm7ptUxLC4VAN1DcZdSWAKxOqiYvvsZdK32r
rD6Rr62fpLr6TBJLv4kS7tMm0R8MMzwkhPicaZMl74cBOhTP3KR8I2iMDWKy6BTbTngpiFI+7xy1
p8RpScIwCZ/W6aLTgKwoBYeoxb3GvMI3IyloJWE+bXn5aRe25FbRsUrkg1vuzcz4Aj/bAXNn5ytl
wgaDbZgyfsqytVH13AdmJTcRtijeFF4wr0OJ6KWweYVvPWY/xAqYlbh2Q2lfuZ5qb0sazrzoC1D1
TRK1fjoTHO60/XmpaEZVXfjJ1mvjtFBavDYWrktYTNbWo+15GyfkO60gp2VbE57FejSzpNlU+qjR
ebMx+UxNFF3lOOi3KUOVO12p/nRqhP5FU/xgb4flOSsQHJ+xiZt1m3vXoiV4glkTM68WB+6pAJZ0
E1l51vtT0QwbJLhIxaKhNE46kqqv49jW1yqwDy7wrrOSdJtPepMF9goO0Oeoi+4TulK+ZRkuG4qx
Dz/1lUdvoRlb3riNOLExj+5HPWTM5UXu1u5svgdoYoO9ynPClnzX6Wy1nVAk8CTkbepXqCa2Mu54
O2aRB6vTyfHKDtL9XHmceF+N6jZISmfLqDRINrwOh72LPnFdZ166cgOSd0aFUBY4OB7XJCJ5gYbp
aSknpKN6NHWno5LldjDNUWz5mfGc7ITI9ReE3DcCmewXl3TlTQyFA6AHPcVnuAT13lN0b7Nla4Vs
iZSKfiLnXBr49zIAKJtYqyt4hn3s04DF71UZpHBPWevTN0LS6TjmaQo/8GKGxiA+8X5Lz9siE1EP
fGfMr7CnCr9JrfKmy8fQvsk8Tcy+pZHo3EO8INR3kEhsTT3ceuSP8ADp7AVTwEokTY23YZ+NZ0Xa
NJupI0DHTxo3uG7YBpybWVWx8k4ivHdyUHi4pBL2WNJ7CDujvJnpglarPIww9nTTmdVY1kVNugjZ
OXWtrbvS6k5EmbWno1FPO7oT45Vhtc1dNOQnNT2eyp3Hde2Z9WUOdxTRpKMj4qgVBmgr2KnQ/cxG
bdg6DU0MR8nrpCcMZEX6UZpukzEPsxPQw2QExN48o9+UqkoYvRQlbAjTnm86oYO5S/MMUbeH3IUp
KfYUUSwpxyKYz9JOafnz1I/NleZN86UWIXHfhFVsdU9uW91V3VSkzkrFHROaHTm9QqN3Ye/qSDg3
pZF9Afc2RqeQoJzgTBT6IwOI6ny02MjFLvfCASJKwPecTCl90yRybhjbWfqXOOef1LBSaRFclYyE
tha+R7rzvlUNX+ZIlr4Uyg2dq9Cs6ivefoh7eIMO+zeV/C/G+ou47m1hvHDIXHwcSz4g4rtjAHfo
DR04W/a1jlLyMAgqUQxn5h1m4+abp4yPUNzW0SAZLoCEeLXMVx3ISAxa31fiWdQz8Nebcl/kyjtD
rQuNhIX5MUVbSrux7J6jTJfyIuzdThyUskUw+Q0hzvl5YiV0tTUe7I1dF1JdvvZuccfP1YkyDe9z
H7XoJNKSDaBEnsC2Lbdp04VMtCnokQnemrZG860eAeXHzHoeWgC7j6XVD+1tw0Cl2c4teIDGL2xb
yK8z9UQKgHqkYAsDS7DXD6lFGF8Yd8RdV9AmgRJxyxQvoMKKW+GF7OjbuuHP26ZePei5HMczYCiO
tqydOgUWcOHrGT5ws8X7APHbDck5mviD6pKgaxIvVGTQrm4Mt3x4rYVzuzYufv+lL92O91+6Ay+B
To1rSZ3mzDKdfTPMT9khB/bS+rWmpV624mTRcuDMDA+/P9DRmJcvmwMt8x1Epq4wj+8uV1HB1UBL
9llEeAfNCSZObVHz/fDsyccmdqmtw3KkCJl5yz7806PjYCLF1SY6hagHa7n335xmpU0GAJgRD3tS
mXf2MOCRr+OJ/SNJJ3hcOKrdYtvwtSGnbPv9wY1FKPD+IqMQMnXUJ8Yimzg+d2K2IM0Gqtw3RFHR
Jh7CTp47Kfq7IkE5uZbGQnLqyVo5bcOKPaquiE5aNQANsn0oR+Pu9QP92978oL2JmoTb8u+7m35Z
FN+f2/i5a98a6X782F/9TeOPRQRt2DTB0Ny8wjf/7G8SMOzggKWF6eDuwmRGE/ONUox+KMnELHY/
iCf/CRjW/4CDQpgNU8dX6fU/UorJ12CGtzcbyhzuMR2g5BJmjHrm/a3O0JXHsIz7fVmES6svxpw6
Fx79pPZ+stMnF9DpqirndoNIyPMR7jercZxS5i9p5eute+f2bnqiZW16PnbZWe/CdnM0G7GXosTW
NQawCdIGyNZILjHxo6LO9TWWY0Hsdu1tK4+sAs/uPB/p0nVF3vYazTJbT3pZG6N2RiILOOYrKizB
EuHrmLTXSdrc95lHKRuXjDRK07et5MnWKn2dsXSvUtouPpJqdah6dW+wWviz1YtVMlvaJg+cz9qg
3yTCeOrZ+/Kz1X1WogoMWyw+pUMn0DavjQj9trmw6uwKYrSu6nvbWDDzi8GK/EKxKhhHAragHus1
h1eOewjB2TPh5tL07NnCNqd1kKQvZqqNK9vmUpauatZ6zS/Nei6BxIDEKXAZdPeQx02zZlBNKa3z
GfpKAkwIAPl1kVnuE3Yo9HJwIdu1zf9N5fXgErC1/GRC9QndtsPGY9IeCCcuQZWJdmO1xnwdltm1
N2X9BvQ030k4W6eWrPn4g4CcV/OB6BmDyZzDT2mz5Os5C2OhLF6mombKJ5bEumDCh/8KsPcI5woy
zeA6eHcEaLQbQRAscRMJGaULVpBmobsCgwn7JfGau8ANUpyAIEUqDUZ+NevzfnC5eoK5FUMg5+Aa
2t3rTRLXZDNMsm7WlcN9wLz5Ou9dQit1747hEVjHlL/lunXdx3yoMKHBAm6DUPmka+B15uOJ4wGT
7ZlxrfWWP4sV4SJuYIDW5RIA0ZPJaQc2qgtmfYSUITvI2XZyP7+MXoqFH/cCfOz4Cfcp3/3MvyWB
Na56QyvWQ+s2+ANKfoaNM+pzyCKmA75SrxvPV426f/2+89Cl/oEtQbuI8w0jbhnHw39UEuSwojeb
nZBb+sJDzl2NIZr+L3enS/NmVS7PAlrl6VMW8a+2mzwJgw/CkweRoErjC5hXB2YmdxNCh81Q85w4
5Myd0OOaz6FbVr7nNPf0hbD2OXzDbsfN5PI0vl6MouKhIA0CIleaPwFXJhOBme5JZjYWPStuWlqI
UHghstzkTQKkHUfEitZSj36GmKA5Nxe4WamvXxHJtd7zGcKI/k9DzEPIoOZM1EHMXJosjNThoYS3
woyEHD7a2txluImQLRTpuWvyoAqdhcDtscNj7M82zCBeaB7E131kASlbbpAEEDSFtLkZJUaFDmvA
quxofNHsaNYy8tIT2i/FbgQEsOmN5TFMUfe9frdazulrAQRLZiosIdwCRQXwWzDt9F/v8teog7JS
3o4iPt0gfABBL6JsTe+uorPLdV/ucB7xaziaxU5MLGNez/MtZwCDr19z2w2CP8VtBKCp3fSJETxS
AWh7K+JUZyb5ftEZ2j4g9M9PrPgJ+gFfgZG+AJEhdhU31EbXeJpz0XoLFjU40RXUPUQ144U1WjtC
N5+0MJ5WmjMQjJISoQdlIEb2o2v7V3J3ibvgbEI1sqWHgq01B1KnNR5HL1i+nCSH5sXigCqEoanc
eVEGGxJwOSkrJJFgo6a7Q0LjGkETPG6zUYfBhmSM0sVdj3GuY4q1xEbLQhbF0GBxG/jqNCf1dnTL
ryNBGOxsgNljRm1uADP2PqbailxdPsLQGTxFTlXuc5cVLAce+2NtMr0lvGV5aNEk9QB5tDt+d3Rl
KW4JRZvcnBancaC5KwuJMK8dso6neqyQjsV8f2VGC6zWiTuxJSmCJDjja+LSTDwBr9fa9qAzpzm/
kt2pt5UFyi85ts1acy2WwIVS4mRacEV7HllRWWc7N6hfaof/nHfJhoee7WXMeiK1LN4aSj27umZt
4F2GfskcKS+Z7qdadKUN3YWDy2UlcPeeTPFIo1ejpWXgrpz0jZkOOAKLUcPYNmfz19TKcmYV7Ajs
jecu4YbzrJInMylHWjwJc0Wyg+/A92ZAnYcqOad/0J3EA9nCK6EjrVoFIQ2/TaJjMojKuL2K6Pbg
3obgAM9KNa+JkGmrbzAgMF2AOUNmpE1BfVIF3aPWluU3fObPMqbxThdpTF/cWmgzaj1tnhuf5X/Y
t4Uqt4gyRq+isAQyXSUENOaJ7LV1yKtojbY9OPfoV2rbTBRDc4GM2HUwV8gm37fT3Gr3UwhkMsI2
np0FkSfalVIZPGEolHV8YfW2OW0I6A3guHdsHyLH/rFpfR7/99eYt+MCgn2NZAzMeNjREXKL42rR
08xZlqoDSjuB8pijl3gJMxWFe9cpGvpWy1MnY+70N1vAqx87p7d4ueOy+PW4EtwR+3bdIV/k/X4K
Ka85eW3V7Y3hdbHjGRRx+q0AmAzWJX35/dGOa+LXozm2YZtYCvDDHR1tHkIN3GXRMRjiBll2Al4K
TQzgpP7jvP4tAj4oArBjUJ/9fRGw/p49Do/q+9sK4MfP/FUBAMWQS/cVdwdlwOs2/68KwKI4YHT9
6hPRkUD8pwAgt41bl+rAY4KIxGuRRfxlFYG/ISEX6nA0TEpjQB//gIZoeMcCB4LjbMOg0DUgfpAq
d3QLpQl7ImP26v1kT9E9dr2iWtuVwNY34s9lfqfydlvV01VWmjM4XtqGQECYahAesQVvWLDnFLNB
GliHLrYgERt2qT58H1tbW97uCTAs6H5ZSDqtq2lI4Igp0uDuCgxdW1IcyC4TerhhPGJPKy4iRGb2
ZLc/0qzAgV1kidVivSIla+8ggZJ+kOTqxDbgnHYlL3fNySJQOeSeIsVUp2PNa9DOBZy70Up2Ax+O
roGyqwP5X8GhBDhxU5A6fAJP8Wvi1Np9nOW8f+rCXsl6LNAoM4yDIY+V3G2qy5nI63U+Nte9G36z
tJSTDDhTIzKvedbTrechM5osoaF5LNqdHqYvFWi+YaV7LaJLndLJqrD+mTXB3fXM0aPevLbFqCMk
bc9bUtNWnckmw3ARgHTnRkD2UDQWt0M9G2cjLwEmu0XPxGRY/pafkdh2Jt3qPiBC15+NdsS1Hn5l
g31Y4FmrhfiXTgSgW+z9nLK8HRNtfkgztkekaSGHcKtu2yHd82NmydyCd6MINoGDYjsN7OUjkOFm
8au9ehQ7Z3b0S5Fq2hYXIHbtxss+lxRzn5GHsSdadv412lgCedicUfwgJNTzl2aurnBIwW6X2kkr
p/qxlIa6w4cOAzcOUDeQBIDkzKyuML3sA3dGvWi19eXUR+qebPA7u4lLpmhQQwxEx2d2kDqbGZHB
3qttd4Nv9VM2Vxrx4WL4RMRqeCLzsnHYoiyAEC/onjW9VoXv1Lq4BqosLpCqRMZ6MKOR4iSq5w0z
51uBeWgjFNZLGojipsla7HwuQdxCROgHeXJWyQLGjzKEdn1OTvdO1UhzDmFlGGwQJrKlDQsa+qIT
ujCNsTtdkja67aA06xMyx/hU5rb+VXLi6wasiZ/HiRljd0QouDVcFPcrMU4kIU2AHg4lMDn8vgmg
dK2wZm3n4hoJXibPGc4zUwmI5QVb1QxEFb7lLIQ4lxi3r8vXvwv9Bws9Gpdllf37lf6c6ruEJPZ2
pf/zh/5c6iHfovzypANY7nU1/3Od91jnaV7QTlyotn/1eHRYuMQF6yahLKzib5d4e3HQY2TiD8Bl
AcT0T5Z4cqDfNxSpcR3TwJT4askX1nHuhjJs5gl1GJ3MiCrrFZHoNow6TNvmhKNZ9g96mDsXmsUI
KK6m4mIeoIvVLs1qH6RIsjEoR1iP0xlenDmmlxEDuRTBDUu/56jd6CGqb6lzVjnq+HptuSMYjpKg
mWgVpIOznSIrOkXZU57poWdgQzazM2K60yunFO6OUVyEdSVwdjLNZOuHuUaiCVKx3RxH6pBiajhn
po6Efm4izce43SqQ+2jMpoxxe9zR+vcdwt15VxFCL3Aa7jCZtHtGTsFNWUs5EKI3jIdOf0rTuXx0
EKidz6kIxEqNLuUcat/NsEgIUgY0lwMavJBkSS/T/SXO42CAT9unytSesZTVL04Ve5ciKdxDGeTq
eziC96DxURlXMabdBVaubiQKu5Mk5c2ONTCBnCKgMSY6ZEhGEWSwETRfw+II7YtQL8LTppo1yCzE
Ia8MelkXqJmLwxTX97031uS1mPYOZV3/Kara9haTPjhKAjvVE3F/4b3S0tQDYywnOkzIi1a072a0
iAVYS4TqK2hH6hBZXur4pmmox3oah8435fDFNm2TK11kT1nctntvjtutIeP4edbp5OGzutTm0DpJ
VcuYJJjnU6Ije5gHTrN1iIU01yhKJvR8U2cqvtQwvceeQI+Dq9Tx25h5bc1GZKd00wNflbnNiY5Y
pxoj6GA2UCYnlh7tmKVmCCFl9CVt4yhF+FYJFGYkWW7IGU2MtRZY0I8ioE7o4rkBD8jMGLhLj4Kl
Kyn+V5PRB9toRuCUhYs6eWgK/EGofkihpqJ5YdHtFONdhDh40xeldhIVV7FNa0fWk3MWqnJeW/PU
of9x8/Oq1ZIzE5HQhJBqgN/PBNdBkFRW4ecAci/kmi6UT2hpJADyyrKxICj+VKXn+7makYT1jgzX
pGVgbsgt7xqAKZAmV9uQWEZZNPVrW1kX4Ej7ZyJC0oOuGCYMiaZF677ppp0sovF0hhDabBOvLRD5
JME9QZChdoKuoU42XuEY3+pBb3C5EXF404OuDzb9lBoPLd6igkl+3V0bXVF/VZPOu7wajMdUCYJk
+qmdbgirzdw9YTMDg2rXK/cI9VGh52JEj9mC+l91gSE+ix73Vo0r7Yl8L52kI8lN6ztqzvZVWLhs
n3QHBjZvsAP9M+9u5r0GNjNxgiWkIuuzdRU2JQGJRf5ohZH3ScXySdOHZYupBE5De/puVcA1uSeM
skAVGhT3cJ0wzwLkaJkeZ4V6aB2JR4LwtOrgBmVLfGff5asWwdDZkuW3rlp1bTRkIMOQ5nlWuoU8
y1Vy42bV7OcYYldzT69hlFW8tI26zTy05DSVhnPCRNHxZxElLtdBJgjYOpY1JSbHJ0KRiTJBHjcm
iQq7MtbTca15bYBgy1H6g5lGiEglK2rPyI6sRMyfyc6BkQyEWNQXqQw6iLSlaG9wLUourJMnX5Bi
1SRQGoi9WNGC7hCExL4tnNvqa+9MFTI7zW3wVngU+5Y+NZcSAfBzaTk5XHAj6a/QRmksLjN5I8j0
GNN7UvZbzY3qr/YwDd9xXwwPkyyMc9HEAXOzoUFNJ1BbBuCsRH0ZTV6Qrtl80fqIhuAQmRrtFUOv
bsO0qdYkaw6okxWblSyt13bhnEg4IBCzC/rIhLmt+5CNdIJNDRKtrOm/5XdhYXU7gKXBasm+QLaH
dNlZYV4ofPY+9qbWx/nbLPox3/QG6Yyl6PKNXrIVZkjgJpcjSR59dyqBThWtL9VQxV9mLcyK/eTI
ItXv3QndkLmKlDAYTXTd1CSXwRhoK9NL7EsjQTeKhUnd2GTJ3gAuDK9YFscdGV7zoQ+Hz5Ysipua
YcsNTanAXMGAW1ScNoowqhEgJk4xAOMO088wKk0WqYHHyo2r4krvUEl4Diph8t0InohTeeHhc2C+
QJ8zsVTIss0rj0nARIfW9Lpt7Tp1shZNnl8kns7HtVNtCxAk4sJkWsWjzjB/ZajGPqsNPv6MHu7c
sopgxoHRBreSASiomHS4I1veZU/dB9F3MWvTZaGFHaAKrS7PJn0KII9W1S2NWYeRdaY/V1gPD8Ok
LCS8NQk5QU3PSSYjXVG8q/vQyKZtguqI0KC229QtSaRpa7EedbExn5rt7GA6i8CZDMkVAfFqZdWm
uAzKrJEssikhDTMllJ2Y52osw5JYFwkC1e3Kq3B2SMjmet6pcjTOiBxRe5YLZ4dyVLvE9tGLDR4u
6zrz5ugb3PIYaZAG5UXR1uM4xMmcTJiNrsE1Dzv0nd6hN7rmswpKOLeG1e95nqgQ6SSzZ64cL+cr
InJjNU+Tvm4TwkT8Tng11k49B/yVwBwHHmAQUhiTi1Jn8rID63VOETEeGl6MpFabwwWJGs96GXvP
RiPMEhoJwdbEG0df9SFICbTVql0hIvqQcc9Sw+0X8ZKWIFSwkuvONu6TFP15OXxFqTOs09awH8wy
di/NCXllu/QoV4OXmfFuRu8+b5QyzfK2mLz7GKA8K3bEaOoUnG5n+HrhmhFVxuA9xEjYbi3wY/WV
TZna7BkT1vQKbTslhjFBNn9m2qSF7CqPtjdiLEixTLgKjytPmT7dqjpcj+DLJ/DFNpx7z3b8qCgW
rns4XFMRl+i0VUa7rmu16N6qhBU/mjaPOA6zFI6vgtgI1Df9gfjFADwC/C1/4H+5ZU1gwKCSFjRw
DSWYve/4JU214jnpR/Oz13bOnbFghWv4wvUCGs4X5DDle+U7XY/YFh6xDZeYBfCFKMDHpLUfFg7h
kygXhrFccMYNXGMHRv6edml2Rcj2ZpC5dsaXg2Z+ASIXaVu/COZ6xaqtaojJQy3chXIdZ3tVTu01
Nv908jtCdYFSKy8M71y7U5t8NufriCY+LN9yWBDN/5ZQRRu30wclFGIgukd/X0FhqG5V/Nz+T/ny
P0ipuvzpvTXox8//1Tez/6CjaVP8LDAgBueUTn/1zZw/ENzy8OrYfj0qG5qwfzmD3D+IHfHoZKEV
olmE/edN4wzymDD5nzYJiv/QGbSUZ0cqDSgvKJIQJC2Go+XM32pEJqNIDUyi+j5lcc3DF2igl0Tt
HJLFzT0UexLuTxpoyfQi7o2U5pBoPmg1L2qEnz4CDW6osZyzueDU3n2E0rLtynWJ1yvZ410E8n5C
P9/0KYFeoBJNgKG8A9YeOzVWrOC8qkK2J6YsNoP5IBnPzhEzMWx0Os7iuHS3LSLGysEVunCZpNVT
jCRrPJhs8avnJXcsLhlgFhGv9a8J49TlHyf2NZLstWYud3EOvlPbTJa3l2XLYxymvN/0vphWs94y
b9BUI4jETqEMiOIzcUM49QyxH8G75wKdnSlOww7jfpzM1xKfDMHLLLyuxquR/ZkAwkoa1xmq/Gua
Nx3OqyVT0Wuvbe/BENqmCZ1HQgIY8CeYCWzhS1a9vPaQXkaoS9m3jLmP4fdm1MCv1YPa4JHf9G31
lZafvouz7gpj9Ckqg6cZui1Frl/bQ7YjINFdDS1MS1EUz/ko9V2asKWa9OG5YJ8f2l1zhoLVYitT
+ZXdcDCC6FJBNG0S+v8uLv+fxYVWyDLE+fvVZQtMJf72+LY98+fP/NWe0f/gV+gWPRWEZdYrIObP
FcV1/mCRsSFDAUBhkXjTpxEGzRiDNUXwAWjWCPmfFcWUf1jIetgzAmGgWPasf9Kn+elptoUFO8aw
LNrUS07Y+6c5xKk6u1XZ7U2zg4dOskVOXJxJHKNkX8Mo11IF6XMd6YZexHD2zbX6xdyK1fTtWmIt
CiBWWa4PTSqoVkdrSV2Hs9ezDd0NndlvnCm3N0ZsZmuiY/L9f3Eo2I3sj5ASMp17f6J4vnrDyK12
R0s43mWmMSAFwdkAUqf+L86KS7mkzRqLmGqZ1r0R8s3GmFasUEQVLKGkI77itWoRerej032gWESt
9dMFpLemS11wU9Bqe38otkddmllcQC8OYFphViCOyH4Ze3tN6iRgyZIJwQJq9Suc4T8Whb+ddnIP
/uLgaBKWuxi56dF5tjiLAkFzaKeV0l7Iu9GmoDI7+6dfnAVpk34l02lTMLl6f4oNdN2mr4Nupzxp
K+7NomlX1lg7/SZZ7EQfnNQRsIpb0logadhBDVKDkZ2+Pxx4SFNElCk75EzsvFP13RHmC7LXnN53
fmoHyMd/f4I/X0Z4naa3eJEBt/00CwsidAauKLsl1AUyH/wAviyCbX9/lOUyvZHcvZ6XyfuaYFQd
WYJYHsU3NyWpCOwd0LzvRNxTl2vaGfPay8kw0ZLpufXBOf3qKr492tGXBpotrEMr60CaQzkOYCKH
fQ7uCMcveiOPwXyaPv3+BM0jBevrGbqQ7mhFA5Oyj5eyKUpt7L08dkZky0uSqbLPod4xnypnd08s
FIO7+saBF+lTljXf7FZ3TypL7Dv6cJiyvH7TjWAP1eBUz+OIcH7Czbwyg7a+ndW05KaGvpESVv37
z2384vsXuoSEz0yWJv7xHec2aJjKlscoHjqZruQCMkbtaPUbTSMBHCEZzE2X7EvB1dsQACm/6rMz
ojFxsR2B3fPDKvQuAV/8+db/2wfc+uVHWzD9POEWfx09DImXgSWyspa6PtqYQWStYcSNwH7sdtPU
YfMJs2Di6wNt63VJ1snJWCTqDL5PnzK8ZOzWU4nC+EtW9VSQSG9UwZpQYbQpZjix6zLVBa4H7TAj
WFkT7kLgmmMx20MC9bmDNIM1yqV9BLTGV1T1W7zM8aoXymWvM560qWqQROI9awOLjOHMOo1k+qkb
XLQhcqILLmZynRn5oq5qL0uPtM06BiA7UUqvxiALzrDHLN6hmuZ9Qe4ddq+XdBI3rdumTBlCYm7s
qL3kNxfb33/rPz8gLs5+AchRSspg5+i9OzbIqCx2d7u4iS60tItg09H0j8e7bg5Imexwpv4XRwRj
gl1hKUS8oyN6auxdb07bnQqCg9HIDRTXZ6+QZ0oAZQI3cv/74/38bgeUzGpjgHZaNPVHpUoTen3B
d9PukimrYKPK4RCWkAtcU03r3x/q59vUtUA8mgRXYRB5xUO8XdvCjqHzAAFx57m9dVpqtXEoh875
4AL+8ihYTtimCCG4hu9X0FwHNoO3mdedrYgqrukS7BlwuVe/P5ljJT7rGGdDrKPLbtFArH10nBTA
kmFXKBTG0SjX8LaSrY1zaG03GEwljGG2FNz46ICAp7lf4NfsSpnGHy1L4qcXBk5kuNQW0GxhUO++
P926LuUc9w42fDL9UH162RbvVLuVQxsvHvRZHkgF8mh8l9+zcnBu0jYZdqGl9+f5PIOlT8vgg2/A
/OVngouBaAQTkHW84wilpmlBJJpdEXYF8wtr4+kdtCACBS8CEur8yMElk4FQ8rOavmVXxQQnIG5b
ey5WMKfIvmfG2F+k7kgbfPhKTJfp13Fb3U5FR2uuja09E4PhpJiyC1L/Ptpc/PoEvCVyhS09z//y
DnvzFg4M5eUTOQM7GU03oXKqbTfI8FPEKoZf1UnWeDx1P3fsljeWyk8Acj26sXPXKNs7dFUQ+CNW
5Q3cJu8aC3Z555JKMoPlOBEAHbZwjiYE04nGu6LNiLSvqw+2R8bytb/fR3BbvDmDo7tzaHEqh+WE
fgaz/kkwe8VJa43FOtHoh8aKRZ7xyipJ9IMoUXs0FbmKv39AxC/vAmRnaIhc3CoLDebtRXQn1hJI
iw0DV/xYCKpd64lt1ZUjmwK/uE7Mdj9+YTodPcP8bLs+9JPSRIMiIjTSIfNBnZACzD7OaoB1hr3W
7Co/4oA7tDuJL5PQ+D4VhsFS6dwyKdtYegLpT/O+QCGhwdxb+pkGG3w/lwx2e/3WnjhQKF+Z7V5j
fXDNf966uTbVIAIsJvw61dL780WQ5aQBovZdnWRfimDn9Em21maiIpHhig/2ib9YtlEHWFSeKArY
Kx5VFE2W2ggxjWZHA+fFA5jKWxtJj4RV98GRlt90dCdxpAV3i5GPkd3RHpGEnq5yAos7SYV3qSHC
L1BHwJvkE9WENaX4JnVbc08CQu4/uIV+8faFo2Da2FB4MbHxfn9F2zCuzSDRm13nTA/QWq9Gp77R
ZfCSOe0TJa/9wQvquG+3rOmkFpiIa00KbjR07w/o9VozxjG3LGV4gcuTfc8UiPVUIGwT/fwdStld
GWfjOpwqNjcSsXXfhIro2fmDU//lzYSdjjeLAI18/FrGfd5bUc/zi/m7XesVY0qJr3+lxWXoW1Hy
8vuH9RcvTUKZaaXSKLQWe937E7e9hHSXbuRLnhRq/coI/Llzow9qxF9eX4NOBncSlxd+0vvDJI0R
MhSsmh01svLdfmSkXSQetgtCcocGhEMIFW+tgSogRC4koKGnsw+2h3m3/dEa+XNR7jLqY7cMBttB
2X30ZQ8TgTlRk/JheiTR8GnBgqn5nMTzEJ2JofkLB2AXOa25KtNO/+CxOkbqvt5r7Ia42OzbXUyr
768FiTtI3QpdQdKQ0VPlIArDThG2l01sWNBd7dK2/bLjFyAGwfuBbb7OrLWekMO4It5iEUNo03De
R4JhsNm2TIms0Gq+/f7O+MVCg9vERp6Ep9NApfr+YzLdiiersOudPQZqSz57v5FN7W3Yy8cfXJJf
HAo3nITT7NCGc497P3FiNMAgnHrXzkH+IhmzX8+QGxROGP2/OK3FpMx4YGmp/bSqVdhd2splPk0+
trom9tzeltMCj1EtXcT/NBqvfhZ9/2IR40i0Rdgi4oo9rhvNmdDJsuNI4DXCdYCE9pY8DQKa9Abc
75jTIi+j6YPl45eXkvqajD7bkJZ39K2FKIdaL7LqHUhITFHETdE3zxHl6GbzwaG81/i5ozcEOw0d
PBhgbTxHR3eym8qyC2eDW0QqBuH2hAiLOBI5IJshKynzGVOaa5s9eebXoh+0LZVjN27m0RE58dAW
Dxce6Nk7BM2UfTYJ3o7WCjBJtwZKCCINXnL0yDBOO0/JC2uwTWU4KRrQE+htOSWBJa9ktOL11v+x
dybLrWNZlv2VsppfN/TNoCYk2IoSRarXBPb0JKHHRX8BfH0uyCMiw6ssszLmMXHzCH9qHgkC5+6z
99pk9tnxmtONvVQsUV7nzhuo2DHQsizWH53egHmVW6NtbFNARM6G+u7YePUVRW9frK4t6LkVJ5j4
hvI1MwSyljXxU5tLfTrkJeraDu5qYW2EVunHYoY0uMOONrR3dkFY4dbq+im8OC281C3/Wyiglk2b
ESez/KwMSqCf0a3nYpMKetuU6ba36/xhEBh0j00p5F5fovurKWpwTflx8ly0RMZBJILOPriRigiD
9RJu05SB2NkUOPKaUzpwnCSoiI+HHpRW+TTHDfY0BnIA5XuD1SrU0B2Kygiqwl6Gq4TanF8uxMiJ
ZqluXM8ecYiHyoaeSitLm0734HmGhzKxmm4zidp3r5oscL71lIj0B4bYERsD3j7CMxGwaKuK5nnd
tqm/W3ghcoPLCPlPEwZbo7q1vac0rvP1mBcSnIQVgytJq8om+YMPqUm2/WBXL2Fl5K+58LRrVzqA
tWm42YulvM2s/XOPN6Gs2+1IkO0auoioVgz9FpztzrAylut+xl6rH47mMKm1QQFzmjm0BvcGDSEp
RA1otp+WKdSGjRNRFqtxd06rtI1vJc4OtxhYI2XNqxT3901LfemH24GhtPqJ2JQ7/Jprh2Ivc6mA
GTF7JfkzLQ8bh+Lve9svmo1O/dc9BJ95TZ+vfuMVeXwLk5pSbBdUOFab53E27Z0tdNAlJLTZDoYH
XJDZekyznqECp1HOUyJoW3e+ZPl4qDurWyXzZPOP7JyhLuEoa47ZOBrBrGX1ZmRHv0rjcKC4gUZx
ZcYBdmTvPvSsK5zYcaMrL94SIaJFGttxgKPT2M2Mrtcwyqt3EmDaqYxdQpVd7QTAgJpvR9S0cnUQ
5T0E6x0GcfvQ4MlYwfgZD6aWGId2crFYj8MRQ/M2sSud8prptdD6+rVMwr1rWw9JP71CBWaVqPkI
dX34WtC+1vAJLLzD0LsU54oay6YtHjPfC49taCYBTBhvo6X46XK87RhQ/TmIOTdck0YM93XUeNcW
r81Kme2pm0KXgmVW9JMov9paVXvPBG2V4KnZl4U3fFtt10Pnpm2NpNeQdDObflmXdF+wSNQazBXY
OjpqOz3ofQYXz0uBDXcM3JpzBA9TbhI4zdQb3vzsrlZcZelEntLL9AN1lxMI6E5ia5+9G/4FGhMf
CCBExtLP6P3Z1kidHRCA1WSEFk2OM5T5N6GbW4oJAXALkLnVzl2aIEd3zqq9meVGHxRe4w6rCeuZ
dxLCITiWuV4TrfJpsDH3YTIDkSJriMcNrxQl8WUezF4xPMao+vdAeGjhKcosOaiUMiTbT+o7XRne
lgi3mlc0vo/HOGm1D0cLmSfRd6uNO2v5DcbD5nfXepFDSg7jTqps2Ffj2DoP1pCF3z7iPoWeJU2j
q58Q9jx58BMHr/huKlw9EP9a/R32M92QfWWfKSis3oBRqwD28rTrmFgePRrZ34aW7zOJHHByZ9TH
WXKeTsbSOgD2aF9Q4ZagBOQV8gQ9VwIBwvo1BikPQM3Kttko6lcXGt4+bcIuh4HWZdsES+eLLWFT
k2dQKnBCu+iCfm75cOSGsKHvWhlbWCCReJrNAwxmWtqRkDecSv0GQJFObVNRUcaw6sC2PdehWqjf
NpGLlR8tQS2pWYRDsSKbh6qM8+UaFOoY+Wn8oBVxvpJu08Ot5+UUz8Tc+Cu6S6nJTWTM/KpONjxj
D+rVbRSG0Tnxai+gsHO+lUShTxbUpwMs4WRnaYnzMHSGPa+YRGoIRXF8BsFbvSPdGXiQpX3GBFw7
m1IW83buR4iQcrSKneu60TnPq8Fdg5W0z3yIaj5UvLuI8FgZC986u+SIP5ohai7W3OiPbcLrnaTZ
tJvhJe+8mBeVDsvpRnBpXiq7qT7s5YQJsmSu4ATVaULi0k729kjFvCPoBNEbqz5WZN5P89BWHx3u
xNch5nWdwRL9lnpE5mbuY15WOMfhMUKN2PV+B/9FtfbZwnK2AFP96DwmNiQL5VBg9Qk23SIrUhnK
tNioKz2cTjjUjSpQPttyARWgJucQU6Hm9X1IKFVq+mOlT7SQ2jJ8qpyY3ke7l+9ORIC8Wxq+sQHM
ob4aPIZIuyeIGnVeTcusBigMRv1NQ9H1HtLr+OSJlPtiFCZ7c8m8V5qIzj2Zkhkagc0EXpLjOltm
nR+abIGedz4iToATLzzGRccfINjqraJI5V2QzhWmhpnPOTJW2b5ME6K15w7tpxtZ9joEwnTQm265
ynus4excDPshKeLhGXtE766V5JfMbS27el1T/TLT2HkQ/lznsIZUfJ6cooT5ZZXNa17P473ntP2z
Rj/oNVnebqMJvRP26PBaWwM/KBPTliQAKGSGjBjXKK+aBxjxXovE9K3NMtmJEUg5WSgvvEJVtw44
ewlIm4rvKOfsysg+PoHhaT9nBT70CNCojTeiiCdM78h867DHEL9Cb2mbFd4vOlIdIYEhUBRbAOgU
Tni1Yo5cq6pv6+lQDIMD0KvnSppF3XDrdSyuNO5Z8ZkKSKmvC32W98JMEXGhM/Fea60XDwfHxDq9
9tvuWxIZo29HK9J1Xaj6W8hUf7YiqM+DavUviApUfvDRqy/cLeZvaaRVs6Y/k/7SJrX7L8PrZ5v3
jFQZhE9eFocnebvTVKY3qx+Q62zk4up3MHcS16GXtfLqSxeWCP+1Ud11A6RKELH1Re+86Bw6EDE7
HzwCyVHaHNp4oVZ7fL7xZXYvNYkq7dLg3+UeL7PCPkjA/N9M1O4tZ+JwW/Vhw00MVhW6aWf2LIRN
7x0wV3cXFhVAwjwf9j+A0prH5skEg0sVmRsl947VVlsqbtqnphoAyRNo7SLJ/9VWVRWEQ2V+2H5k
b60K2mkFGyYwzJF412A6O53Xa8VG08Kf2PA5pDdjAqrYjPcMIWq11Pc9G3lkrXMhHzrfuh2orWMX
qSWcZZomULR23NXoP1ofD8e0qBp+bOacNQX2PgYYvnNMoKGjlojbEQbHGYpc+OCEhjz4YwKBrkuK
eaWXLBtrgo0HO+mOwzTlQcJn81aLVHOCXVMS5scpxKjPCOiz/kNC/eXbNCpkbjleMzmYn7ixj3Wi
6dzSKICazbbelI5O+r6zbsYxtV6YtzV8OaP88NWyZ5K0/qEsQ1eWLtuymIF0SOX04sEkvmp4Rkky
VHtH5nXgKwEAPYF44an5F/pf8ZYVxN945vAiUTodcaPnhLN2p8mK12mWtYdMkPAYQkE7VWERTu97
+6YI+zGwcqO48C8wlllWPPa1cLjV+dG1b/khvR269z0UeGyv5gI6DK1fRCecZ7o98n2SuM9jqhU7
5NKYOZBRblUsUTOZqPg28RBuAFUdQoKNH7EWqu3gCW3XEWUPvIQuYjXwYWyrmMq7DKkwmibnhuHC
ekkte1faowQWmXIDlimn08gh0+bTSvc9ZL3xMlYWONnCn3EtFNZjFY/Eaphhtzb3Lv5qbf6s2657
mQbeJXtox3rrMheumq6h2Gocq6+ZVZOxriIqvOuUyyApQQcQxSwrbmsVcRGrSNv1SKScLhKKVGaS
hr3rMNDT+P2LykagDtjnuqzOKaW1BHHHdLzMmvHSJaLY8lHcwmcGKcFWj4HM7e8Kyw6fIO8zZuCD
h3enQazxuuTqac0cZIXp3bQTUcdQizED59kqMxv7XFS2lOtY+TpLi3w+TJMcqFwXPHYKT2R84Jzy
WAHHpm/EjIHMpJTCkGIvOZbmFGsv+Ck13Pphl74WMM532HWXYvNR8sSaKySNPhHj/WK4P0HohqbB
kyHJVjQRZ0dfJdrVphm6Sd1xH4KkHrw2u815l2/aEgdca0mKmVnwAGlpuxO6L+meNt3rgKtffXam
nHN+NbJcmlnseV1TTLnURsVgQoZOf6ULozlIw/3QZ+cLlFT9zsSav+P3ldy0WvHk5tTGmEMfbTq3
Ly6Tw8SS08rO0tvv5nUEQAzMiTbuqd8YkqMwpbIItRCW2LuZTqC2tBx5FioCP1VOrjwj3wA6MECD
S9YAOTchCVT6vSjS8mKQJbsQFcryVTJxA01j1X3mrUFLPFjKzzrUZlgjgm9Y4wI42k0qH8jRe+q1
YeLhfYP2tYX3mfOUWGDMeQVDePZhX/O0RDubcx2wNhwEk0hWYjwyH3MyzYrYOkbZ2H5C8O0+Aach
IrQTTfCZtYAmW4z271qb6tSiLwUGZHzG+7Yew3cc6BzCrTAR/rqaQ0BtdiUKcDCDTwg1s8uHvB65
MbTxqOTWjaCGbi1foWj0Y8zlERs9A44sKf2J6dimnyiS4but23yND1C7CdwUXHhglRqXUWlOQD6H
lt+SMAF2qaDEpeVyiBn5oWlile1NMtsd50atHHRyRJWilJnhle88C2+UB0shPwax5U9iJ6ZlBOjY
kEJmGwv/lMaaVZI3KhhaoWfyLomZR906H/vwfWiGGJ9mnyzYn8impLnv+al9bVJlpyzTf//zxbQH
cgdkSEwdsEir4Uxz9XmUK84TcgdBjdxdTXnWGi2Il97UrRL7Ohb3XQ58/XlxFiQcMLOR9lgdFehs
1Paobzt7tkFQd/LBVjgqeAvZt1J5Xy+l066NHtJUWpbetLgYhl0xYfy4hcAyfA8O2uiqN+wqvnWE
Hj9m02DsoKCVL/SqupcMuzy8ocrTHuG9tBMWU4s2JavnL703Bo3fkamc3zopQ948ZxpLwf5P2vma
94TPLtp/PAXoMryKg+j483NptJ8Jp5dkxS/rn6Z2aL8S2qbynd83MNJ7f4n/gFqm5TbX+PysILmR
WS/R/46KWj9txXXIRGfHVpUeNAI2EppOvpCc68QmVkDFqM7XCp5f66LXlg5fiFnF2pgpIDzHg6lR
jcgImbsliNkcb+CTntJdXOdSO7KTbvaq6EEmgQ0EupElz/McqydlQOL40Tv/nRH+/xjcdSDp7DP+
IQ3/P43auy9J48VfPah/fs1/elAX1AIZYY1ILoMh+66/e1DtPxz8YHy08fgsfkX+099d7Wi/rey7
+P/8b1P7A8ODhdcUixKOAONfspwuRRn/vPnjyIPFnm+mISGjXjuLyPxPW3DfkLQxSS/fm170prJ4
XHUt9yGWhK9UUz80g9iXi+7jFforJbb6tnenLZCZY7doREz1xsFUxXRoFwWp1Kle9hdVCT86pcyL
0tQNfvM9hbgg5aJDyUWRItZVvbNS1q7iR69alCszR1ervCTZhqIcN33kXoFLePdqTiAWdMVNqRLF
dyNRZ6q63rTCMIJpUcsQtdb1UJyn1oBpvChqwD4PoOLni92GdiBd5a71SfWPRuJn62hR5cg4oWgi
1KlFsWu76MWxCqKyi5oH8ze+7RaFL120Pm1R/XSnRWxZlEBG+Y2FNNgjEfaLVjgtqmGBfAjIHnAb
2jc1f2iLyaIyZoveaC7KY0WwbWcvamSz6JJqUSiVhUoCruGzW9RLa9ExQf8uOcH+lzGgcSLTHXlS
UJuUIFSmixI6d2W04V1dqUUlLZBLO2RTVJZzuOiovajHfWWiyY2u1K/+ord2i/KKL2db+Ev0pyuu
Ga6XU5J7Tb9K2WhDKu3z26YCjb4xvIG7DBD4154T44VFPYi1VnRr0ywZg6toaB5qU4QPEGnsGysj
srUShU29QefU3HWq5K6RuXoNfW6XGFX957Ews3IlZY9wI1G94sGnI0qBbqOR07u4SnGfy00Gidyg
T6kzverNTVKeUKk75M9lVoKrA8e80wBk31nlzxNfzxHII61qTohFXkBlEGDxxDd6nfMm+kFrVCWA
jzCETiK18kj4jSm19kq3XiW07FGlJqnqJJVABwILj62h3PTdNZgvgjGM6B0x0HN/evs8kwzlWCTy
QScxemc6dDtYyxOAcTd9r6qQJwKpdh5ZNFTo2yIV46ZDaLyf7IE4IG1i5Yq0MGTWhE73WRXN3gSN
D4oY+2fQ1DSMAKnInydkro+mp6FCmGafriPCNHsMkfyZeBjveQHFGmGaDgyge/ojWhEmv45viWdi
6gNy5NO9EXFp2j2wvr3dDvzl6ymari4YxmRVSI1TlEO/SEtyJFubE+9D5eV8QxgicQ1hOik301BM
wdgV1VvM52+XOCzWsEBy4g3HhHoIN+7y50ovk7sJiOEnccNhp/dm9UXFxXgf9rI6//xmKe5cbzv0
Ot8+Nwz3Es2E93nM2c7aDGPvYo2LNAa79ztfBrXSLvvHNrXUWjoUNa2T5S/+c1Blh9s9uWPBH8yX
qnKbCp42wKY7bTS/xS6orPT950pLbSJxqxm7W7/SJ84ryaj8jWf58qwq2oNXDGdonAgsz4xrxosq
lz1GV1juhbyZdZDk/6+01eBIaTiVGFHvWvtq4E0lQlYeAectlS8A0La0mHSfnRsnd6UmnbOnO9MN
xQ3GNdRS76pqUWxirshsNft2+O4b6GTkzEhVo7HzjQaPn+jCh97mUSwe5IzrcXaYeuuI0xjMa3/z
824VqpAPSTRRKdJmIblYHRfmWhIxgvhm2Se9bq0QTCC5UsT1JbStlnh2PnLVz/yDHdAbOehpbdQy
WbfpfEcu/m6op/tetI9Dzaw+2PK9pDsO4DEJZu/W6HrO9dF9PGhAe7p4X6TNt638Gx8W96pjIi4N
9zq2JqeHeNc583NEijWwtZFaCwR+xGObWA2x3Gqif8Ao5bXjOUawfvFV64nuXJl+nggy63c0oxpB
pntR4LiVudZd3I9JMd0lox+oMaUJXh7N0g3vaQUcz/poUCcmI7Y1ynPinSOzpbNksDb0SyOqsFfe
DwM8ms7L6jgQ1LuV0bimO++rhoB/UxORvEnnvt2URqEfsNn+bvRuT3PThcdkvs6G3mQujcI3ERmv
rfB+Tz1W87mkR5Mke4cbhvIjUZhTwMGZY6TRGMO6chz50JuWtQZ1NH8Wg824xv5t8R1sq258KNO+
OvputsMHFkOrn3mDE0ffjjUFAamaMjId+pNDSB9KJFrHOBUHuvrMveImHGheX5FzojBB83uOo3O1
FVK+1VrPxrCU2onmaffYcOGzvQCXbw/hm6YXkIlpQ+j16ducqmuVeO5XYqCB0bunvbuIdoGeZY8d
hsZf0yRMKg8G0ApmTX9iD7qeMrbuSGWoRbQdOHowmgNk4RSeAvVMmrWeUZf88KEu2k+KV8INydXp
jmWqIsRBJLejZsjQiOrODVH7wShPUnfucu75Fy6rZqM5oX5vzpO1oZyyJD3XE/LMyqwKrFaQkNaN
6qu1QR2Saz5MhczI+1a/egBUQe21fpDqw6sWwrLUJE97n7MERtD+N9GMN+jqO22qwyelV3jrzWyg
KgnNRlpslhvLfgpxP68dPoacrMrolT4cmN2tGXTYFU7K40DMkOB9Wq49XF3OWE8ZZB5mCEhdbBSd
6ai6kKDXYAD3xsmSPqWUBK3gfRRfLQylL/Sy/Og3BeiCqA1ZzwokCcdS26zla6OCNse50+5cagQu
9LViM4prJitzcYZUjXdXDZV6L7Upf1eGbt45HVkRmwlrBWtjDuiFwsBfdAnqcVyCOQjZt/krZ0yj
08CqRD+2RqhTFdLOEHh9EuBeVBcaH4mIMrBRnB298daZiWDKmwiOJGwiAfg87U94rSyumBKWoKzt
agGhKx6DYy/vJOzgo8WefxPW9lLgWofPPl7NK/oSzRxzW5ckcP1S3HWRZx+YFLKdrsl6k4zUywB4
krRWNON3CT/0rBdR96SaRO2ph65fnHppm+FeGHAs5GzrKhiNcBoom5wPWcEUhoosjprkBlbpRr2X
+NTWVdOl7HqmkL2X7vFr5dggrPzDbUnqtU2ozhl9ULdNWDYQCmliqQ3sXb3KwjUzw+3IVh4D6y4y
Is7B3vyWNo2sAjoUWGCruoGqlemrBNTBtrC0bk1dhrWb5Xw7JjEwQVZaK6MHemXn7XA/Z8x42SDh
ATiDd54U2/46bWmGAJv1Znb+HdTi9ku5CQOIM3Vbv3KibZ+H1UqYdYSklNBW1sx8xDHVLzuMK09Q
eS7dkZWB30+rVlP2s1mNu1GNUdCa88NEXd3dmBhAeD0v3eGQ3DkcMde53mzkIKOvepx2JhyP1VBL
umCSlLSkNo7HZNBhpqRteAAee0qi+mqFNu0ooZceptkZb8IU9yqrDRFn+gZZ9+pn3F31G7cHU7rk
fOJcr3ZQUdLoYsIVgqjVk8NnpaesgcooISIeCVGtcdr1tQj0jQvrfjyMzL/zyWZUod88KjJ7A8Bh
CEavgrVg07OVgsoY+l4GhZPgfmqjIZ5+x5nHJmIFyl8ae56GL5ylL0Lzh20BmQi9oFcPAFnmjT7N
7V2U2hIknW3dIiy81rOZbObKuSY+TJJ07gCvsbUMct9Oz7Vb2R/tKKd1apTzh97q3a0qXLFN9OGr
iSaWcbYx3HrDYAYw/KyjNXL64eje3iP0GCcEl/oaMapsjBDJdRLuO1G3cFVDD/2lumhiG9JYIJbD
8FiIxFlFqaatMwD/62FIRhrdvJhHZZWT57CSHTD4R19048rOrJvZZNBGFvh0DYhvVl00d5RtrHNp
0XBgQIjuEv84RbNTblJ9GfojJJQPDbHw083s9KRU2TLHt9bedBKW+6n/oBGq0eBkD7NgV95lB8gj
kCnn2ZpOFtv3Cw2g80veaPltGxe/OYBGNDwbdY+I0S0aTRnKICnj33VR8NQXdfHpDs5yzwq7jkrg
ZNg2uta8Mb44G4PNw7WjlG/NDHQ1qT0DlzRH7YqeMPOoWX4duBNVR2NfqmeH0P9NXQGtnfPBI3Ay
dfk5K2uXhkXPjD8whGjU8abJuKWZlUeB5i/4bY6GFHUoaqo+CUBz46DbS7+ya/BewHNXb7NZEOKN
WcIiz5sWXW6l69OcrKnysVzW+fay2AcmI+mHojXB0+dDsqz/q8UIIBdLQLKYA/TFJuD8OAbsMoZE
naZKInNKLqGIoST9cReUi9EA0W4xHcDz+/EgMD0vloTxT4OCuZgVUImG73gxMLiLlaFZTA0j7oZs
sTlAuKJaBedD1gC3qSLMEE6hDffRYpAwF6sE3eBMt4t9wl6MFM1iqUgXcwW/2BMHvzBw/VhuRYoF
I/9xY/xb9fmfJI8xhC3UzP9a9Tln+a9YFn+Rff72RX+TfXzrD1ABuksylDCqCSPuH7IPqWICxo7j
EmP5UxP6T9nHXf7LkuokkftPEhDFqCQuwIbyQ5av8/4VDYg+pL9qQD95Z6zfpDgw4i/YhL9qQA3Q
7HJ09PpoMWYHLOW3XTx0W7PovAtWslge2CzC8e9wbTDbN04vnuLOTj9zFplsO+jDqOZyDRQ9CXei
F2bz2OPuvaFKOknvOywGyMyJ+2ZzxzrGepTfdColByLo5K21JCmOxhhmWyfzh6Ab0pKu0FrItzKu
5O0w9dWM8qvvIow+aw6RRrUtBtX4bwMsbW/vaTGP0K6enNdBcUy959znBq6kVCsly2dtzB+oCf0q
XvJrWFgn/Q/2RDYUSrHGhDN36qCQddFW5AWzbY+CiwxWqMQz1V0eE0Nytx5l49WdBBDYruKxbQBN
lhPQ/X2Hd68ZOa3Vmig4xFq2hxnCQP2wg6x3i/DOwx1KMCbMeT3RHqaiV4xtNojUoB8GV1/rcahr
v1GeWjVTYp/Yikdn2dozO/ZUkhcuGA4E65++pN4RRowo2Hf69CZjWZhrSw9YLlnzOnOGCPw1qwsj
dmmjSoEQpJ9zSCOlTeK5iCYbcJNMLEIWPKp3Robb987F1HDgrtjcc3INOa8Kc8Ujt1k8OuUhFmIg
SFQZD1ShE8sxWw13nF6qi85Yt8WOOP1yiZJuVN7TXZdN+NMAuLCRLLITLkH6C5mMKU8nxQvDtGYB
XEpnxXGqP3jDCAsmzrZFQSCIKsfojG2f52OM+d6xCIlaHazulEMl1ZF+eGmWASAsBUGTjNJodh9D
xXLOecpkwTAS1e29igf3klfZ8BYXBIugDeK5ZIl54XqQ22mQyXPejuF9brADhpJP5kj1PSsmF+0N
f6h75wNQfo4hxe3H2BFnMVJVyEQp/C1lEuYppFt3J1LBLK67TTY9V7VnY7DMnafa0cuHlv0lHMQw
5uRpp7U5cqBt2DzLaZ4PZQOUZIU/piBVWHYHNc7NTuVZxHAnzRt/dlEl9cpWj5YP9XTlVU2YBn3W
5N+6shyUT3eGWBfRS7LJDIn2CDXlvkmANjXKhmjhBm3aM3VwrnBP+lRFzGXJnJersOmHcx9Fxg0g
H7knCNmvlm5RyLN521zi3Cmfmxb27RC61QeQ1Be9BhXX5Z535J2mKLIyrfXUVoATp3y8UAIUH0tq
/8C2m/Nrb85FsfXVaPxOZaPdiLl00Z5q0z2qfAS/nlZfAxuZvW5rNQV2GQMzh6UHTlr9q+aQpZk4
SbyYitQX+Hgve6lFiQYA8WnviK7Z4SY3UD1Vt00q50bJ1FkXXpLvUkBtZ+rG7aMaW0RPfB+Ewvla
ARGMZetsz2m8QmlO7sngj8dRUOG2JoDM1l5fNnW2N7KU7AR1AqKeNmQVgXOFCsxJzs7HhSy8joSG
56pVR8nCPjAn23i2XGGeO9E8JXPzkFbC/aTukaGVwRTVxFbwJdZGNaePbpNaNwWcrpPWgQp0GLwD
lMKDb7Xu7aSamo9G3z7AF8kDu9Hkb6fX4HgrXDEmA9RHvRAnVzpuOth8qrqJ0sh6ithcgXTPIYip
op6Iz/nRLauj/q2zRVBSEbIcC7X1zKKWet6RZsUEK0VrxslXzri+JsR/4vyiNrajxiBG93g16CvY
m4Ic0opBdzoZ+GACK3PAA3adIfjEWbF2R5mv2BJJEuztNU9eaPmEW1h1ur/J+1G/G1r2aas8TDQw
vxwRxr0Rd+OV3TEKVhYpE/Nb6H1kquAE1UPuNNdejkQXhmTwLIGfidJB+1dvN0s9bdg4gK107nP9
IqdGnE2JmHkxlQLK0m6BAeuPVJS2d260nJKiHqIeyRS2xG0SH/AyAwerJh2fJbirO9RXWM2cRded
Nv6ueeZddeVMh0iElGDHLYGQNGwPdlb5u662xpPoDIppvMr7jXHa/pbC+oRuapx0DF5069WcyXM/
3UCbRtcsRHarqPK79c0sOxEKdFK6Zn7HmsGhT6MelzqvJ6k1D2M9a2tPb2LwAuwWk96JOXPoNjWQ
s3+p9UZuhGPEsGta1e4jEd/l2RCxHEgwqpeN/pLUtrVLCXdu+bz/ZifgXWujVWvM1/IxcnXuIHFT
HdmnFpumCe381saot7bbktrHUov2oFCnZOUUzgLg0OWFK7cAU+2re9wHzWc9LptKo9IZw3OaDyMn
tI78hlNgqKpcS7uiGiHP7OK+CIW9zY1Jkj5FLtVabQymVktOoonclVOWctf1Y4/BeuzejAbGcu5J
Rnc3e+9a/SOtqUibeTyeBlWwXMaqHd9bXl2sylZiby9iKh/Msf3WTZBGaFn9Q0rUYzNYgHtk5GVb
y5NgxBuWEcuxdmkGBl/imzW/RdKchyg19U06+7hrLaPw1qKJSSD1NzAoEeJK9dFoVv4OxLPfRsrL
PgsWbqgzCFfc9t5jL/9qsqRdCmZc1IiMDhmbfwuJWq8mArF7BnztoNEtTomFbmyNLtFPMKnT337q
gQnMY7Hr7FIgDoX5hRCoeTTaNEEUTOtDz0CCwyz396YlF5wqk5dg/7yjSWG4SQqJ1yQfgel2uhCB
hmaEZYZuUtNty9+drdBHrPyR846+7qfY2avBrFHXb2eLM0VpFZyTKt/Y4sH4XWvVpQcHSwduuSQq
5x23aEEiX7zqCdDYOHaSZXXBhJHjd880eedWzQWvxw7+3LKw6Fdagf8es+DVE112TOUcbcum8la1
j2zpJCVqURwfUUWjbWjlt2Yh8NS1o9rlTg8Makojyh+Li8jK+6lJ4m1XaID7aO5eO/l04dyvU03L
3rDtKhl0c1UGJFvp/oh7fVcO1FFGwjXPHJAxnvjCfews/JxzGso1sZ6vOnTExp5SAFUFZycjqWwe
ZFnM88DsL+ho/m9k5XrjCi4/2Yq9Mw7lxUGG52GMeXSwF/qeX/WHkWrBfVpGArb37B2Lbrrkif0O
Z/fp32ep/9FZyuTQ8t+dpe5k08X/K/iFFeKv56k/v/Dv5ynnD3bV5Dh1QoYuzzb22n9bo+uaReGC
Q5WBwYZ8aTT4x3nKgs/NgQoHK2lXjQwkJ52/rdUt+48fwBPBtD9LFf61WjX3r3t1CzYdzW2OaXCi
sml3M/+vvJTFc6N1Rtc4zWReoxm2RIRQHkhDY43Q3orO8jcVfTgdeh9zIr0H5vwmjNyhJDjR9+1Q
iVPI776Z2CVto4kuZ1fO7a2Myj2hpf7o1Yri+dx3bmRfioe6hKxIhZu4+Q/2zmw5buTcui900JGY
gdtCzQOHIimKukGQooQpMU+JfPp/ldyO0932bx/f+8LhjlaLrAFIfMPea4MEMFeNUyI0Dxr1kgfw
g1djnRs7s2nrFblObeT1VJf8PNaeABorBm8xQeltCOCDv0NVlOxpgi6eTc4CnmGsLG3Mqry9V7i1
fUBZiPgac9/2DRFTXoAkUnpH04EoQgTsOk3az9E16W/ypo/KqcsjwBbLhVkznO1B4FwS31PGiatW
AmuL89zcLkLrHRJ/1GSJtQN+X72Gy5RvekKvCM4BkaG6e+ptXFlJMbx31mBvpc+hztOIfWrp8ftL
wob4pJz1UAXhfunH7OonKQNFyqA9/oQQwfUSM2ZvJrbV+X23hKy6+0JvyLk3UROFGHBFwzZEuPY6
yW7jLQyzKNhlfywy/5KaYbwy7fIainLGHenvwnLcN5g/aO8sLBJhDRXJTsTaisXOwOyIjXf54iIi
jqbh9iaaYkCwjudMLmMSdSgKNjIYP0qWGrZS5bHB73ZqOlAJjOg39S3ZPZPNlpVlRR/ggelDfLlq
efiEcYgGgwl+cAP9ZTo2viw2WXi2GN1NX3M226NSW0SV4cpgp3uw6pR6NG/0gYTQae37MzxbZbog
uo1l3SvhrCu2qCx4kp0aUSG00D02ocmKG1HoCfnvgSkgYiT8BusR0u/KlskutYF7hC0PKimNTZG3
z3XvfQmUpvtGxphMnrM1qkxsTKHTnd+U7xpVYI7xaUdv2wHCZckgwtw4tlb4w9FGzgggdNdcE890
aitv5pLAH/MY1nm9HRNwnlYSs6yDkEbIvaZMkoL9tXtordz8tiAgi4quPymj+GDBpDbUZIQjZ/my
dyvMxpp6iXwmrgUehswhk8bZp5pAJSgQKhKSf4cy/KvRDyXJySpek+QMOqFe2p0Z8A3WNlpYj/yR
bWznL/RzyaUSabm1g48k7MVRJX5LEK9nPEsCmhm1e4RA+zLLrkjYAjZNnljlBUsEIPLds6hUQB8Z
FldNIhS+MH1h6S+3AWxlBsupt9XFWK6hcvmbSgEzpxQXYMs7vRGa+g7odRqNbmGt08EmYI4Mj4OJ
LyDKkmCCI5ccBneyThR0GK6ttHm5GRK3I4Esa8vJ/cgjxXfNdqlFHX5bELu5eAF2L9jzosMrpxaX
Ttr4UThqE8l5UTEGsJeHuBnF0Rx69mDYipmKEm6UbrwmmG/KAS8aZVVs7IV6m5fKZsmoiDrzjHOF
r35XF96d4RQfGd6AKK8CeZhaH0l0QLiUr/k8G927ez9F/Yub9idCVHLIqIyODK8tpgHDkwiyw1hN
3jEAObwCFXsFBdZuZmHXmxRg/krP0ls7Do271Yakd8prhrQzNscHSdu9Enlm7pbM+FE6etnKTp+6
wSem7tbo+9WOpoDVJbRolJ1GF2EXaNYImBj8QEOBgJ69t3Uyr5JAP/W1pfb+dJOuFL7BWnpkRS8C
lgIZu8quarmkEq+7LJa/HUvrPWxtmJZZbkP57d2n2IJjVfohlkuD3tHMd8ppf0y9nFe+hu2MEJZt
pjTNYxxIQqvRxxCV1/R0RexK57AM9qkt7mtpffO8/kxvmB96V32BaoJqPfOACC62R+5BVj2H4fQq
425eN43/A+r3HE0xi1pUwc90jiffGbq7JrCOGawTQPe1vDDdww3TPUjSONexTUx53LY/u24UCG2Q
Hbh6rHcOjckaVhN9EDyS8yLnDkpNR+lG/7qXyLRpO7+FC/uNxVn25GubJ5QO43aylnY7BPK2AuI3
Vlo/t5OTPeArOOcmDyEYnWpVIM+OCkaG2250XcpQ94ltVLr2hjY7LW1/wIHEhH/CU5YMIyjxlMdL
WrbemyzU1zkeyf9a/M96tGhIE5luR2uYd4o8ti1QPpfYiCm8H+SER8ZPV63j3F74fGmIGYoG10IC
TYJEruvNTI2s2gw7k+fgtUmN1zEkmKc11KedsSy15XibaOmOsybDEhLH3p7zNzumtCu7BKvMBvy/
G43EC0A1texdhvJsm/izvbVIg4iU0zDj9PPXeWJng6z3eRn6U1+03QpE60/baPyjrGS8Je0I62SD
gsBFTbUxnVIcg4YyvHZ4kmtO1W3ndfV6DhZtVx8SXejw4mQDoaRcs/h8q73C6eDcTBMtLLMvQzyV
Prci+l12cC1XXxncx24Xzg1qH6u43WR1Xrq9vW9BW08m1jfPil/sca5sj+yFpcNWuHF74uCIBUH7
PjN5qazYvSKf9b3urZ5UBZGss6ee4ChWJoHvMtuUmYGzrmo63XWX/5bX/5fyGrKC+S9XFYdPNhV/
QqT+7W/8XlebJrRTB90Bke42SwmHXcHf62rT/82y4R2zDWHkzTrid3Hq36pqNGeWh+WCyvsPVbUJ
jRkyAZ4d1w1deM3/yaYCfPOfNxXQ0kCw8rJgTsFntP8ad1eYcTu6fuzdIaE2DklcqfYEXJxtrRHg
D+QxoqyysNHFQZaWT5pGMPwAaPkjBc/z5PgF2Haztp9hKoMr943s5No+x760AvrtpvK4OQkVCeu1
gTxluFIoJMD3k3luX0TVEjZQTRmD/FMRZv0OsVGe3/kQWlF3tTLY4parDmW8wCrIxzZia5Gsq5L5
AIQxdwtUgPjUPBwfGTERYZNDmD9LlC3nnlNpt3hTS7HdzZ/aJCGN5cunQ0XxRmyOvxMEgX/rykJE
yDA8/HH9u93lFAS4ktFD+VaXnvSSqr1oamfLF2XcVTkHKGXetE0F8yYCWIg1mzpu3tEsp61L1hWi
LMJZ7400tV6nRd04s80a8B1hvlkqrguUs+swUnoCT3mVbha+KFct9xyf9q6xwlelAm8ziSWK7al8
dHKj3TtjZ911ZdkdRnSTEY/a7FxO9XxwqRMuoSHfw6FFDQacY0OZVJzakiRRWRvTB0z++LDErr0t
KlP+KCXnqM4D88cND9pGQU8iemhlP8bR6jYYaNRX1wxmwo6zPGG1HSRRW8rgm2WNUKJ8xr4qqF/L
rGSWzK+u2gYURzpPQIYI8kSjUm9AtfkUa35Jiu5c8YQnm9M1yWsMyydfK9hHWIaaw+2KfGmn3tti
vcI4gli22PvW2GaUBIycJDnT68rgKbQT2O0WiBbMlFYez62rU5jFAxsYfc9QmTwh7bTn1LYM1FZC
ufwWahZMm87OySWkhtKws6fZ6+XZhftwTtF5XOAHgp1L4/mBeXG3rfpefR8Ch6k+q8UhGguj+RnC
ZSDOc3bMXenn8xk1SbZXbtWfmbeiPlbenHymOB0j2WCBg6oKOpvVmn8yEUbWTMB9cYcmWay8LtRy
1VWWqKLWm0KeGbhOyShjh4UpxMJMXbSstQmoXltJOm2n1MKAbZQG9WdphaepLFEeDo2DXxTxSXdb
C5yzlhflt17DjGjpXxJW+OVqYtb1s0ZmvAkCBmE+2uczLdGnp13YZWmak6QaJ/jmOuJJSCOkfLex
UW/9XISvaGeL1dT5ZBKhzy4DHEKSoejHRBDqlhba+14QTHDUqpzSyJtSb3eLZFuh+Ju/hrVjPxhs
IIA6BfF2JGE2iapiXk71bJBAFSCJPwZeQUwNM850Q76RfvBdEl81j8/I84CsDcoGlIBT6CpxVu4Y
Y49fMGbXoB8qUC95DPLdD5PsZDQ4/NwyDEriKHhLXo1QZGXJkNaYHmylu2nZkFZO8TfEyyabA/0y
qZa2c27NbeoKjD2Ed7PjdOJLGrCo84hPMeOge85Yyl1De9x3la3vZ8QNUa2ItBm5rRHBW+pA/As6
pNmrHyDDGBtzNumpGGkvT0Uvm0vZT9azRZ7QNzyV7drw0BmOczcfgiVL4wNDYZ/0wJb4INRNtmrE
BYkMar96fkyctjsveZNHHJ7irmehxWy4YqxdZjaHQhuuE3sWB92an+bseneNQ6YVpBrrUPajt8rM
njVm1VjF7UvedXQ76zhrng2/oUdfLHt4Qg+2/ChFQ7CF4S975nvOo8/cPeNbRPCKWCqNSJEqdv6o
mnV2W9QJSw+nLB3VSyWFs22bKom8YPIuAoMPGnQOohCo4DrGXftm1yLdLwBVIkNJ6InOsBhIO13v
jYegxi4eGj/MnNgNNTOPB0E7/sxjo75zCGy/9qz78NkSQ8Tq9z3RZbIhoUISIzhNoHZ7OocGpM2b
pZPh3JXy2rPpOaahV0V21zUn/LbDg64QLM0q0A/CJFSsJxOtXQ1jrDcObcOudGjKENME676gZR/9
1PmR3ESos6++E4MBFYQzU95C1tKow7t4Tg0kmzUbxNcGckvkmI2+guINUVLX3hu7E+4N22vgctB3
mVmhLlU6GhxYNDQAIZxvhSRMI/DJ6DXjqtppUZvvTOcdGjv9gtIpjqx5sfbu5DUl7JcYP3tmKmz0
OjiUobxqYR6oHsQq7GzzNkwmTYRa0A1Ze02Pc1Mkr6RyAv0ayQpYvCp9yGW/VCujTeYv9Ertkfm9
f0xIRQk4QekhODdxsw7i3LN0u2o9PoxJxh5ZArUAPVCw2RjH53yxyhs9Y8Utke0IMMfXrpP0EAbG
tUDojqyvY6Bs2yTEwbMJyJ7xGPsHg9zAqygjEcRnHGjFrsZkf7ipuGlJ8D/PTekcuKHoHEoM9DQZ
+cpCywYOJC7PCYsqHkXx/J5motkZk/BOmiL3u+lL+UHjaNy5rFd7m74F/s6LWBx4uGHcotGyWdoO
ht4Fo08Qj+tPL32Zjkdsx++5zodDmgMrawtSMCc0c/tR3/oxZST9MUNyhgclca59UtUP+ka7gBDi
TrAeH/F6W2+0G/MZ5+mUYsWLp1czy4y91JN7LpssP1qZu61t5oBMSRFKOl+UMTsrAdBmk1V2vPJJ
bX4Og6TZjUPQ3uOlNSPFrG8r2vhHgJ+BwUGa7pDiIg9DJLnvIQ6fU8eZT41bJF+nsMft10/1utEY
qx3P1T9hID2nJfEyVpH7T0XMSxjMAlsJ+Af2ovZl4lQlHs38FvconMjXhozR1GcJAA1TuTovsem8
yLbAywFAYkOE7LQDgRxuM1XE37pxUTSeWfcNQRVqu3AMEUJa08GfaTZpgr7NxPixtSxNlj0T60wE
bnJM343RxWCx2GLlB7k+hiGD0QKJihpOfg1LF3JXOd05EiQfWEoMw8KXL7nhVU8UVcWpagMe9a6J
diubC3KskDqYO3jFzR2G+m3p2c0uUKK7ALuADaVcY5fmTrkVqZWcfUhEm87Kx32CwA1R8Zx7D2hv
1SF1JArxYOzWS567GIXmbz1hHBEYErfZoUTU9w2GlahwO/NY667ausGs3pnsID/pW3YacdF77qqQ
xNquvNtQ1K21+l6hefjmAQMVlLnvZRLGa17IT7Ym7TZHUllHS2V0h6UXATFDBRHzuiPQ12+LMmf0
UVSXRllYRwriy+epbNMIWzxhTp2FmVXPPNI8fIyIW3CaFPk9dW80ZEJuSTDUWxE3PEHn2DxqzgEk
2VSbaRCIfWwb4iezfHc1LHJajQMOjNobCGG8WTEpPboNMMxHF4yOverFgko17m8uJQsbJV/1NyCZ
yR4RUbzxq5H5CI6JAvfP2EfYK/p1izqFeSYRk1/bVHTh1hxpQDMtHv2GB9IK00QORWcwv6vGl4Rx
ERMiJktiVCmsbVyhoDCfAhWPORPuKUjr79lYMghYlZUMy2dfpUXhHGM3yIrToEjTe56XiU8N17Ey
UO6EFZXyKu+ACZFyIk2fEEW8oWvoPYW/XtKkWhtDnLMLwJz2o4EK8zmHvEJqBPcrf6f+ZgCp2S7W
1BzQPCuyXyfULbAysuM4Be2lbfivGbzWbyS+rexi6bb8RlBqIVrLETXrLvPdpl4ljao+u1iYlzpT
wcEDGcAdzJrhzh+9Zw0/ZtVi0Pl0ZNOjBfJ1c0KphE6AJeq1Kwkqzj1WAkbZlI9iJksYUMeCXjyd
x70jB0JSYAGtqfqsde1QwlhzX8JKyYq91zE8xXRunUTVY3sX7PYz4AdE9KVq7XpLaa98g98niqaG
ZT45rz3+ZsUqnzUJlgDDuu3RC0Ky5vw6g4iLMjksb7Mb3yc5vPWVkKF6wu+TrKeceLpoGLW4IIGx
onzo+3VnSyaDYMq8EaNzE9wHPIXx62HDwBEPhmTVN1V5VGWePyeBHN4GSk96pn66WyqdPJWu7rfB
7cMm/DnfkTpD9+VaJcjweJqJv6zUtPHGRhyWvG+f4rgUA1oo/tMRD9Ch6LvqOiQhhKzWbL+QImZ+
NUGNfK1qIiVLX5wdi7kJbhNh7G2rgRZThYhXx0mciDprnsDu9Izh4qbyL7jMnccqbd993eFDabQi
osdIhY4CcFxZlOmEzFOB2ZsV/iJfc4HjJiAhbxeQIpREy2haO1qh4QWt6fw5Aa2KGjYF+KyTBgFJ
Um3zDp3rWnUVgXQeAXFoV5nSMXVrrTXw+flDU/VR8Rsu+ZG1Wh5aPyAGuwpldu0SQB+CpGvcI/lo
bfrAMDeWD/sPQU92SLXOz4BPs0Nph/4dIAIaWOVxMQnjA4WAfkkJdHZXnunx5vCv1BvhFsi1OCos
rvwZZUvu63tjIbNTQmIGfTHJa3Wrk2zNddVpXCFmK2AiWwWuASpfoq7Del/lsQm3A0Ap/eetkDXd
7uzaFNdZJW52fI21cmGxBhwgy8v2az3MQXlvInOxoWZ5NGOtyVOAjVDPOHRMPZT5MCo8/WlgK5kf
zF9pZUhF+YGTsbwOlWrUs54NPGorY6DhHR5G0ds+2Umjb/nNKkQ9OJ/4SLoAhldC8lJk92aNpeR/
Smfq05sk804nahcbfvssZam+/GG7+k/Qlb9Cov5AdhQBi1DhAoinKmO64/4FI9mgf8ilbc53hFC4
xFtaRJszLcVwdzACXH/JN6u0d1NuHe3C3RpOt3VTcxP45EmNmk3TsOGt7kKdQ5DKdv/6xd3cx//w
2jwyRxzPByj/19CD0pzaSsSk9DUNSsWGWjHeZ9Pdf/5LMD/Dh0V6Lvy/fgCkbSua3mm+y1jO3v7n
GXJb+fX216/5r2f+33nmbRb1f/hG/sEzv3+f37PsTzPJv/2Vv88kXee3QHBx+uAlgGR47NL/PpP0
xG+gVRhWmoFzGw4yrvx9KmlZTCvhlGJtB8jqWQEbeh5kNwu9SUYcOd2cFvZNNwgP+T+ZSro3efT/
XqRs8nnYOGxGLQ+gLRuC20X8Bws9egOpczexnvr+dmw3umS5jkaWXbCW8DcaByJbmsnue+MX1nOa
FsYVa9ayqxxjaSKZ8Sxj1QliT8Rypgk3oyE0GI+pqXnrheDnIOaHWWogX33IO9XQMjcurBOElNB6
GSr+QrSxGlQPOFzm9S/oW20trBVzW+/DxGd5ZRrjj0qTGr2C2uogbM1SJnkyQ0XcD/M7eiSkvHa6
ZDjS+NiiNJkwDXdFp7f4h9ujuxjNB41Q/j4k88L4BEAIuJflbWF+T75wUvhYivXwY+oSE/2YdA4J
d/ZjknqwswziNlmjWy83z3yx/sP18k/OsF9qir98BTd6Md+qEIC9g5vC/Q9fQakdho9x75EOY4cH
12YF3liKR0FYswhe2VY7UJ9bZfhQ+411rmaLt9Z4QU0VUQi8t2m+bHzfhVelx+miYze9s+CxftIi
G69V6/bXdMHW7WZ5fhndAQp6cPNBY0gOdglyu+3Y2/V9EHQvyLwILmiYdiUzs5XU2vlp+Mlypf34
1286/PMwnOvOEf7tAuaxJxznH8jpDcKLJBZN9USHEr+Zt28/qWvKCstRD4YvGMHmdnco83lgu12V
EKWNQW97vDgXNSrx0RQmH0Pozuo+qZziONc2O8mFf2pJS/lhNbV5Sgxrvk9Hzzyjr1YPbhB/wcpu
EXKF0byo5inyCin2GYmHu9TojF3BBHSNjnDYaFFyTduDmE5C25+VN57nzjL3zDfcPfHMNwYLi+hM
LcVGubO1QbGWgrV5k02YHx2nnr8j2rYxIdvzd5TQ9sFfZLfvBtKF45ThRzON24G17ZWbsrjzJ3J1
ZU/6RmF/ClAs8N1QkPbrIsfAFNDvRRmezXGdZTA7WZWHO6E7XN4Z3na/gjCmKr6l1VBl+aVMb9Qm
9nSvCzDnH4FsaUSqGafzikVHu4f+Y26rtO/3oWqykxwGcUHDCqOvMqeLi8+L3bM9ynLTpjrfL8CJ
w0g7iXU1skHd94PJB2rdkAE60PvZvd2bRqEfcTb0r07atx8hZKWz43QhG2Sl/t0j789nFg98Cj2P
8bBt2iHf5c3e8scbhkUAnMrJN67sS/UjQLtqZxBP/GVRc7Du/DGMSCXg2iEW/ftsBXB/h75ZIsIe
0k+6cnV32wAe20G0r37rNGuZSrFrg+arAne7bkevfClbfkoxdS4A28kGBMR3f65R+pJKCXyzdxO1
wdtrXemOCzwJC291GWn2YeBnEcfVsp0c/IIcqDXNnIvKeOMOhrXJ4JHwM9Wk7rqi1o+/LtsG9RJF
nrdcutY1z2ZTxz9rGYivgVH2ryHY8dfK0O0dCIYuX5XQUFMGiFX2UYlix5QaT8WowpF5yTjCCl50
4W+KIKVNEC2ggX996/4i+//veXX7+G87CxIdPHw9qNRut/YfzisGuz02yQ4KY4dUZD3AZF8tXWs8
oVblHRCvi0e57Q3GWhkzHFc1YXOhGE/VLhAZjxebe5DtjWzjY1BMzXsxeWwPQgxlCS7ZLn7D9M+b
uREzDm02Gn+rZf6/aVT/7A04t8erSXFGtfoLF/6HN1Bp+hkTnP5VenrYqNxUdy1ug22LPQL5dcU5
E7cz54XlccRUqWtsvKBq3kUs3BOy6xgeZWdzMC/1O14F84wQvTji7RnjLZu0+Fn6LerotErwefzr
D//X8/gvH77js/Vk2+ZTUv71tcPfyOgQZvdaIykgnbnv459czXGw7wDKfjF1pi+56tW9JOB4NwCD
AwxDdPIhaLLpiKwcvUtodQfpzjDW/NZ4HrwSht7sDPgD27G610GfnTFvqoeZmSgwLqTcPyceE3xF
mfPRx/N4QO8WML+9cT1HBGTVzsdfEjU58Exl0TkNoE9fLaC/eyOAvNjTeG3iwPe2srfxLdE1v0Hl
1btunmKciym7MhLMGbdYlvphJj3nlVU6xi32xTI32m7CrV0XHyb0kT61q5YpQdMcpAMvoPK51akJ
1MOvWy8OjYQhgZHSzxb8yxH6AHuUzrpiPgU0Uub2FGG6Tz9F0+ttLtL4jStv+uHI8naC3D6a3I8x
HVT64pAti0an5ORrbpE0jGmLZ9EwFcfY6mVf/TL/btdQ6dokVYditvqIiOyJsRImW/Bq/doFZ3GX
w7Gr/s2FQJHIbfanK4FkFWoGlq8spykH/1I2cFaXY19M7RVP80CMOTxIBg63s1nOCkM58/vIT298
FxCzyZZSrHn3AEcD0eFM2iRlf0gNTDdolSRYSgxcUJJFVkQTfMDb4KPaDi2+f4awvvhYZiFfOP6H
D+wL048x8x1jHXpuiWsnDRguV5Rjl6ka3A3zgIXrwKlsAMe2jOVWmjHgtlCjNwzwna4X3fgHwMAv
SKPo3n3mLqwxrGwXtp7xyGpkAcw8ivGT4TBHZFFB269BWypTk3jEXbtHlHYrOW/fK4OH4bWHzeYa
BUgaZWV6E9rLq9kgxAbFymhGLCl56zk3RJg4XKy51TtsVgL/O9Em5bqbpuJYAyPb61AiZsI4jnIc
0319YSzngNEbi/QLz4HsS2/kxMkgEkFMVWdl/toDaIERU7Resk+pW2Cf2ZwG0PWYgxkkuF+Nab4V
OKAVjyLApGT0pbfu4H4nrAnHYQO9phS8XbLbVrK+cQj7ueOf42G8odxSHHhR4PWOs5barJ6TZOgZ
8Ts8dbSZ2x+pHSO4TEyvKU4G6aCUP+HymAxZbWw0TvaPUtacq0NbwlHnZBeRUWmT4f9ckFhfF8BT
ZjBChrOksBpM2/5q1ppgrkWM+pERbwyNxs/VtaO23A+Yk5IVSj/90/KK4BCM2mAQXRYeStqYmRLM
ynnjTBPp9b2Xsbsk+WjF7pKrMGupMleKMJohJFhr5TYxWixby5+oOa8somQWuZStaFxBpkZyLso7
3y/TB4tNI8N+AplWfbjox18n6n8723/X2TpEKPzh4fMPne2h+szeq/c/tbZ/+zu/t7aB85vPyfMr
/QfRjU/r+HcYXPAbnn/S+ognu2nYLf7o987WMX/zXbLPBQ0Jg5FfCTu/d7a2/5vPH9z+GgnoGF3/
I2cwI5A/H5CkoNomrwI+nI1mxPprKPBo9WmmU2XcWLM4g1sp392cyhHvlkB1nMJ2gWXfL9SHIzcp
qlxqPC/tyovGNaQik6DTDfjO6dNHdHKvgR99C0UOyjYJC6iw/K1yrep4AOegq2+lS5EviBO977KZ
yNd86uwLahjqzyIvWdj0ofRAUgVPWC/ltVOYGsX0XtYdTW2fFl8G6DJvdZFNRqQnydOxEI16R+lS
KsI7Dc5Uw05weqqQaSGtCbGSm8Zri4/UKBgh212JJ3BBQAv7YMlg8bQKGI4Mx8uNGmdvYTJqNimd
FaDlrgPfRthObQlEDaFmG95A5CTxpmc796cABayfAUerJEnkhVHU3xsGBG81Fffd2C8iGm3Zn1AN
z9/Z3lVvlA/gJ6cgWU6sktrHpcmTdxpIi1gXC+E+MJdpLJvIG6kOVRbMdxqW7wPzyxoaXKBQCi7l
7O+kyoq7wC7VoyNtvW2WAT9UfeCIgMRM7Gw0VSO9kbPsZivzH2BIhehq7fK76iXiF1UGD55rsmkY
8uHJXngEZ33fb6j97X2s8YXBF2cL5w6Jv84XPZ4CNWfxQfc4yCct4XKKBMM44/3WPweitKqoMxb5
xS6b8Wl0CpRPo0lWAZEq5teMPLWvA67MQzO7wJxx95xnDRKENswjVG1xolnF+qwTc3yViF9RV4dl
d57jrj2xPJp+hghWSH5ZBqNY95Kt4eRUctMg1MjX1Ryy/sKXP12kobpbKPxYvLe/mBmgi91dgtMK
wxAI/m85jyV5Y48iKC1aO3nARFCZKFaX7Jo2hf1qJWX2GN4cpYjs/e7JhFyyHdvUOZlWPgm4c3W6
N+wB0MUCTMYapnY/L+Z0TdKSfByQy29GlXRHW5ThD0QWfrf1BKt1HAVzkG2AGobXMPf0TLOV1MbX
PLG9hxRRJzqXACjiKux18d3BKRyuRnSZm0Toch0yjUD4xGON77EAe9SnD77K+0tvLunRp5YKN2Y9
ozqKK4fh0pKUay5X4grtVtzCBmp4Oy1/btaJc0GCOyKirsvmLmcEmhHqWnKXf1WVmTtwj5Pw5gYp
FMN/oFZTJvi/ujKTYVipcFpyD5lDqIQ8VwLFBT0w5EANuAXxUDxBsr4uGNWWY0q62b6dvQcTpfu6
cXwd2TZcbKjF4ZOiepw2vRrlWxyzjjVlPEniHFDDRUVj1ShM0E5D2gZOsmTmEA3O0kJDysSd05QK
Nz9wMAf29Aq3Pk6BghCdMMZCGNhoVDrul2uM3YGBEAK+FxXPdnn2xkHkD36Ggy1cO40exZOje1oF
Cay9cu8sszX289h9cWQ6Y2MLbvk7nT0f7G46Yrv3LjUj6l05IMWXSupdM5bLY1sHFkMY2a7qwE0Q
1fTyce5sJENYYyOnwAwY26Hc+MwMMcCH+MZZ35ltelfm3B/lcOuVs/OUH6nQ+Em20e5GP243YWa9
eaxhVm5uHPPcWo1kJKyYi/X8GGOOFFy4LykqT9KWujoy+Vi2BMT295lw3sKxSdZwL1mQz5NxybUZ
s3/mtF5G8VqZQ8N+DKNtsXx2/XQaNJ9hPIhTnlnDEplhIbaiT1+UDeQMdO2XAIH1oQya76CiyHHL
rKuglQdSQ+az3d17cw4Doq2+stJhIbicfDCH21LUT1Nml6tS+YjQxYKYZC6mtVXJCa6vagIcADBv
UIjg/p36Fshz6l2w6fTIiPvTkMfJdgmDaWfZE/rKfkE441i+AIFSpEf8p07G22v0G2uz/hKqGdcG
/B6Ly+jk8W2fRdLh1zbG6ioITdkZGDVvbT9XE2uluwXjfcz1w6gpIADnsV2W8MpyiRUX4hP5WBhq
Jkqg+/TrVOANSlC1l2G7MXoWRniSFPmTU4V1iziZJXlmGJesGW2TrEwq1UYTYkNcSbLcEXCD2Gky
uxddJGNkuOhDrDB7dDuj5ZYokPVMBE+VXVFGiIjKp0nG8aNL4MwKpSXgpFosa5uvKYzhSRSWnb5L
Fb+nvWgfrcafHywVqlPW9fbVI6zlCcRxGQ22d+wRPQLg4dIhLfTV7dN2RZoWWtdcYQLzeKVW4X+f
1dRj+Qx9kgLVsmW8G27H2Zc/vT6u7qhT+1Ez1Rsc+pRu7J07zhjjnA+Zz7YWGf4Vbqdct4CfT7ZP
LJQbW80uVH363ZGSeyuEqBH5xXjlIpR3YS3+H3tn1tw2kmbRXwQHElsCryS4U6I2S7ZfEC65jH3f
8evnJG3P2Kpud9c810t1RFdJEEkw8S33npvdgYxn9Vc4chM7S+sLod9J6Gp+ZyTMoxbTvMsIpPW1
fq4u9ig+2UPjoLzS0sfcw4Fvd9J46Vg+b9vRSAV3RgR1nLrAWaOdLrZzbDQUzioUAZvVSRsc72i3
4wwGMJ4OTscjEjqBc9Ay4YhvY+p/6uT/UCcbghL2d3UyvvPuTZ38/Wd+rICUpxNhGjUt5S0JbMwr
f6yAhINinbm/6eiCVY9BRf6jUL7aPflX1K5vhenWO9xrVNFAmVh5skH6OysgUD6/FsqKVewIEppB
+7gUf29DL9WIkgnSHF1kVeFYya5y2FEpY+3aSee9LFGlb/s0jEgKi83qJrxqceMw+tJeBboyzHGb
ALOpEf8sNYrkspXOKwNqUKDwOfm+K0FwWQMDeYmVirhsF/1LYoaTtxLg0/Bo20LOfn7VIRPFUr6X
HV+GQ1t7w3CczLgZQfzCDIu6dMKraGQzZ7yT3lTQqteiD9DtzNpZ54vF2kfJqUVSLBAXZ/A9SnJt
GFF2sIYJvfesZNmOrfc2NnJkTkCoIsZTY2FHa0sJvTMl+e6zXpI41DeHoczBcoCXne6HWtuheEIg
goB8VErySKM+X+dhqf6qeUleJhsvq6m06Ii6zpEn4mbPAdEIiPRYAEh+KjMGdCvGVjaLfgLsV0aZ
NS0y0QAC74pPnndZX3pxFyN1O2J5b+/aCnHVaRTSfuUdmU9p6yVB87Q4GCK7xmo16ySbcEo3CWUi
lk5nqnaNC+1uY0zGeFMmVhZbGVOTmSOp2Doqk0sgzCK/zNxDJ4tKzF5tyk5CnjgsC6rStWgZQk6b
MUr7JBpIAWgmFGkiT4U3nOBeJFi0VpPA7pAesOZIWfmVYVsfB9MQD1h0p7us9nAYeQWMna9qiA1J
WzdG89aAD5SLR/hCYutw3IIlIsBXfkDMqpROuTeciWZIj85VDkW3FETrOeuTQ2zR+mxQjdyDfoDE
qQRWoOLHC/OjYQWMCZhFNqWlD1OVLCYD7xklWrkhbZI8qjhOdykhOiKuILw5vYX3C48EfrAmYt5Q
d+HRdTtpYYLl3V4bEIX2eqEPHZTr2T7kjPq3i1KelewHX42uJi3NuwrVGqVZ667yNay5jIaL1gNm
CSgZmE2YEToTJ2JvFf0n5HPEZSwAPe803kF0TyQTfgobS4eOgrIun9DYDUptJ7ncDc1XtROLmO4L
pcyLriI9sgAkDZWS7qWGnp4MEdYIYI128F0isQ5oTOxbLFM8Hid8u2dHSQOLYNHxV/HAZc70mb8R
Gq2SE/YZcVQR0ye/t5wzXXv7gcVs8ClS4kRivIZdpQSLqZIu9kJW76HH3tqFtO/VnX0JREvVopvF
xqnFDcoWiAxxhQjdrOyti7es4R2o9K+lmLH6KXllSGLdqamtEVpKivgyI51xjp1wlyRDugtipFtB
XbVfjJHg2wptw2NoIX13TNc4u6l8XlB9Fkr+KbXAOadKFlrF1LdJ0o4vdl1Cv0nSaTxPsWl8zAmZ
JNqSOVcIbk+njjBwywqQqV816UZUE7wb21QpVjFavpKC662bOGhd9YiuPcCYjvVYMdCL1oYcylfL
pR6yEyvUCUhq7D86Jast8C/wOyrtAAjHoPCptFXdE2o16k5JHGKNdj5Jkk0wJNPWVPLdyXaUk7sA
4dBDP912doj7W/ZdfBJe1D91ShmMMSN9os9Dk5+UD64xnz0lJraVrFiDteSuaILk0QVU5a08K3O/
sIWP7rzMjfdDUBZfZKx7fnbVMFc5NpDNXGKOndE4B07y0OUNnmhzmIgzn+1HoZVoooWSR3tKKA04
8T0aKeGT/hLix1Si6kTJq8teNz9B6RlXCH41zK3CSvxJd+yPiDgxgivRdnmVb8tmhFJFlLptJkxS
sY+34FOmV9J0hs2ARv5rCMp8ndo1CahZ1OIfNcwPAC2ZtShB+aCk5bMSmQslNzeQvJ0CbdQfpcDN
u25r9ObbsmxDdDyo2N0KwakF8fUByGAJ40bp3qOkB2EiuvArDgx9XwyF/GgyBNf8hVsLwCb6+ahD
70gWCMr6QmnsXeaV6GnR3Rv1Eq75RoK3D4XxPqy96uSOdnQsvaa6Q00F8q3WB95ZJfYny7V7tIew
Ju1LGQLQetI8RQKrQDDVDp089oGlmed+bRn1n7myGoiJ8YdpG+XNpNwIIFWb86IcChkKL5TTHk2t
YaNHvloaaI/Sm0jH7ABLNiEQBwNEoqwQUpkidNrniSjiyHuwvKnbD243HcopgJlWkvEImizWL81Q
pS+5V9YvoXJjFJBcnysEzaeecdEqUv4NcvNmKAIlZFbl7ghmyG86TvLIt3i1Jc5LQ+8OpA4NpAjJ
/r1l6VBnYguFnxbbyKuV14RwNv2ubmVobnCplMfi6k0BxDKf7GTOUxDpQLFc5WWplavFmhCB2srp
Ml9NL4nyvyjg9qvB79fWpTLKhF00rh1loJkXu93r1sKD3iXiAdlw2MZb2KvOWcZV9UQ4LOAcjQR2
fKOBG1s+CuMzjWazbStl7vlniPzfOTY9l7Hrv4dLHsrxzQT5+gPfK2NPfydAPghKzp/Hx57zDm06
CklDEndjXBVYP6pi851NsQqz1iT0m58Dx/J9fGzpVMVqIK2zublSJ/9eVfwrBMUmLJP0bdMx1JbN
kKb5RmUw513HaRGTG1fn00lLWkzrqZE+TKYNbakYlgP4WAuWYmZDqkvnIL01zbz5mCROyxRCttqd
CCX416iahzvL7ILndKH3PdXxNL1GHca/Q1mbJP0EBcORNaFMgJVFAFBsyuTzbHfjfU+sBRLVOc8I
cEzc7MswzPZ5qHv3OQID3RAepSzZnSuMmcML5Tdyk0PkIVTFUZFtEpQgePlAY7DHzk3ni4ss9c9C
l4eQkKvbxJuGly6urYc00PrF74cq+NqBw7uE2nCT4jCgqEVR8nEhB+yzhejiZQp5nBlzG30l56EC
mRzaBFY0k7yr8NsxD5/NljY4nG4W2YgRJ41FhCBEpfuySLAuyCEPbwfNCA6OVeEJCVtXxCtUENYZ
dVaaYLpchIdpiSplqeDFZE7QbgDDRx8F1fq0Nt3c3bXSNiF35NhkZ0EKKeO0g132ZbiPR7gewLjd
ow0ncqeXU2X68P2cxzwKifkjrz2TVOqRQcaVMHqSMzFs4nS1Su/LLHTso6h7JGbHbOhPDEm6tRGk
9bEP0mSD1JqoTaMs4W7Xk3dSWzymWMx5ACBU7q3FMJup2CD7h0Hm9T5kp7YnZa9lRB+43dqLWcat
Lcr2xzobuyOtJycbSVn3pZdB09GqIrsISmGdx9GSXFCElHCibTl8yHrOWGrWzj0BEkbjGy2qtAlC
6TGTdegrQpB1m4wcpQuuKOLNp7hmd+sAN7GoX0rK47Y7dkluRisnmsI7t6u+wkSd+73eLXXsa4RS
fKXuzqwVyTFQHGJr6V6LhofOHn1B9kwgYHJADFNv0HkkKmrWGT7TfzFxH5vBL6vC3gLgbCTz+Nrc
itJjKzHFYrwsXRsmz7VOQsVwDx0ghuotFraVOymG+GGcZXSH+3IW2Rc+XRbM6widA+8tS2QsEGfk
FnNJ3omjkKQhHRBUnBI1tdUNaOhHxA2zejy7XCNoaz/JlkerncD1FGiG1x0P3mIfFEKlDwTQGviG
rgea9ePcEdpLdFnO19ts1gi/iP5L4VcUgrrV4zHW6lW+rsH4bZMonVea7JDwILVZNaGZ+1kqTkbn
YUjQhVxNpfVAs7/PqL9BqVkBO9RG30x6McPsqnnfYSpQZA3WHPiF23AHWkWt32p2OTt+2/Ym5roA
S1CydEcjb/IN4Bd5MCdvPMOoxM6F3XhX233fYVZd6pPT1v2RdjR/mAXIj1VcOvbOSQqs3157v0R8
MdMy+QqJ+j36SQBpYOLcprT8BO4J6+ukfdJ6I7tFLyDXbVFHq3iyxSOxnZxaLvYQhvaWx7OfeS9e
EgrrMXTXg4FAfejTO7qUZ89qMri2fLG1kk6yCx8cilCIsiIBuIFhKoGmaK9YziBQWRycbKmj3u1y
fELfFfn6MHsHWVrLBnoU1kMjMR4c8lcB8izphom6fcC6mm8cNBCwQ622v7EZ4m7qKcFUha3hxcws
64PM7cSPmC6sJkKJj1TS8okFZH+qRkfRJ8OWM4UZHmdlbAfaq076GxvANFwuOi0TgvcwuVsGzsY0
ZHpbIsnc9zRo51Fo3rQJ23DaBsbSr7tCz9fEA8NbjNP6Nu9JmZFN7p7SxviMmJZYpRCc+BQQGYrU
rttgUgWqafKm3BOxxz4RrAX7lDDj3TbMhC8qE0oIb/HMQ8Q1BzD78UTgPcKN4hxDbL8krYvLQUeE
NBQpNGGqr43uom1ILNlvoVfkHxjVu3dAgBG5hXz8HyD4bQ27x7/HsOQiBigncxbqT4ZnZF/b2eo+
ShFaj7Keivu6JqZ+xnCwzSiMboalcw+JbsHbyFj7bZgYZRy6Udw/xpZZHmFNmp/NllvaNGu6LKMu
blxRtaDAbXFpFawXMkfPt2qcH0OROy7CTRETResxtmaTcW5tdPB6ZCfrIWlTrDYuR2YWXoRHQmSM
XgV1bi9dei9Xkndlhj7ZI+wRgy5ajnpWRducfSp69yx4H2HbihDE2e0nZqMKmaoN8dkY0nZPlEQN
I15Mf+RdD6rRrJYnk9kExtZENhDq4y5cybp9j3cT0BkO9fMyloQAZI6ecL/V0YPt9OIRtaFBQlUC
Rmes2SGQgRC9VHSoZIA4SJbbko0yB1O954k+fY5I/nwyIwvRMrpTxiejie3HgHCccFceCcq773rC
A1hemaLrPui1oya/M/P9VP8wEy5W7LFBN/EL8kEVmtOVTs+TKNWx5y1lhOELLGC+6QU+atW+kYKk
T8sXt6MNCdKZHREKMbmKTIvxf9OMwSqM5n436vnTOKELIgw6JKCMnScfZeYTOpjdm2rNSlN/7EOt
8munif+pj//8r+pj1v1MW/99fXz6XLSf2180Ft9+5EeFbL2zwfFJW0emb3nGL6hA4x34PYNyF6mD
dZUC/qiS9f+tik0HiAmIDOUXcKju/t6sGIXGm1mxh+RWJ/JZkMzuAnzmSj+LP+sA6lESTs6Jia8L
7s+RoPIc5gZwwftWq+gV5TdmeJqbZXBbFjOP4MbWNdZqS8dd+Zh9w4237RU+riHOA5TsBtzRiAoG
LFnyyitPv8HL82bIrfG2+wY2h0VFdcDAE4Pltmuz3DkPVt2+gue9J4pCBmthaHJtRY7cZnjg521b
h8wll/lRcxd0T0vHfGpdY7HW6xXnIUBRQzTE+kEoy+x10uqq+W/g7e6z2u3rO6T56WNTB97HNltM
Vlo8dAVfsiGpTsDhI9QWs/dBY2xbconZWTYTqsl4V6F1QUA+F/mG1Bv3ktaF87FGx4BLqRw/4RHk
icPCZ1v2M0J+PHVKMmKAASjNSHNx5msklSx5dkgwy39yWrv+YLQmWgpRxt5r6bmv2TTfunrDuHhI
YeTxj+Bm6B2TpPlY33uIzzZdYnrriaU9/43p1fd9Qmr0Wp9n3e9Gwo5gMWHQY6hTciRagTOvRmEP
e9TG+V0v+vYZcVpwMJp53C2LnO+91piPPBiVXIOoUG0VcGDvkRDGX7gf7PskBSSyGUpDu+CXdndM
upBslpNA89AVTxE4pt3i9uUdj1i5HrD+UQ+7nXFjgXp70TBZkJdSG+altMLe9yrK5VxKeYBRuyBU
t+fBj3s1wjOKfoPIE/sroJitOeIUyaxkwgIc1Msnbc4rxo+ZtsPztxwsRHSvaDnkIWpF9biAtL7t
tbo8l+TC5jvAffNl6hdnEPiWB6tD27b68b8sxa0hutFsZWtcx3p+TcIZPILtj0nVhmNxZPE9ZqAl
u6BOvC0rOraOAjMjlugrFh+NKYz8fyYO/82Jatq6WpL9+xP1+c8mZyP385H6/We+H6lSvLNo51GZ
6cJQ4jAO6O/rOGkSdGFJXXJMspC7mrV+HKn2O/4PRGTMJH6MK34MHox3OLXocyzU8IIjWf6twcOv
ByyWL1vw1eQvZCbCaIsBx88HrEu1tsQoLvauiw0jjwjFTkK8yz+9J//CdPTGQmG5bPt4jcr/hT7P
1NW//0kCH/QEy5llGOw5EAj1HTAmrfCIk6bXkdaYO+Q4ZgvrOr9cuurj76+tPq+flcvXi7NzdHVy
O4Tkzf714pGTZZOJCmUfEm6YbjltR3+YBNe19fQhgXf+OcQ17CHFj00f5k7856R1xAY4jWP6WSPI
DuiTeEecIC73WqM7V3ud1k0KopIyyHjd3FSbNgyXm76VwQNzgtH/f7wIFrbkjnjsJlnS/voi9Maq
yMRYvD0ieGMzWeWyzTVwG7Ec5/e1qRPLIFJpErkHsEDNFT6OHl4dmwhA/j4Sq++cwiAYs3XdlT4w
mfBQ4G0HN80OiJFS3NqjeMrjvtvi4O6ACbFI3f3+NShv308K8uvngOgeCfl1YHb1Sfx0E7QWdpFZ
jt6enS65rzropGlo5p2kafz9ld5UDd+u5OoM1FzMut7bkBYbwHleCa40wJfdM1Dmw3Pc+th0Zn2v
27ibfn89dQe9fWW4YV3L4BbHIKTuwJ9emSHaooDSz/XCuLnnRKET6EPv/Pur/Iv3z8LdC8MZFyVz
wje1kNdwXED4oLM1xnhHqtJXsmtxcLXu0+8vdJWqvnk9tiF0DiZ1LvzlUEjYPnhQKNy9gdTksMjW
gBXKPTMDAPLn3KTxFZHTwgjq0od5sN1zlTlEkCQieIj6Yjnltl3fN7PysziqxKqESjkYiL/YE2cc
HEFbzruYe/P9EBIOszYXHY5JmIw4Lq2Qi0yVZWyEC7i8NZz2ZXSWeP/7F/kNgPfLq8QLKARvpyFd
DNP2G2NRYARMHJdm2o+JSQxJyC5GhqQaaGx6tmXaAmtnREUCvebbKU4dbt5kn+WKxymqbptWDRTQ
NAZE0BUmbUyhvwg89Le2N1uf5Jjn7AedDVNJ41F4OTasZswo5XD9PLFH9bbREoPGGqIJDz9Ra0UY
zztidkQyhJ84zuBAdLZ9CXvDhp6PZp6nS7TPq8AgN9KJ92jjZyhSMempBigz1O7uExEGySEh1Mov
UMYB/gmD14gHzzpv0/CAVm+4VJkApDUs0jrnbp3BficmoGLKsmZC2iOYdcqMGRY5MimpP88dIWxZ
zWymyGftYnvV/GUG0bYCRdFtoEubOzuwkhbWBQkES1o5viYXiygkU39isJK/QJVOv1YMEQGU6t5M
birrb9aRpW7CgYimD9ItUl/mRrO3PY/yc2bUAjrMuUA0cP3OjQtWVnk8XvquqP+AhGl/1ut2o01e
wtgi/VNLNfcG4bAGBj8ON5psjsxf+atJaSL5xTtMg1bclkEVrIypGLtV2FBza8BrIT3A+AmQV2QJ
IgrwR6jYCPEQufnRjhy26VOkH8I0z89WUM3vtSztGAPmaJJFr8GSmuG5bXSeL+skH82dQZV86BfL
/NwEDmNp3qfi0OlY+2rZmk+phQuy4o4YQDX0tWl+Luum3KaRoflmNTEsKo2ieU/Ydb8u2Snz0QCH
I3cvRBrbb6PIvDeCvN9wtg2HLivnFTZbOCJNZHwBcIixxBHV/dxkNzGe3LU2DikZRlnvM0xG881c
Yt3o+hElLsaJ0LJWzONDIlfDG+gdn6Jp1vcR3syHQCwzyg4HO2f62QBD5I9Ny7Iwcbznzg7crdk0
4iynfiTDKfVW5bBgQ9GZvvYJALBuINpPehrMI2Ks1yK/BimU7DTIuNqlBOesZ80lOLaKZv6YKdii
z2UEm5pluWr0GrQgDyMggUsHEzl0HUZPo0p9DB1j17StdrJJ4zx3GjzvZrLnzwiS9fs+bhniFDMD
JJx8ScXwAof4ClVJfZpnYR2iYsr2wqRTYf5HAiREDCZlXm1Ajd4YpPjAJ0TTR8MWAOxLitdmsMIP
QDD6L45s5w/m0IxH0HnDIWW2BH2mss6NTtNUdwRl2oE+HHrIdJA2Ukgk2TyH5kpPZCsOBN7JhR1q
7eSbXA9zwFTL9N4aUMaYuhEddIaAG6BJ1jqZibmFURfvGLcwj5uQqjABRGxETt45KXpIxjGz3aNX
6SkB4f1MlivRhHWrp9sgGeavQ9eM5a0+h5kfVBQFywCmsCkNhMOkevhxyJNDEGe4MnSycvUBJzGv
uDlKh0nz2Mypb0T6fFo6vX1ZcOldDL6ot3Os172fBh1zXJ1kDUhvwJG9TF8AzSXNaySncOuUsXyO
4q44F7YUT5pOfYEXKLqkKc7nYKDkY90NMSL0Ev46CDMqdFenmNGd9AEAVP0hSczUT/UFV75GXajZ
1bxj6G0eRqtOtxX0oueSLhyXpt1+WYC47LPE4uxpeJFYKpcbJyux33kA6ebZrG7NaAmOsm14coEQ
E2vyEVI/KcFpes3AK4fbf1F4et/uTWNTd4uxwTseXhZZBS3Yq4WfMbysfQkdR+GITf6SlHDI3TB0
vCToA1DGTcnWvksTOJleZF8EB8OaHGRa8s5Y9nriZGtP9sGRWsVmGohymTqyOQ4O96uAIfCVGnh4
joeGc7006mOCuIj0KkYxO6Hn9Y4QL/vUNaX2MHOByNcAdK2WQBJyb8+R/WkEP0zooxN1D7pkRRYg
jn1odKPGmxyJD0x6ICODy5aghnZtYiyKTambJ3vSye7hUBBNb94SiWJtK6Woy1ODfUWWRGDPgmhT
EjUuAo3sr66Lidwc7Q1KjzvSYj3IYIAPdk01zNGOt1+mr43l1tG5afN64G5GcdZNBXFDqD90qEKY
RSCt5XbFyTq3xBe4hhXdTqMx5cvh+nj/Rz/6H/SjNFmK9PvvG9YTk8T+NZ1/7li//9D3jtUFREwe
lIHi83uW4vd+1fXe8c1Vc0HpARijbvhf+ajpvROqO9GVthQUls56+4fPynlH38cgDwPWtzb37/Sr
4i+1NhwMCCU2+3Jc+cbbLsJ0zKhxlyA8DqgbI+RPQt6PIlwYyhTdLq5ZUA76HwnBTYeqhrK3AqHt
PQzl0O0bmQ87sxb1DqcACbM/vY3/ose1DV7jr22AwVvC6BQNLRUX2Si/tgFTa8/EC7jOQQ4AxC6k
4+kXd3HwczDVs9OV6AmoF5ZmbeImWHUh3hStGuDAseELvrh0xvetsN262VSzzOULGq/wdo7qsWPC
2IqPdOed02yyoUJeSKKs62c27vcLFg+3pfxxOpoDYpsX39LToot80uisdGLnIdPmfTQPIbN+DcYF
QUBZ/eAGbTb7rA6wFmBS8tB29UKZuZLN1HhPjCMjIsm90TXvFuH0772yyjBX1jnqzAwk56ofk/qP
HBcvucgmCbODBSVsDYeC3bELj0xsB6j92RGeJkR+ILR4WRPi3+/JqfXZC4zkIgXPUxBqO3L5mmMd
JmLX92b7GutRc/Fye/JJgTtRjB6r0mmfZBFPd8Kb6BnbvgNsFyHW1chCiHnAMlHEEXRbW+Z8LsJo
q0F2YenWi/JBs7yPukmVqsWQRf0lzaIPSJAruUKVO95oOIjuF9JYyFiM5nYzxsN0DuXyqPdhRvIJ
WY7Tgq4Upywn/tZNNesPjrhk5VXkq03IqRdGyXrsPFC1Vw9DXJiw8N38zqbMhr1hNiK9YQ/Xmu+T
sMH2Bkrksiz1hs2ssa29bHyasQBh/TeLw+QQyAS7qthWsotSTmeHEDp27sqzLvaTGVQb8GDaip4J
siaP4wOLc+qsOnTuedfrEzDeZpvAoTmGEC2OnnBckkT1LPSDQs8+VJ1on0rVdNdK4btOew19QBsv
tyYTgrM56PJLKInTsIKuJu2FV98YqEizeUDXHJcdpOdosLYLzIJ6VaVV9Dnltl9xuk/rjjtttTCm
5FkEJQqkwHCyx7bfZFbs7awaiTAcz2JFB2vygjoTqAb5IL2+GNTlccQt3eQy2FK7tvOawE7ng80v
WQOdZfjrev3G9kbx2QiTCObiPP9p0OLc1DnBIe40NXursrBWdqzcPzI6hrUT8Aw8GIOTMFsazTla
Lx0N546RMb45abctpVCdSwOnHJlwKx03s5+FWbissG1oT/bUYn6yUF0fPDxxJ6+yS3sz8T4eBrk0
7SoXWXQOWeqepgjJl2kBpF1bhPEk7QBleTbshMdcYL3mIzrpVUzmw9OCFvPsZfAG4XXU6Y2NTxTg
AIlChhurb1fk1tYqZEA+7FgSm4ByO2+8l4Ue2zuZls4h7Zr3XjQuf0hqb7TkrXXwnAQ0tQO+1a9Q
V95yEo4fiQV3yURwHQqkPFwKlRzWpN6aMfI4o5pv5KcikF7v23VDr1HCoBxu8R5aB7zvZDdDYiab
UgxdlJ/nUtL9EDQ0HMrQKW2fzSrinAStxoUMDKdZDXFoXLAVjvdOwwgGPl80TCh62uwCdAYUp+FG
5FCTuU4wIpPxwSfOwLl1OA5OeQQNb9UHWf7M5L4mndrsys1E+MMNcIz6rNXKfCdNfHixcuRJZv6Z
L3qkdrpy7Dnco/BBlY9vWGwQokYUoWgf0/eV8vu5yvkXzuTD5NXImvlqDLTbNH1NQlzmiE+UdRA1
iXPXxnOmfahMZAZ4w/AZGlfLobzaD8OqcZqtpVyJzWLWxzkX48cQVPB6UO5F0eFjZNfvL5qjgS9U
Lke6EQyPnfI+Rt6QbOU4NI9Ey2CNDIQT3asx8Es55PGDRItInFXThneWZVVkddCBZUiBo/ZTCXAh
X1mi4HRolCczUO7MqPZqgtbFNNx0aOyxCgv0ovgMmOuhEesi0FXK62kPLZdD1jp85Xz3HujOxm0t
Ib06msclQk9fzhZn8zaZzeTQpCjx6xGPKWfDdEiU73RQDtSBnDgybZUvNcVxhbq3VJ6zBaEwdTTm
1cTGxyqullY5G8reSgN2xFLGAnhgUX/qwLxcPzZQHRFpnw3xmHh718Yg5KaNnNfExJw1ukRupPVk
PuNZrA4J2607z4wEV81fjVqZcDH1mxciSs9JwNG/2Nk5nN0AXy5cKkmwnWNrE5yCXPNdnYK/qqzk
diYFZGex6eIHGKNeIKZgKSW8eLy1lVEYHL7h59GMR7DhH7Gra58SZS9uAEufLLu2snVbRdiPbW94
HZQlmZQE6bMimHaqLvkjU9Zl7lKbTMqro5nkINzNszI6t9CuoxWP0+ZkusosbZuk5KxFyyxGpdrM
lo+J0jO3MxpreJIYK5+dpOuKTa1s19bVgT1jSVDKFOXMTq4u7e7q2HYjObL8dZWd8urpBobZfCRk
IX1m5cDHBb3XSmhPQTk8zLrzSKCxjQheOcVNq8FUiuLWvGmvXnLsXMYlSAsskV1UfpqV6bzrsZ/j
x+bzgviMK10zk+KTadc5vxPTuqHs6yjD8EZKZWp361acW44zvkXK9B5e/e/UXXjhMxdgKCJvI/2M
IvNjS4ASvQwrBCKuvOqIE0KTqMJcDW0YXnJimzL8MhutrPMHkgG62zJJ5nvLETEG2EE3facVjB+a
zNCAi7UPJDXxsGY0fANkPsI0z1fsHCMBtX0MddjoRismHtrOLdyuoMH9AOXTKz7T+g/XqyuEDIvm
HbHSgQpHtomfJ09KD9nK0llM8Zrl4CaOLLHk9c6ZeMbFWlVxRqQOnb1kI4234FyLhT5n5Bwh0a2w
6B8pT5oXI5Gzdo/lIrd2PQ99KFYlHZnOPRBsvJJouCFpeBJYoPHrPVh+a0L0HjCUwCpC/VVmpvs4
TcLyy1qSjGAhBzy5TcpBG3mKn1w6WXLTRHM6EZoqc6zJ7vSMM6p+wDotP9WBm+xKBy/zihBJ7RV3
h3Z0IfMUu7ptUHRqIaMcZOSL6qll1O9iRul34LeinOgcdPJhL8lQKHQrXmd6qB8qN8n0dVEOTM/M
3iGxDp+32Z0cdzZQLv7T1v03e0jhkbT4Uz/yF3zGuWTC9ReAxref+tHXue9QZJBdj5j5KlhmTfG9
s/NUDKSEbsoknPxF9Lv/19mZuAldgwwYF4E02w3G5N87O4Nf6NFuIpo2lKnQ+1vGQPNNZyeYxeO4
sJBo0ylK9LK/tk/4Gca+jEVzsLlxXT9JNPGAx2+5IZu42pZ14jIIq4ADtZoMniAFwt7Oi+CoYaE5
tjz/0UZDxyoxD+yY3QzqmZJhKqZef3KrnOohqmycznrnkSOfTBdRgJJLFGptIu/qGZdEt6kUsop7
PUBkaUFbLjDi+E2NXFOEejOCuNKWPeeQ89gX/fQfUHNv9la8A4q+yYjJAOZrmKq//nmPlFCs0aiC
mqLUZGEXtN6OmsVbG12nXhd/90+3yL9qWX9tWK/XQ1+jVjyOK8XbtayhsSjE+VYdRg0X2RRmfyht
pUL/fVdk/VsImtql/LRrUVfCPorAGH4UowXzzStbEKctPN0xKSGT8w2ObypJvGfk3sSP0MOt3Rwl
wcPffnnSAv6CeMjgNtXVQu2ntVyiG1AJqD4PvcN5uNKUCbxFfG/7/WSDgPv7V7OZcJBg6oLgfbt0
DD13jIs8ISpCH+30pmjyZTs5rH8ufeb9hw2dULu+N+8nUHMuAtXSA+n6dtQAdT8i4Sg+1NGUIeSN
6OX9us5L31X76oh4o0tPO38eYXbtiUPoqk3cMjj8u69Z8fmI3NGZCMGJe/OxZqKVc95TMdZ9CiSQ
B33rO2EQPHlOBWTh9xf76z1ks69ToghbsWPfTn4aGmWza5zkUIlluS/dpvU7jW9wBXEkAsMfI8qV
hQdi6vfXfbN35d612YQKQaPsMBJ7K5FIWUvGoVMlh2Ks8SANfJqj2Y8EJscEXPyta1mgcdFsqzka
Hy/pvG/OQCvWRjFEXnyI6ecBIMwSZLnezKeQCfb731/rzXl7vRZSAt5K6IqWLd58eEne0aNQux2W
eRmFX1ItHLPYHIT/++u8HYup1wQkAAMNhwy3q/Hr17B3srZxyikGI2YPmPdG+omVNZODHQym/RjF
MRuOCbgKRHcGSMGGTiv6lnH3354/6rWimOGgEw4OH/3tvUNzlpIF3/E3DC0CPYEeZRUuGqsvc86P
BKTTzjrm/B/O8+tb+NPXVF3W4AgCdq5W9vpbq/sQOlR3gYTjTozoS5M4+dExrf9h78x2I0e67fwq
hu95wDEYBGxf5JwppYbSUCrdEJJK4jwFg+PT+6PO+Y1uVaMKv33ruxZQnczkEIy991rfmq5qdHF7
5dRlu2KOhZd7mMaIuPShm/rjIMrxJ8aZBggyHpdTFpZAR0yDzBYiik7hnBq3v79C//Q9cSCxNfDZ
HaDQ+SItyAigHGbfMA4ALMUrlkFXrXsC17lEuRgEAj1KsNWUYrtmFz5kZxIfIME7ZRgeEcO4F4EO
wiOcJecqMETr70QfV+mmigO/3//+u/561yLskEiI6LVSK379qmZQ0gjIh4QEHXPKoGjJMaN2afX2
98f58tRz6aTJGsPiBp9nwY/+/a5NDJuTYrQJljO4qUGyoBnLrPIu0Ax6d78/1tfl/PNgvi/tT7qi
DJYO/l/fVJNsvdYdU5bzSmWbSIb9Bul5t4buw2DPXkClI1ZGqxv9HyhzCB2uPP2HE4t0bHkS/367
Sge5LbxvNgV8nS+/OVe1YfNkhAe/YxZ49HObxVQHo1Mfo66eb5Gdmq/egpxNCPVAk1nHacR/Z2SY
igJaaRv14SlA5nODAB/oatuktVo3pOeRzZQV8xnfLdYy+Jzf5twJP3owOI9yyuczzrIR+1ajxOIT
yDCkMLfqlcmCi7bf/uaR6Hwn4to8aNA9l3EJs3VD0p9BCNYw305R6HSrnIbTNaMm/ZKHk/k6G2zj
EAmDMgvGMvwoJBPFU1k0uCVKvGcHMFxuS6s0hn/o+Ew/sZVkmJbLxnZf4iC03squcB4GrGfNaiT6
k3AlCI0fea/dYVMQaxYT2JDGZ+hTxcn1WFos1SevXczijVPY+6CzLG0gTGwbKcdM/KNDEkQdkTbC
3Q8uQoZN6Y/tT+mT/UDIsv+DrHIlv2Fo4X7j6Y+yXVYFHB5kknEr7Za102w7/8cMI2gzZkF09pf/
t6XQBbzmYZ4neRW4po8c9T6onOnMeyZ/bJppuP48vaGAcW2XsXlbO00MiXL28/gITVE4J9ss4nOG
Go6UJTjfdJo/V6vOmoj9nVmhpDUaz2WVcUdW5gjdMc/JC++SmnPH7D2BSGqa8T3hQu73Tplk6NmR
Wd44me0vDhI+Z4iT+Cw0WCVARcmrMgNiCUOlpohcBOjwK5Tn3h08L+dBlgxFV4bNuS0AQL/mcD92
Fo6iF9pMBiZcr0WWEybFfOsNNLqYwqrxxuyb8TqZUNFufNdKnnOhWZoQMj0CBXDzrbPch8XAoFh2
OIzWUyw1semjxQbGKtDVlX3OveSjtjtHw0TWZUjpxQyz7WFOewaDo5lY+k0XL5TnlB9AFxjlUrhu
ucG28J7ql3hAd1aNkrvXW7CwKsQ/eehiKgZwQca9wN21oN/c6RwZeXrKZL4NZhp1iNPH68rIiftN
6fZHA4F/5Ot6SCYqBWYzTo6mVOUFwxN3jb0v2Qi7Nc+WU86nrjHFAeNreB9pf1u5C71NlNl54mjr
MPT862L291kyI0gvw3Fvkq38QwKkA+FRYF2ccARmnbMxjXGm6WjbawvF+S4YwSC5qiRPhrNqPwZJ
f51E5XRKLTRMMdY7zJMVUWTENcdGBwyrGAKwGvwsBDwKYUeWb6Z+CdBsSULWMDsUM6czhLhrtehX
kHCPm36SLh0S29l5TfIgQrQSU1vbFzmYP7PLmJzrcthnQWGuwZYsfkRTINh251USxN/aeHoNavul
7ox2mxqFs5kEDjWbntPRMOVTszCYkKTX+XoaUYiEXW0/F457mh2JHNVOrmKRwIRyxX3fhxdV6UdP
Ghn/Nnan8RTnBQuwu+yRCnu6EonjnEF9NbdWQti90SMqmGfgEH4zSUbbBaqPgCC3xo7ad1yI9WGy
KhIny7APmxW6kPRkVW5lrUIj8i87L+cLVTkRs/R77fnBQ0C0G4ec3DLdkxGJn7C5ZqPkxptBLIMz
HzQueOTogZblcDdVHvuHqgVCsyL1ezpn/uxsQzS1OzcjFxUYiDqOuQCV0wQFB2UXfVaR+U16w/AN
9ei0deYOVRHvH5xzVU0EZFI3xU2raQr6PGmAbBig2Ss7qwhGndiLZJJhVVaKdi1MP2EpKon4dkPe
CH4U+Ic6pfRBNp9tCrZ5uwBx374belq6ChXKdWvqR3KZUcQwaLtym1mm6whCJGn2MJTTHTNNPHs1
iehlmnk3Zje2O+F30XedRsOF040bnYTDKSXDEWgeFIhnB8INGdul3SbrnnXyWCIyO2EYA5NnD7I9
zH3BjZmyd6BEyI3bfFL+tpgUiUJ411DY9D86t5Qf2h2xXYrSsu/twvO/jwMElr3pJQbAtwH/a9Wx
HyNJ91DPc3A1Go24VWTyrdEu1WtDN/6BCjoAdG/ZGtVjp95rW8otPJ0JArxz9gvXPAdEi+drN7Au
6SOXbGFKH1RdHtzmYQPyPXRCh+I/jSENxQolTUI+oqXz4MRFBfnnYZ3mJYyBlxxV922czfbWBwt5
HJuy3ciK1CEpuAWwZsI6CSNvP/iktAg8W+RqJ+5DBuISuEHrwNCz0iN58PYC8U42TtGvmz609r3n
cWMH5VnQPliHRWDfRE1OVkPjO5dBBLVR1YQEh15jbQo5VHukQPUun1v50ml+EgtNs+5bhnxrqStF
0iCBX/u4L22EhAOjoagNo8fSHJ2rzpTVtTkTR4ZFvhKrGuZxuZ0yo3JhefY5AiAgGl4maOJUTXSB
8U9WZDu5+XEyguldU45fYkPvbrVrkBwGvJuROvNs3uluMKilM+ldUbFjb8HbQQFgVafcmiAh97o+
D2mR39TC09eyHceD07QxbPxAHopxVsdBkoSJ0EBeQCwKz2mHx8SN+uI1K5mebLM6aL67WNJ3QqTZ
R+AVZGnVPiNZWHn0koipffTb+rngo7eqqRgfBN5MVlobzv2LyUgC1KPRks5cA9/g5WrqdROXpCul
oEIJ+0vWcDG2XPFkmxX222AECMBIccIGHjjttoyi6cz4rnr1rbI/zWPKtCPgHUgDdt5PHsZfBm/6
xjL79jVVGWs22OOCEMxAZZFe9y5hdd4DEsXSb9+AJIDOMt1yjD9iA0ykTto85sHWJWWSNj4aEZfn
0avtq2TwugcjCvtXVyXyR9QFqlwtPNIcNsssaXx7QAR8UiTKojwYwp1OzFuDaFuIHlkhBk0zK8hQ
lT0U1bRZJpfQqtbsohA82JO/0XlDV8NuQnz2qPf5VnqEaJSaZ3dIcpzQA+8MRllTsc4JIQCfhCQf
dHTajAcrXLzuCoLqRrt2xXI2kUkmndQmipeQhKMXjLxGLLpD3Jd05ddROxv3CcRnAEtkNNW8FPaO
WetTPSfdW01ttExHcnKLC86CkslzaC+3Mh0l8xz7tU0mMtPvgzCd8HHybOfFsGsDZnU3XIafDJ9y
TgnT5mNHdwwerDLpV3bnqeewdhO2kyYS0TZ5YGMcbnUo4KNmzTfhPGIpAIkws7yGechNVTyaXmmu
TII6/R7sd+qX8xph+g5PEVleJYZR3NQoDNmcbHw/Jp6qRBwmqbHxcbrVOhiT1yy3AVAZ1MmgUTX0
KljieKvsXSeGdw3rck8t764bhga7DDbGOivEyW4L4sCTHqG01+1QckZrpJbGxg+5nc10tC4mryC+
zQKjwAfHVSf39tRkq6KY8j243vGuEWTQ2p2MzmnZfxg1Y4ZmBt4m+t4+JTR2ty3drFOipvwQmLQH
7LEHKVCrbl8TvfGaaVzV1Pi8ddgInYCvukCOk2ZXDBrTvh7Ty8wa9xl5myuUa+OaolrgOxuvB9w3
JPmM4uApMPVmAQmpbUji6CS2aLaCN6PVMqNFBryTun3Xyqi2tVHN6DCThSYcPKvJKHZqqsWFrukd
QPc5oju9haTxkgh3VxFowj4luIK3eiqM5sdQzNcdWQD4aR/IYzmz5NIwwgV8IdT8kTbRI7acb75d
7mt202tkzS+BmWB7y2hS+pokds8E0qYWW5pheQ/VkvBtVvbrGFhsrMg42sjYPuZC6U1gm7u0q1Eg
+AOGcPFW9ISN2gVdbUCVVATR0HXfZ2d+G/vkKADKMfvNk2E9BVP03cRVRnCdktkJ/Q6I6gm6TpU4
6ES3fZM8jf3YHsiKuvSaB1P2HcKgJtjGbXLnO1F8wNCRkeTQd0+GreR2JCnv0FPDXHadMg6oCpbH
fDJPnpP4T6KFh58UjZBg/EmESBpBe3RIl3LCD0jsqAaLLTQahQU3L+ZL3XuG2sXF+I10jOAnSIbJ
OBl1TkNnlQWtNPd2D+Ptguk3qd5wNJGN5rZaPs9usvQFcgg67gljgj5GeNkDxu8I91d0NV0yJM2U
6FDyMOFVZOyHDr7T+caVxs+fbFqjSpuVEdA0Fe1AyUmO/Vp1dvhDRln40YaCB5CjMmJAFE0hQohJ
HhPzVFEWRdz23aZieaHPtMw0pqoLf3SA67ah0VBjVLYHJXYmCoR33KNswulskJVMwg4kJj01wrxK
DS/pt3ph0Bedz7I0tKmzJu6d6sRKxv49nckbSsVkXZpWNu+sSBELkoH/jwqDJnfk+tY3q/X0Vnhw
mOh3IYxDgiu8s477peQNdDWtY69uvzdlz9YhN4S5ry0SLtjb89EktxoAjinQGc8isfMtn/pqEPpZ
5AUkO8X2b+XG9Y2noI6DvTiWNePOmVf+0c5aXqStE56c2KMpgJ31THwvPYJlUvN5vL52DShhQkEI
I/SGOgGCCgkJT5//hBBw8LiCsv8zf8j3vPlgO1n90haaGmxUNl0C6QzXA2rbjUGxyaxnLsVdkHEy
cbh6RNhrkF1Lo5iUecYoYyU3XcafeZHU5NclcUA4JV+xiAf4f7Mu96Lw2u9VovkBSconso7MqPI6
4lmS3HoqOpOrXmYERoXDqI7KK8ebDPnq7lOOjJacvKh6mjQacn6XW9ALrz3KvqaPawIPprTZs1Wj
tu+63FebPguHjHRVuiI0L1kMOovqxMS8XLm91xyz0CwK7n+SQS6DKqpfaP4lezNL6SjK+SJQCpuK
lQekqfDugIFcRnO109kwuJcgBs0rD0HIRZWig25nj+ZVOGenz/vOIHFk18MuY/sPfhjC7Hwb6xY6
RU8OK98vBs5jMDxeAtTc+TbvlnOSd0zZLP7kWo1XlU+ShaBJuV7Cs892aZV7KLV622ICOvtTCIsl
JySpqpJ5J1zuAO2afHbQLx+Yp+IusgNjG8S95Aqh79F+LTdj6ZtPRIPMOxQI6ujDrdvUleZsWWLk
hrUcfzr3fNAWgVfgkVhrmE+4XADDZToL9jgBrG+xwfaaJAmyPD4bT2Sihh+z5dJUSkmzcmY+NB2N
6oVWIu4dXuf9g7YxDgfWEJ76OKxewpiUsAmtW01eKI8w/jVmk4MOT2FtVS+Z3yIKa0bDgerf5yaq
gTy0vlEc8AtLJKJLdmqUsQNGu7APysS+pG5R38mr4x8U5LOeuorT1LfkOg0ZnrvPB9Zus/hnMRf1
SyMTDj12bX8ivTU8alquxaqTRvsyTxBBTDpyCLiRISqydFl8Xzuv7dexlVB66PqtNGUAA4jUtbZX
4cnUXB2tQx72kScw7KaAjkUZ7LWCORlVYjo7tMDPdUHMjRrQsq5nMVsXeWRbIBBFePJyh2+uqXy8
TclyuDcdj+YHY1GMhstdMODRv/Rqj5YCeAESeyTivhVGRO4SfzZfIzMl1khIo0IjUgc4/5QXbiqq
UxSArI+By5mC9WzczxQEH35Y84MDvdyDysTX6BPicUJkRtqRhK8Ml3CJI5M+ZZ8Ucf8uBXUyccHW
+NQS2vs89nLJN2FDrmil1hGYuRL5iU0A1qXV9uVVPOjuPjEH+bPu3fAjgSR46r0Y2ms08GZyk6HZ
TZ4/AZ6C0XPsgyb8kYolCalVwHM2fkWDe5PXyb9ir/6/fv1P+nV8zb/Vr59fkvL9b+L1//w//kvk
IABQOCD/hGMzH+D+Y37wL7u19R9osxnHeBZhXHIJEPmX29r/D9eTNPpJReSVYZtILf7ltkb+4C1A
DMbIAQMB5A//63/8bezUfvn7v9ETvqmSUrf/879/HSowTaBg5nMWIzTEuWW48ZeJ9BQ4gNmmRUEQ
AnHcetMZzMrvZwm/HgKRx+IMZ5iDhfxTP/+XQzBCWjaHwQyU01lls1yRtktaDqf0/3gG/qwcYGL4
96Ms3+IvR4EbNY4entCDXz63xnM1vmvv3xMn/HKIL+NJP6lcSncO0c23vnlL1mYzv/7+V1iYE76M
PKRE0+oy5LG5Myzrq+ikzQ2SQ/oG86FRqreK8e+wZUGwt+xr54MXEp0CzoLVM8fC47RmtxtbZ9zC
qLL209gP+wQb6KMdz45FlHSbbpT2b22v6L0Ne9HhMlAioTrA/uLosd9ZZAneoYFj9+UXXXo/La00
P/XTi1b0tNcrmgWyJnRCtoSmWD2GebVGmhyb7ERRyWWgWM95XYOjbrpqJRJVUVDAKo7N3L8wcRsw
H4IntorxBp3NxhCs3zlKapPGaGx4ZBRERYcVE1TvBsl7d9kFxfxA0Fa+iWssnKnfvAkikJg1FgSO
G02/af0ZaIXdXrqZrR/GcnJvB/Ape4Oe1bbCecg2Bytd3lnurs0k+rexts6SCn8Ly3dcjdRx3xxf
8yG8EC79mfzQapb2RL+ztc4heTmHiubAOqq6+BYb2/AWaBIh+tkhlF6EI9DDHmeAkczvQynCp7hG
ybEhLW5+YDjpOQQ0WO9KjUa+ZoymP4wG4+Z6THP9GNiJjJFhaPe2R9hOzDwnGBXHuaJMh3egl4yY
yRPIgkN9CfzP0WiB0USG8Ilg85GrTstG+ygQU+Mqjdx3Df2aca3ufqaLi2+23wN4hz9GG0iX2xnJ
E8Tw9GhONH5xZjbWvhzc92VHHIA7beZD2qD0TxnujZQNs37sTD6vGPke6ehnpyLw2sfEmHzI0o1/
Ucgu5o08hFvHU5gjUCQC9rLTY1Q6/SZQtdqhqjb3yNlnmkJCROuA1PutxM3JRjyXEVm0rn2gmOIA
9izWTZPq/VBgL069tL8jFLK700CqqDUDeK4ZEQ63eYS+k0j07MRYG5q6UXXbnsnxtQw4ndjHrHBT
0Mvd2KydVxo4N65jxjRE7QFAWY1ET4TY5dgNIYePGM4l5t3iXhxXZHN41wQtpvsYSvbeclX4Gvoe
TpjRNsIrewjoMWcxI61F69ytCFByr6dY2ZspmsQaZqV7mmrVXDbGUtwAjD6KoBY3oeEYe6S5zo1v
FdHl4HoExTfsj9BOI0D1epPpCw2IY6M0guVuhDKG+y981Uwg8XEMlV45RmfsK8ZBH26ayQ/aW3rd
ElJxoeCGvsaBaW2jrnEJxiFldmu0OqAfHCznI4TqtrHm8WfOrCZdt/2Yb+OIWaXVWtOhgNR/mUeR
e0/tMAO4BbrBwTxrL/1S7T2MAU/SDnuk+F58i+XPxO8Nn27jdiPbej/padTS5XyzMpCKTdEVV50z
Di/YEctzCWfgGrG+c08RwEwJQ4OxHRvLuxjsaLpxegpDROvyJk1U+YJfcLhV0zTejGmsr8a2EZfW
yHYayKF3kdVUYVbjkRY7aXFXIyPfaMQhpM/QqVuDSuEAjbUsXrkd6ls1m365Iqkm81clDskN8/8K
z89gfrjQ2otVnFfxXQO76Kc3i/Zg9SxCGRmje24NhpfQUnb1VLd7XQ0k7bR10m54qyCGNt0G5rtA
sx5XTXw/s+OLVlGP0pmHJhabNAC9xEhxPvFto3ubDLnTlE0NsF+afLkXJs06xZBP6EeRBkfJjmGH
ZlgwEYyCo9cG1EjUErDMFu9RnCVgGoXDPUGXkDI3MPXWnJQ6/mdVGTdy2iHBNbZ+2IWYYMw8WPcE
5mHlqeaRwEs53pS5al6HRmuWsT67xc5LwzuF/69ZBZ6TJIA63fv+gWyO/h1W07yzUZ1cfNZMQ5UQ
3SkRWby0WWW9YlFh4Jizd/9oAybkU0uCCqIhCt6lxLJL4cEXpTZCNUJU8ez5SxWMorGV9LWBerAd
5R7+zLOSG9eKlsnMckhmf3RW6ML0626y2bs7+dJYy3T73R91u2Hvyz91lWNsP/NhP8t5u43sb3SF
2fq6cfXYJ0Wx/0zBpSIPt8lsmfjbFk5hQxvTHJfNftW94AjUR3AgEiJyl3obGWbmATF9xuKp+quA
pjPVagxnUFlBchYZHgbL0FGwYlo2Hip6+/ZK0ow4Ir6Hk0frqThBRKUW8Cuhu6VHPh8IHOYLmyMZ
jQE05jsLv87T56QWQDTFw6ec06slKYzDQqOY647DAqULT+OMc9pSFLSfuaR1IpB0GSOXXjqQuyqf
NkiXO/HPz4owW6rVQgnvIoQ0SpHSImNsIgT9TWjIPbtRdYTEnj0OAUanknTkuyVdcustqcRS01mI
PvtHy8sOWj9WtJReyiDo9jgWpVMVMI6J6SndOGpyXyx4Eduy5gZHUZ+dZu7oNSIuAI+uWb6nvMOP
zH3b+zYT8yM3UnQjYiO61mkX4OhnjCNcxKOJqsu9VI540mxI9apL7JC4zjKa/rPys0NjvCHEkZBO
w+zf+zI0Hgq8z3RwNCx2aYj/uk6ZHsOPyeTLjq4z7Ey3tq7ohxj3EQzAG5wgTBZyG0SWNyY/yq6V
t0HVjzsDe913p5vc770y3O8pfu4r3lRiFzexsZmSxNjQW6CHGIbVeY4M9a0C47W1FRQzQubGq8+z
rj0m8wu45tpe8pTKsuLF16YXnmKG2lQgvcoOr07FjbgbCfm58JmhbMsAyn4xaWdbk/hFu8h0eYj9
YDp11NHXobQi0iXQhRIgT6LzLC1UPoYr2VdI92Im4ebKb8twyxiDdA8XY8+Kui+7Npu0OAo6y09B
iD9Lh0jryD3iZYgNgMs/I1jO2mo+W9hUMFoFTgEAjZrem62lLYHkIZtIY46b6WjXYXntq3neJJVH
mg4T7+nRRNvjrSBNptsZdCNNtyy4zEHgEgLnp9fkHGFycGh+uV1BD3EgFNfyB/qKqh6vAU3w6vZj
rLB+U9GaGOfCx9RvqTBZSSsOtryb+mOgGFOuQrdlAKbz0loTh1vddyjRdh0LDnsgBkIXOH71dUPb
kLan6FFF08CZBqs+NWhIdsh9jYmMvNK4b0l7hSxa9OyYXQjSeU8X0PzM1dVenWIIXLSZsocrhbuC
LoRV5o8mrdZtUdOZcoLEev0UQ7gFA253GAiADSQNlDEh09xwF80QU+NtgjqUKRd6H5X5/kkMkOMl
8CWAvDatEmfqEcoUgcAMoXuUPARjOPOtKRiHYFeBmLEO+ePeNZpIrwI6O5edNiDH8k9vUgcDCyF6
TXhoyW/bJ6YzH3GiiP0APmj5Rdd+PMI4Cci7J/eY8N0uKe7sMVNbZtfldq5jY6+9SivM+5P9PJWT
THk3NHdwQBHLZYlxwcTspsPcuyJ0KcbsYrzLBiaf5ZZPBKBbZIRN4SU/IyNIoWLl9KJW7aRUA4kF
kb0PQ+ZGJfuSC8Q/CnlYY/pbdogxgyoPGHc83dj0ItakhBRvfmm80fO7Hu3W2dnjUCz7tuaIUche
+XNyP1TxvFbSiA6sVntOxMKNIgkkYo7PHEw+GSWqd4h+YDmStgk3cljA4w4DB1NqZuxeTbCjX/N7
MaW57KqgI7FiMyKsw3NdxhGJ5hEUrSRH2Vk5fQfTL42fo673Dhn4wwWrNfZbYhequxpdPLm2EYKo
VWHHF3Eq6puyzOonI8rKFW/1AptQzTCu91GIWchkNrmss2PXT/PJToKMoN64OxgxvuNNFTXujSvV
fJNGQt3VwHO3KAB85n+jKjZiFmIL9BQUuorjfU4m4q5vMkpyM09OmJAnGuyaWHk1FyRkGM4Bx7AX
qM1QRc7AiKgbs+yiLV/Z3ls/iMGQZyvoNDgS26tu+yaFL2NX3XATzlN11BNd5tSI252WSCLsojDR
yODAw7CkuIobjFivbuw2S2TCPF27lk5vS09Xuw5LxA+h2F9hGY7tq0kG+gfeZf+UYVf8Hk4+pJUG
mvujubwhhVXUtLxlfBjLsruIE+me46LV37HZegcwucMp96L+YgBR8qbdFKlBbHFxq06HN71fFz+L
FhJ5Lyz3hWFKhccOi/TJgkh4qTTtdIFfgGZnX7rUui1YxMnQ7oNT+sWW+b5FHxuD21VlTO9Z78sn
u/JLhvqzXEdRPu8Qa6XrtC8mHNOgj9YqJtFj1RkjQM9JsZKleXpIa9gXtfBNLi9v29NEVYGM1JkB
RcpN1NbzBk/ZvZEzlyp1QzQqUxwaN3IDDYmi2Kq/kzXjbDIQbMQaMd/G28rOeF8ForivsgJwzJzb
R6WY4LKfL9BHYNXLatkZB6cdjOJAuSSM90nnKEYGgNBWJ+SjNsjGpO6Ue6qYYWUbSfhAN1Rf8lLM
b9gqpi+j5VQPaZM1T3VXj/6+NrC0rZKwIQeor5akNtIVbYopXd66jjWU688eZaYEubCdGtJTb3fv
0SCZ4dHeuRwDWV447GzfyppEtgnE/4ZAjqu56jEqt46R7zWSozVToeqSXHvIxHjX9BVT/OgqZTO0
IoYpbbdSeg2CH4E+TYG75vn/CVYa1yXvtGDVYcJjWqrnU1C13U2GmQKOUh4/jqp1eHEB9bTKIrxt
a6d6dYz6GdjT8Iwq6m7u0HPtfPquG4OW6z5tZlb22nDWPGr5HZhZuAXow9Q3z8yXUBKBjCfuzN3c
9x394djFAlq5+xh46qWdEba5ylQHM5NsukOa2tErLWj4N6yEK88x8N1Ho39PqcP7BIXic1iQYAgT
5rs7usOFWVv2nk8hg2ts9J2buD/9XKrrvtITrpaw3/UZ4hfO25Seg2CGrgQeBQeflHu4A6Oiv8JJ
cUL/u9/H7n3Sk92RdgkPrApwbZbsqaZYBDvP8Pbaie0bapBHFuTseqxncWqQmK30oMW2zsvwpQqy
eZ3TGD8YjZNeCWJZ8RsaVDG2YncLKqJZR/1Qfisxy7PDNW6LotBHLafiNiSQ7MZvzAj4gbCviH1x
PqwIuHmVDvVWdUl0CmHuX5feGF/mXubduTXSJpSMM7EKP6ASMrUizahgud32NdFgsx7N2zDsBLB4
VMVQ26r9hH31TrPirrpxAeIEvblXeXcfdaQsjr4pTk5UTXs9qOc4KP1DGsW8sdgInlhIjUPhEJvF
Vs4/DQTWX7VRk7H/rcqPTqd9ssl1/eog/v3RSt2hAohQmr5WZpqaF1bdhcTahOmGbsnAzdba951t
jNPaIKU5uEpyFdnrqmwIiHFURbBTU44QpmSsGK+Dt7ovi6BEhjAF+zhZ1Py0sO6RQb6PIyJDE64q
82hHneAIvfkeVYOX2wWkNI8iqUFRMFuMz4oksJaAhYOBMOXE8+9BdRePBYqatRuC3GJXmG9od7y1
dsIk15xCZA68X6dhOHSjePEpQcZ0vvSUecseStA5o01kdNJ6c4N8uHArz9mKhgxyWBzqOgqtQx8Y
4UcsHO8GPrF9247BRzO6xmPEo/dg276KNx7ZQszH1BhuWmktgchetTeDEURV0pQboSNCNmlA/8Go
8GsXFAOf7wncfOAZ7a8+HoHPvuwNqQ4D/J5Vb9CMS+qKe7LZU48Xf1Ca/9KilsvRAgsRP4AZ8dXk
4o/eyD7JV4epihjSopNeJYU/bvOozv/gPfmnQ2E3I6/Vs+FwfFW0m62oaT9a/LBYRvdj6vLKSHvr
bGriHn7fTP5iT3Ilv8qyse0ByAk44pd+tZV5BDA5HKpUZXeZ5RqAn0rZcnLzAuIbiz249+nfbZJz
UNtyLIc+HECarwf1khAAdZW0hynjLNpo0VZC0bKjJnX/8Pu+2niW38cDzQjDxy7ofiWQZiz+c10b
6lBMsROu8tBIWdxkeiQVbgRwr5qberLoIOZzfO7ycfzD8b8aPz6P7wCpxYm6zGi+zk4it45BpbUH
WRg04Et+oGiGh99fxMXh8FcHxHIQx+bGXHxtJmOBv881RovXhQ5gEWpN69YfYnYRke+EV7kN7Gye
CNHoOyIaKsUm+feH/qf7x7GxKgK/xWu2TMH+OlIJPHe0ItshvnHIJjRoHoEB6dII9g2TYC+0NgRI
xjrc/v6w//TowxJlb86VxQLP6Ouvh3XaQFR+wmH9Js1PVtE/ECsBplNw1wY+9+/vD/dPDyRGYbw1
YI0lXuO/Hy5SjWmhB+JwrfbuG7vZU/wDmyCE5g+rzC+mms9rGWD9pAJnoTG/ntB5/q9rKeZueGs/
780p7H6Sd0FuGfnt+CXQuwg5my9xuDSTCA37v7hpAUcKqMMOHtRfHhrf0TNeAIUuP3JvPXgg5zpi
if33TyqXcBlfQVf+xV3r4knp3IKl53MV6Ml7Rl08jSTWwLX8/aH+6Sl0EQ5IOLQOI8bl+v5l8Ed2
agnHaWBBHRq4NEP1LGT1/P92jC8raeJpW/CiVgdE1OdZqL0riz853paL//VB5/4DgMSt6Pm/3BxB
Kgdla3Wo2bueo860TzbhAQATh+QpNlhhkCiZS2wGlBoowkcMfH9a0X599BxMyYxQeP4CWhdfVjTX
q5EPVgHBTRZEXQ1ZaU0sR3OZGynKnzooN//ueeV4xAsH7KPwYn999hrKKjlh+jkU5cgGRUy3wJH8
P2wlfn3AgVYucDhauzZC2S8PeBBZmujvvDkQeAK4qq6SNZ6CSz9llvH7n/MPR+JHSM8H9IGvyf9y
mwTt/2bvPJrjxtJt+1/eHBUAzoEbvEl6Q1L0lDRBUCUVvHcH+PVvgW2emMxghu74RkdXVHR1CQlz
3PftvXYUTePoFjumNlRLWnMUo/NY1vHz59c585oMR5okJpONMTeL33/ydpklwqudYjdFOmmwrxoY
8DjJZ8HV4fMrfSTIueDqfrvUiQGPGpU9OzewCoHLXMlcBotscFrssV6PJavPp6eRfKIt6D6/XlWy
dVc6YRHfbI6sa/CV7Tqm+7s1G8poWS0ogGcSwZflxiUUNoXQfAinaz/lHCirXCAWpVvEuYrMWbON
24PTp+pmKDoq2CO+3SVlNoBNdjRduFEJ9P5k+LGC09fTGQAgmE8XO+KWNOHlHc+0CdsXL8v1G6N3
70fbjl6zqSMaJgWSi6DqW61gIjvJSM1E2XsbX1Bk0Zk1qjJBTPyU+RyMWjtE5p/dl4N7PfkUlrIi
qdYNIvFFFZHc5texQIc5FGi0eoK4tFjrlkoWckdve1i1LR49rhOvKOE5V4lEyxAnQFhI9wxXXjAs
JydQK8kdejwtEwQOubz6D2cWdn3+BZz51kz8/Cg4WLPY8p98a37WV+w+Rp5LTBBZb3hiz1tXuyCu
EckrXwy7zy/4ccMjBBZlaeHggeBxuuHBk9D3Q5kVO89toX5FRbaugMNc2aJst74btFchpddH6G3B
8fMrnxm+7Ob0mRaJmuTDmaMOxl4LOzvHPTiOX3ubfPqKfs8jRvX41+eXOnOTCDyYjah18N/TrSN9
Uc6bY5fvsr6mK4Kho6ZcS+wXVpN6bzdJ5C4bGuzEkZgU7T+/+Jn7ZF9FsiNRDTzkU+u5A46VslOe
7xqf9N5qyB+D2evtxmP9x9sA+PCMJwy8HK+Ian8/UVEDagKMo+kOy9HLOObDynTJOq9TIf74M2W7
gWAKYRSnjw9+8RKKYhf0XYquoBtWk03hVcRfhsGyNxSefv7pA5Q64RnsbyQEBut02QqitMxlWnFb
ViZ22Hnzgh4iPZ0mFWT8fn6xjwOQi7G1YWtg0dA+Xb4qtCGh3WXcmSYfQ6G9YE/7GSvxiCDwwh5k
HsvvtyBcimOpza0x57+5sX/bSpGMGI25hhADW+JaUCv1CitdOGk/Qc7DzZOal3aj568I/wcZ2zzo
TpcXWTouhuRkVxn9IfHK12I0HgW5xqh97RRWpvmnkQWI+dh4zxFOQC3o9r7/Ii1oK7hvnWSndd0B
rvFOyoSYSf3CZT5uSufLcDQUM2CChN73l+ldXUURf/SOpM/ZEA64rFSsiJ9/Gh9nEa5i6Gw2QDmQ
M39ynsAho8hyNJJdLahoUelBU9r94+T2XVyBg+7caSnG4sIsOed3ffhK5okDfTvRHx94ByT74QAI
KSZ4Fj72IQUBvczLBJm5R5d+ymliNyM81gWGuSRcggYtaXvpzrZVVbBP6SNvCLx8nEarukeIC12g
LNkczNuCajYhIIuznzwTyAOOQOvCrz/7YubkXJqBeIZOXwyShDCls5HuqE7n63j04oOmqHN+/mI+
zrC8GHSVlJRAE3/YcmayYhkJinSXtw6EtKLf6Ynx6DrtpV3LuVfh2extmYdszrDvPzPLSUVekoWA
W6oUCFn8cK9sXW0+v5tzM5DNFgD8Aodynt37q0xgi1TQaQniIRwtvcMyhQEQTX2T/kCv/+e7aM6M
yERZMmZG0ukJFe+7DdWRITom/s/52dWRfZfV/svnd3Vu8MxgZAdJLgeDU2yHapLcmAoGTxpZ7m0y
GrTYfOsnzZZiUweW+/eQQtihWthcWKrOzXloVSX7aiplHw49lE71UMg+2QXASdtcw0ERbMr4uYyn
Bwbihaud++A59ph87JwsPxTJgCEgIcW6vCuDMtlmtuXcDSauzM8f5gdeC/wjnYfomCxHApnzybzq
dabqLEruO7cb9OeI9PQNebro0WLRp/TmnOEpNtxi2RVt/6Ua8+TGSh2xDV00nRMmNhrLJEwaFR5z
/BnoMbouvnS6Nc4+eYcTNiMTltnpxqf2G90asozVRknaBG31arQeiWnCbYgtcl/I9y2XDgGqV2ku
oudk6Ju97xXfQxQdkz27L4dM7qkieQt71EqwuNzH5w/yzFijp80WlAAs2AKnC2Lq8BsixXZ7yKef
5WS0G71ETOmn6FfG18+vdeZxGG8aY2su1LLrfj+uTegTOtlzbO1946dOwWFF/tRrM5LA6Xj5nAFq
txd2GGcGnWHQsWNHw4r1YYvd1+mo6qDg9mLraxgF0DhQ7dDHqKeFwJ35VNVDtUKN0e/+/F7hZnlz
RYoN4ulMKYnsi2q3KXac1W7w+NVUpdM7qvHEkyfB8+hawZ/v22ZQF2UAIOweU9nJ07XpNjayKnaa
HlRLWLyoEnLR3g1AD3aZzUH68zs8s+ZwPfZQgoWNzeLJCMz8WoaE8hQ71Qd0LiR5GHpVVCuBIvZ/
cikP97trs2EE1/X+1kpHRm2Wc0QzvCK/BbqMW9Np7WPUGcaF6evcNyoYULMPYa70n3yjPZK4fKIy
sGuy7hGqxy9ynB4JFawXUVDduZja//hwxASG6cIEREb75HQAGopem9lM+W4yJzR+znBfd/WqpA5w
4UJnJmZK6nDIBJVnbBzz+/xts11OuPV0nyNgGlgvgVJbd6oeL3wSgj/jZEP/7hon34SnESgvJddA
0G8sILiWBxA11r3Z2UBkUpKFokDHGjXUJbSxOHgqhhrOrUWvtgPhSvGvQw2ZR3R6JUG7mjAMgA24
oSPR1gdCosM70yOTPh9xaBHvkm+zBnEWp9txiQzW34eWS5NCV5gVjZlmBNXWuJ+8DLFVbsDTKLKm
3uo96aIcoFTwBXAru8NiNofDBf8SKifcGnUz7lMMo0SChNl1r9X9zk28x4hErCVPONlk1IrmPCGn
3CFOJLVomMq134UWYuFkuCqkiKAcEZP1+eM9922yijsG34mYKaXv3yDok6odbb5NZMKvlWpf3bD8
IoW2EVmBqRZa+efXOzfC2XOz2aN8T0Po5HpWOOaVCMZ8B7p7rjndDGayH9r8wub1Y1ttJp6agsIf
NQLbO7kMwJFQ1MojMV5P7soyqtEMun9XyRNN6GsEKcvOMr8HdX7hyCTOX5cqLU+Uw/XphswrwWCV
g0VNpBinryGx8Qu3ltodRhc9XaOZ4YxTWRk8gqSvVinhFDS3cybyyuz3Fip/Kx60vdA7bWO0Ml/6
CEP54Mot/U462F78wzIAkg8KKSBImmDltYZN7cWZVoHhPxD51CzdyaoWOB9lgqsQe17M7wH9UP7C
82Hcxm8wa4UFD0cX/3s2WcuwaeO1A7vguRLWpVdx7o3bAGih3FJmEHP48e9zRKQ3VpYnfb4DIDbS
XVqMg75NjLa/8GWdm4t+u87pxqgv+ywtwF7tXGsmJ1NvWBLtsf788z23tbGh9dFXoN8GlfT9zeiV
WRYV2KYdTSd3Oc6WRR3OfAKBP2zGC6azsxejXsmZhfjnD9teu2YyylPGihbahIkAToD2s0EBipaa
1KDP7+zcRGBT9me1wLL3YfNLtJawY1RUuzqu7wCi2UtIKS9FWv9qIzQLoX3hSRrnvou5580BFgmB
c9qnmRrSDV3JPi1WKTSRyTQO7lQPe5Na/KoQWriTZYXju/TEfaT74W4MMDUEeASv3cBNNl4hxycH
SxD2DD8AWfX58zj785gQKSNRv6V9/f5ND8pvtCRkmzNU5S/hBc+h2T+kAh3J/+A6jstJkePvbJl7
f52m18awRI+34yRaUs1pX/NRG1ZFV19YSM9tW2e0LSWW+S/OyTgUg4eDA+3lrsUzEjZIXIf8ri4s
wPDGF+K8H7PUu1CoOPcB/3bJ0w1rPMkUjZ6e7cgN2hLb8MuTKeJ2+1AX/YUzhzj3/c4gbmrR4Lap
Jb1/ju0cbjApJ2OaMcfvbVj+AxNwjtwy3CXl22A58wEIBdLzdVTNXgPNmJWZNaI/0EYvxE6HL34F
1aozcSzgasNnFLb1QzB54H9z0ghJiHY3yhncZ9di1gRo1SCY0hpF9M1c2izMf/TBxM4CD0GV+ve4
6G6Q4pRraP+/ItL3FtkoonWXjeZDieiaxd60LnxN556CNzt1KXHw3Z42YNO0bJocf8JuKqf91E7G
otXlC+bxIzXTlzYahwsXPPeKZ2cWQhmHYuvpYy9jIxgrNkO7qII50JddXW7e6AQiAK6zaGZN+ucD
5k07cbIhRDFjcoMMF46ZJ2860MaULmma7exs8pbh0NkPMjT6ZS5G6xgWafr8lsoXS5STb3YBNwTF
kHUTcCokfVttAK134TGcee5sNmYLNHB4jhMnByXPHl04KCLdgY6U65CQ1us8ZNs4xkXzEgOPJiYr
/HHhQZwpYqJKoOozz9rOh7NvoKyp9HtGdDP5SFlFIDcIUsWm8etmC3NZLPhSUE5aYBBJSFqO9GRw
XshLKGJxZq6cfeHIMWBm02gz3489HWmEnbVRhm85BqPy5muIBOgLtNW5deTJOPs2Ro2MxQpKWUoR
2dAy+qjwRPrbQQz6Zhx9cBNvfPl20r+yLc634cAnhWMq2SDqs7ZI8n+NiLGZsvu1tONwjVZYrmot
b3ehXTlrFXbOyg2OZpGIh0Tk6gvDFhPayEB4Cd3OO6S6800HCnbhYH7u/umA4UF35g79aeGIcluc
Nq3g/tNEPYApRYtqq+glMrRw8/lLP3cphNdoDXCjs2ycbEBoOsEjn5clIKThqqzc2c2nyuTghWnw
8vm13t7b6Uibq7/EFVNlRMb4/r3mmp12QxZxOOiB8SyIoRoxe00EffrkVcJYTY2jQSLobavM4cY0
teDObDW4JSItt2UOzuXtB/0vvuECvgEN0qxB/C9K4ENOxXX0N4Wm1/x3gsO//6X/xFSYfzEuIVH/
N4HwvwQHT/+LuqeBFM6bmeLSZmfwH4SD+xeFGF49RELqXW808/8gHIy/cJLSHoLMjyxzBj+cIBs+
QzicljXhQ6C2lOys+dIITjgdQpWCNFuljXHMS0mk0bIHZKp2tdVHW4gxOfvfIhzxGcSJoQ1PkaIZ
BREoBDrVkB72ip03N40V9myBTcmK7Yk+MP1NGR8Dc6baen6eBNg6GqbG35707b+Gw+/0iZMVEHrf
rLqbF1uXQflBJuY2HVTReqqP6JnUvRESX28RuHM19o5+gyuEvNzPLwjjnHH327ic4fI6S41Ee+vO
8PyTSUCLUkyRXREcQetfwfDBbZX2VNO2FEqCSodioFU7o9bLbx6VukotO9k7cufZXe9vrAB/yh58
+mzc7GmkY9L1u2lrttgk3Twi7p50UnVLfd94TE2ER1vp58URWTcN/gDAUb8wEr+2FxWphdPSQryW
bMg+41lrdq/ugZC6eOMm6xUfKVm7ceVyKS/0+2BdOz6RyoOFwBYFjNa4S5s3Ui2ztum6DVvuEbBu
ZD7WhuAjGASx1LXISJql+Im6oMUhWbtFgm2TXO+ATEFvCNbG/Mv1UKaId8LAfDRIAoRg65DODVEm
rr5pId7swB74GQp0gcL2b5bfzH7ATmCDNAu/qDDjFxGeIfYjIFz1VFeznWZRaabxaMah0bCqUCW9
oRbjaIBTR7v8aoouDw9t3fD9BZC4lpqJMv5+qnPzEdGRqV4g90B2FmbLk4saNDeLsS1Usa9LN8uW
PYquCQeHxqXTsueflh3kijVe5jzDlV9BP9JQ94e34DUbe1Hg4Awx8gnuH6mURUZz4D93IwnSfQd6
ckGIH0asilYTp1/+aL2peEjwhXkLtmzb5ms4gOjeyQn+1ZrnKLqlFc34oQg4MvnwVltND+NU8Fr7
We12ZPebhodpfiXO/HA8fDe8P2wrR6/SRmMVpa3moO/rh+sQrvKd5uohJAbF4GU/gruoAltAmw3S
X4r32uBX1lSVnVVBPsla+k5A3GZlYOkb1Phot2Z7o1kecIosxkiJCbsrXoO4ta7HMbCftd4xboa+
TG9xxwav5iAjPM2pdJeRmTuveZD0L6UAnLgxJj7ZcIA11Q996y7DmKbJMoO+ADRT2ZZao5X3njUK
YO2dCYeerKze4bPBwMLjHaLMrr9AP7TYTlkBQejLrMPph7tOumBJVjFfJOjQTPHuIlHK4Z+RnOny
G3+bxf/AlVf3UaYbjwQVp2j1Ar6RBhxWtwwLz3gczfnNpwmk24VG0KC9SIYpzdYTJI1vPBkGF5At
BmVSFoO/aUjEbr4CrFb3GIAYCARi8YAjk4PjNsHKc7TMKSwXvmrqXdDHRbKJfVPdojatIDRMo7oS
gCIIBys6rgJiL55oFDaat1Yq5rnA14H+BDqzOIKgMuvHZJo07RkWyVRdtWat1bej8vgl6SiYfqds
GL2niMC+5N4nWWunMq2uSKMmynmCQtYvpjHjWda4oCOYbUNEn8kLeBClntU7P3VTtZHMKlgsK6p4
y7cPOVEaLw6LOuPY7udB0daSP0UNgjk0l4X5GHWaAfrLcEP7q0rdzvwS+x4ThRsYbwlxgwFy2iWJ
neMB19RIGVH4oIM6/l4b9RBAUO2C9qfw3TZ5qZkhDIgmPsmGXwoS2W13oQLN99ZOimt6bZLvTPWc
z+nQVOCfqaHVxk0My1O9uJ1fJb8sJzfNaiFH4jIJIe9N80vG+jNVC7PDI7n3cxPcHr1zW9f3oSmm
mlRBB6SIRsn6e6Qmatdksd/k7Cy/Wn3nz3brB4fex5zwXnRPYzFqazgCQNeLslmKLgj3IvX8lZg9
Uoss4lBJCWMEi+Nk1g6shj2XigmMj16CUHbNRpaWnZNBWY6gulMYumXp6s8NuNmlyPTvWt7DHoNC
vkjGHIMyaZvuDm9i8CNtfOeXCvAkwOjKv+DFueqGuhrXCZkCd6jbg++W6PN1xiK1KrAE34NbzL8b
Msw2Zq4HPqKJDB8KhLlbL8AQ7pQJTmWAKul1VAbpkxk3zsLTmxbIX4t0vFfU4HFQ4ykdyi99OmVX
lkSf2Q1Oese0Xn6PvS586GV6Ozi6ird1hVOuGjE06aSPb3vwmg9BY6dPNDibYFO3+ZwHyq4gTaoJ
uKeXbNAMw/9HLYab2nGY9npRPLLolF9zKyvDVTw1+caN9OIltO350WJoAvNkdfnSpqt5U9pKQJ7s
M/y8TvNPVIPPSzspd+bc/wYhY95gLnbkKoQoiyVzZDuwmrmLx6rJiq2bViMq11QU+9n1vAks4y72
i3Krc3RZYdAqv8ZJXQ6sUr29z0ff6Ndj5nQ3VSv9B3Jx7a3WTAluOSobyC0nl3OTbd9oYVsdmbDH
HQXDkdwpw+PwnwzA3mvMxqbsllU3xrswb+zHPuqnn7qexkfypadjndfeJX/QyWmY/QmdX/5DzCBN
L8oD788NVZEJ4uugyqm2rHdJTna7PggWIanVAAL1vjgCTK8vnMLmXc/7XRHCOU5F6DtwDKFLeH9V
6U+hEw6WdyBytvxG9igTQ9ma7DE+33+dHMHe7m7Ou2G7jCaB9vL765DBYneNF5A9n8w7DEevmbNz
VX6zlM+E8ecXo4wDfZENMmfrk0dpMIa1gE3gwU0Hb10UodzPiV9LLeq89eeX+riRJXSOQiR7cZ16
wqnQsQIyX0LqwKII/PQm79h6WxQNl5gNi2MzV7X++HqkzaAewUlsI8w9qeOgpGDYppkFeyD0n/+1
BBGgwYph5Q27kSbCeHHhcc6P6/03ws3NBVAMZby802PGmAWy9epWHmo4Nv0CExCbHyZUVuBczQTE
GYEnllrW8/e6FrN8fH7THz9S18I1QxGWUq/5wT5T5BJSVZrYh66LZruHJggFHi7p285ehVqEh6DK
MjmZvP9EU98ccp9ksgNIZ/wrUR5tHfdi7e/cVThQumhiPYSxp8PcbkGJWxr34lWNu7Ijh8BZBWr0
8yd25rOEN0h0jstph+PmyWeSVFkVgV+wDqZfR8BXkDqAOBtwNo5+a9y0peqnC0e6j/MXczpzGLdF
x57Lvn98cMT9cUhtedAK3/5qdPC+Jr1nK9LRYVrngJdNcD8Tn8jnt/pxZqGw49GA5m6p8JzeKnrB
COI/NI6kY3T7RDofWxuk6hTb7oVO5Zlb5OOgVsUenCLq6WTpYDbiUpl5UHWYLdH9FsepactvqeSD
SeYTnJq/mj+/P3o6Lv18NGcfNMe9DhQ2hOB4SG3YgHkmxT7V3XDLQefiSD9VczFNe1QnqIRLUvRm
5+H7l1iEbu3qzCeHqW48dxEbmYVKgJiPewI9asJu05CIHLyHt2pgXzew12pu+qpX/kZqjeRwUViv
8EGan3RLBLvOKU/DWzexy0vyto9fON09QZOJGcmmQDOPs99UFHlkDdGo+XzhmeBCkR+V32aKbrNA
mcinFnts6z9/E2/AyvcT4SxNZF+J3Qyv1KmGOEipl/iscQfN1djrKldwfsDC1/4k6pAlE07x/L3H
kXFTdWn1re8h7axE5Kn7qjGrFHt/N80JDUO0bUfi2v941FPltKgGMRh4d6d9Bb1qwgnOrHXIJpdN
t27F341AEwfU6Xm0GCr9Uhnnw9izYYcyGijl8ImiHH//EipSGdj0gz0BWQupQ4+DeDFWOZ+pKjmN
f/74z12MuhEafxTPH02U7oSVO6igJilEM7dxDotIb1xOOZZeckr6/GIfpmnujOq0NGbBGtPZyb4o
SzSjbHx9BHplcbAMIqLeyC0IOSV+fqFTVbWJlAqYMZsHi5tDVnXyIYP1ipRdOgM7iDpsbnXOcN1S
c5sW3QXt6+ZYxj2VEBlI9yoc4M9zIgEItqjSeRksKnUfRgl1Am3gsLRsjKn8Njl1vdM1m1IWVS+x
0XEncDyvQIJv31h8bV54RfanE/Gbdhf1FOsaOsvTrVAEZKh0oNAfzGl0VwOWqmNGxNY20OHLfv7Q
Pgx+LsU3IDGoUdL7IOprA91sexXWhxoT6t5F1pqC3yILAGF8cZwBcZfqh/Pq9dvQx9LHfIgbm78S
d/DhLeVTBrGotuTBRkL6Cxlnf6il7z2/FURsB0svTNiUcASlzAsLgHn6iRCHPLt2bMGV5yhea1Z7
/TbXydRvI8JGCGsyqCRNKz12bZRaI25iYS7purs/bCNJ5KovGqO58YKCESjqINqZ7Zj7C7gS473e
ZVQRp2Su11R4CDlYdDV/T9giYLvMbuItKr7o1oEKnPMngcfceSCPYgqXwBTvrLiZnmnKsdxpLAbb
sa3hb/UEUTQL024Qeg2K0ljjJ9T9EgpH/iKq+mBuLiFXuoYzkdQr0gGyu4Fqw01ttxoRJJF9i/ND
m7YQeoji7Nt8QntXmTo4m1gHTONYHbhS4iCu2oQUAYKVEdCtCvqnHKCn6ABJxVjKPrWAZ3YGwVL5
oqvw7VL71vuheBVTnBeMGcxI07IrjdT4SapdQlFcixkvnirnYugYJOFtPyr+3iEUodjbwLPoB9ag
uXao0jkV5RX26fVUOf/efMLLp/LipfO+pioZa2GeWuM/VMuJs0hIQODgPiKnSvY4G9V9Cf4svEUg
loLICaq+vWtEwwsxS/yT68LIyuS+mHTWi7prjWqDTkrdJ1ifrgLbLpJ7pzSanyAFuYtBxNb0S9h5
J6/ryphLUQOkl4XSiWrdcOvWqzXwcx9Kg4jNdWLG8qrnafZUNDpqcxFserWxy5HLUwehctVOIYVw
NxsJa+qFz59ITrFv/JgGke8rFXfagwIMOS2rZGLVIhJFUsIJU9GYX/Kht9p7IwIrtUr4XMJbzqsw
2IzRGQii0iK57/uasMBV1/bacirzEsySOSsDp4AvKCfvwV6YzhA5V5LEp2Efgs8lnU0ZfXRT1Ck1
LReH3LRVdGHNBYQtqowB6Qf1o5FbdbqFE8sHRusYRI0W1awNb/sAavZ8fVMA9YNWZ0HdjERWMR7x
9yt87wCx1D9eO/m37kRUx79KcFba8WNEqIxHGZvWa+SHob9ugN2Wu38NK9tkbgE/KPaDI2L3NUfG
DI7Lwr5kgMaKdlR7qc2brWQar4m7aLaVa3MyC1OL52o2c81cxE33Y4yKod+oiDr8v1ozGH5ffUvM
G4lAsrdzC0e+ZkY8V2JryvOLEinzTgHfnJZvy59jdxQZQ2pXzpUFEHRakMOsYnImEr05Zl7AMM1K
jU5DOkoerPR7At1izwyiuyav+CGGTu0EVq7ZgP8xKvW9U47Qego9VpLcuwWehWtLpcajHce5nEG6
0fjL1ehkrGO3MuXdaJRUgcORvTEeXmNwMtZj2gDEmISUK/hWJN2chBHcCueFjXkCS8IiYbcUi5RQ
AS1e+P6UUZvXUos0mbqhWg+8ZCAMpc4nl5JELEnF0HUgW0D4SOmjQDZ1fTz8a8X/3z7pxT4po+a3
5fdMnzTPfzVFi8ngV95G7bj/+X//z+yA5N/6T6PU+4tjJgcH2qECh4vOgv1v1L3n/IWbgWKF+9YL
pXbx/xul3l9oyAWu+VkYaFoOi+5/GqXirxldQ0D7DECBYfNnjVIU3O/Xb6AGHIJxZM2qtNm/ebJT
FWREZGhD9WOua0VYdXA0bW2lDPKMo9ZQ5ToBh18sRkFo34YgDQNiUtkKQE6pAwdwinL6TGNzrUZf
egX8wnh6UVMqJeFJ7K5WQ2P8CFwzeMpU5ywJ6bZeeinba9hZ7e2EJsPfREWM16DA102YJ/8QvJ3y
yq0Wh/j42jg/OrGadpkCel234oc2SH880o1SLgUWs73qY0/mTyLxO+eqge2pQwK3hy5byEzMCPC5
eWs2it5YoS888qOmscERmzTjStS6WIaO6L5hvxjoNXUEyF4nIrLmvQDy6U3Cu31AfZTZS2GSqooC
xo+ejHCEUkT/CzwjCXj2XtpW8xP9V/Vgy87cN04bbk0VQ5v2xjV86GjZ6FWEV4yy/jY2I6jyIrm1
YzqYO/4v4np0Yj9btUpEAHMF4u2akNV1a2ivinTShavH2bBntWChyD2xxoLuqWXvQnajUFlZ64lj
5r2hp9Z179GPMtrOMfad51Wc+ifPf54y13ko5+TRuh1Nd1/7rdBWcVNa6RyXzMwMbDH+2g91iKrd
JFEMVTLPoOwXFfSxg+0VKblaDs+yyyDusLPx6Q2P43BsuzZwl1pQhmsnsqf7Kg9kpG99kMa7xLAR
DtdUi8x2QMBEEBBpICMBltKv4o07+v5OEtn5tZxI+YZCqk2PXuqkctEGgxPtJNGg6TNGlS5/Cmbu
kb7uWGOVtgbo5TXNlt7IqDf7MLBySApxakXGK1lxdcCbg9ZpoZJeZ41cmlUpb2D0Dmul+xAvCQvZ
U7uGtefbpNsQ+5ckxRAvI4swNllU2RKSXIv6qG3cxYxCgEtnmcM6hVMHiIAQ0VxzHhNlrTLL3Add
fW3NLNFpmIj1LebIzApZOMhLRTKBk+SbnJ3pk6aFdwqZ+aLmMptgUvDt+/GboQ8grZ3I3/j9+EA1
vQGCjtx4sqv4qso0fV9aMtm0fmUePBRKi4Tt7LrREApn5PiCmU2LzeAW0VFLx2mvg5jlBaXmE4Dm
73lLbGtlBM4Cnri2lMDfNqSnti15XyLesyv7UbObONRA9Y8ASDqSUjMoGuW4pX22bGTZbSSBtAkN
xlWUafkyqDRPIzozDgHOhr+sqfrqKLquHt0HxOc6Wc6yTtwlXqph5XVjcAUHD3FzhPS8wtPXRhpY
5yKaY10tfynr2Ljl18fH2Bo10oIp9O8ReHS/yrQcyVATPBwG2w4wLdGqLJAkKLW7oqr2+WA9VCK9
B4l/NRk++9JOnxn6j5ENT1JvvIMTDPeNF+05qBDHpo/rIObpB9Ao3F4+NVW1dUd1HQO3W3hWpzZ1
mYLn9ieUZb58tgVte8CCDbHD6a9U6jW02AG4OSDTh0hDPFwZxtJrAQtWtJXVGLnXsgR3HWcAjHRY
JQsE2fIOkDbNLVXnNEf7gW+rRMvI+7DhgGREYYZet3Pr9O/JQRPFJt87AMSFsFHTMYMoEd+EXhvv
OuoqK0aFcReE1V0POJLk6hVs1vxGkZX2ms6zWdL5Trlw40Y7lqUp7yOzsg9F2YZLXhhbGiTQ35wq
/EraBNsZU/0Tthkpxk7DESWqUhCls1WFxuWhGyOxbpjW71qQqmST2d4+iZ17367vaIPr4IUdUjdj
bXCWQK7bF+aVbmX2jt8vStHGN7EJubtqk3ar86I2elF1dLSs8F4o5V3XSkfdoLVQwgHHBmQZ05L7
MqpsA1cQbHtcOpjsm3vyrphdQkJXOz3exIK4Jgsj9Wsoo5tEhKwOFRiQxIAaEbePaZ7YGzOb/Ich
Ga5LraqXClrrE7KWJyvwqM9r/WszeV/twNybnUWaqdGVGGZStQjNYYORal/Y8dYzYxKM4kremEZQ
bQe3/jsHdrkmRq2ZVcGPJZ55PuCETkYWpv3Rqgb9JjTEfeeVV2kTPtsJuFwznYgElOOCmXZta953
8k5pvUprmcxzaam5t24jtk0Uq3vFqwOH3mOOYxp1vyd+YHxN4WatauEw1DSimU2nJ7SrX8PCPXA6
bjdWX5nH2o7dRdWXIPVxZ4bLZEzdbaq6aR8W7Q6d6qGP/GTbpnq0DDytpFWpkW+XpMvJ95yFO0iP
Y6Hs5N9wl1smbAgENyOZwHdhJjVOwnV1nXZzwu7QQ+SPrfAH5n25HMzuSkUVa8KQPhmy3+VAwr1+
YmGNPW9t1u0D+SE3VeRkf/cqB2Ayfo2dJF333A/CgSJZogSOjv0o9ohNjI0MfTgvAdT6GwWvuCdK
gAzIjlPY0YqsYDNqYlw0XSC+EfNbEvtiQB7WaM6WazdhZuozkd8GWt+Aia5De9myrpURNo6xgG6N
W7Dc5F3ZXZlB7qPyMDm8dHpEnK/2FGrDvDwPpMLb3kJzrZtBx8OCWCP/ogdlD1xmTGUQIQCNu/s8
1ty91yTTQfXiSSq9/IELC1Czn6GN2ED7FzO538CWJ2Ux9jvWWXPdt97fmdbfGqETLcmnb+8bK78d
ck3jAAlfdAQZmiD1nJOrNhAsi0M12S9ug9BdRSQLaIhfKFz2ZKGl1XemV7kbjNF/jSejXqODgm8P
AmEdF324tVMbnDj85WWWSG626b/NqcBrIse0a7imyXPptQM5b437j41TedXRxl9YoUhfC9cZH5yB
uNKkc7+JxCqXmZs5zw5M6pVG9unSdML4MQ/IOVUDxVPPQX4rhCpWSs6DiBcWL4QSyYaANCZkj58X
cIJZZ/HPsk5+jLrm3Hte3r+Ipoc/3IU3qZ5YRJCzZDtxafw/9s50N24szbavcl+ACc4D0LhAkzGH
IkKSJdnyH0KWZQ6Hwzmcyae/K5yZVbay2nkL6D8NNFAJVCIlRQSDwzesvXcZ+RnqTZrixg6l3hTH
dlnqXd73hE62VXIyzGLXiVhEmuPJNQuO+h44QuHd6qf9HYau/m7xXPVRW4IdfoHTw9ACNJNiQEBk
sIjspuq6r0r4r9ydi40CWVzRw/WPWW4c3Yp8VRk084rI+mwds6c/5TTXK5hssttwBySatc5NSAtk
dBg0qJvcaLHG7tr5prTJlh5rY1p5qXotEjxQSDLJjFspB+MDN8gWYKy3yJJwuzEldrVK4CpKW/Dw
arXqWbG6PCbk3WzI1M2e9LGx5qj2Cx+owZ6tD2VqGV8YqLhf8Jcm2WC5xjHEKSmYjM1xo+eYm/hP
wDr5lMflcPD6RQuzXl9VlnmJaVQsrtuqISopZVVfUnlEKSl2SYokwWAueWxgJDaiHJIP2GozyzpR
aEVlNTw1wbJ3zfErayx3qyQqsZJ92Zr4mCucghf1MjlByENyy7d2cHIbA3c62VVR13k42f3nobO7
yMTVBzfy2ML0uY7DJlbXKOh6l9rfo7AlwXi+UewsQIMwbfLhUBH3FDfWOU9zC0wIr7lCuv4xS0sw
wo59kyBxe17STTFgZAwDbm9140tfpBRM8BDYbcWPTJ3KsCB1O9Zsa+WmEnWn04Q+Pnwsb+dq7Sk0
FxXnXdlMbchizYhqrZJRZg9kbk6K20nmhACUQ9gq/F0XkX4eAzyYKPA3ZDppeNrLx6mu6jXWP5BB
WXnElGteofEHopsoDWHbcGBPPMkzsaj3dW3fB8AlWzexXouqf4SqcS6aSyBOSZ9ids5MxDyzhUZ2
K2nPGB9LpzlpDRFVzaKZTyzdsDMuyvJx6vBuZpbJo27GHjE3MDe3atiQlIVqaOY1kzUSpEolIaLg
tKKsjrOvojFWBMsQLAG8uSbgL5x1pKLu5MePnlHcqLS3z40ddFGvqm8Uv20o0nZt5EsdpZow+UoH
UMc2RaLRl4+NneMpbPfJRtlVsLbRtVF0+xhianlxEgk3l3kU5SbQHXV2/fiL3jYoDnEM25LsOd2p
GRQyaF0jQpFB1WPI4KLL/FxNc3829Toqa+zXl7a5zkz0+UxW9UHDAAQfgtqKvGFgAR944w1b3681
/UZhaM+mv7wk0t16Rtvf0ObOHAwBWbPsY18Ma6i0bZF+03yF04Xb6jdGm8udEs0tlmRHMra5PRIs
EwEv6BspaW+B6ayt1Q1bs3YMplX5Ef9MHqC5ftCF/+h4KTKJbHmZvP417hOiXAXnT23d9d3Jq+PH
eliI+Jiq5LOmEfDYk5DeZcsSJZZ3swT+J1/WqyYI6q3g4RgSGiLPcWzmeAzrJNHb8i5HbBxpba5H
XU9kQyj8RD+LmODiZNFue1cNfijIReeRkMd8XJ4ECvRAphvUku2+4Qz+PDfpmyVGzpF4nMPUMlsC
IO0CDWXqlM9FnSPWzTKjxJDCRAk31VZBgVc33spMmwonZZP4YG1SmBS4YptnWtJE0mz0NKoFS19z
NMD0GH7S5Ej1OPZ+waAzHfZU1WIfEHyxtYPK3kgiv4+j3rsbzHgf5gZxOVKqS+D3+W2VacY3J2v7
45Jm7kFa+B6bxXyN44znDXFMzYNdzUipGvOFHj4/EUNKg5/ol2VJhoi8zuTGYmIX9RDsJ0bG9lot
KMqtegIZwpx9M3i2tunYaqyaLKEAqGC+iN9eJXCDpEmzr8va7mpcPWust3CZtDETcmVurc20iC8u
mDACjfmLXzKGL00PaLfgiFHUkveEDhFb4T0KbbDFcTiD31FWtCkgqgg+B7pOUJ7vwX2WKVCudCrK
oGZZjYI/3wYj40SaLAzJOV3LcYMgBGktuRbsUPJNWuvFnrpx75UVpHZRDpurwGPN3Rxz/dKp1oXI
tjnCa5op/77PNXtLK8zExZry50EEWKXHti5OPKp5Co10C+e5DY7oz/xQoo5fmaR9EWRSRhoj77A2
THX0ZrK3XZjLXStIFmgaEkMgCfVjJ1R3aGvrm1r6Ex5HhBjRW5hLdja4u68JAytv84avsb6a3QfC
XBtFMUYaVFnokuG7EvDcx9HObzMTuFHU5SlxvafaD9ot9bVCscnp307TpjL0LdaIRHl2Dr0M2u9N
L9goaICbgI/d21JLSMLuNDO/D5s5ZsJtwQQTCsA+o4pKjRzzsSNrNi4Y11htBFvMXdnR4x06L3hw
IR2KlvkwcqVG/VVwpvcd90iE+jgyDV8GL/+SeQ52J+p2grzeZ+1srmghj9yinxBPVRviwNa0WpzJ
TPmjbmjHkKtBP+PBZm79aWSMsvDQZeYLtW3cz7m29/N+vQyuiJQyqoBGZ6k+KltjbDKOo78xmTFz
77w3CVfjExEDK74Hu/hjlDS0g52mI6KRYc9EYGXE2XhIcV/Cu7/6UnV1cJcnGl+k7+Bqp9IVxOHy
CFFxiwdVh67QMFdWq29wlSIkmoQEhF+1o63cwptDGpz8oYzTN99Q53Yxj8J3XyzDZCr+0hkEyXf+
t2aYybPws3mNdRCpamWwUnkVGbnMV4savskOz4RCE59TpaVrdR39t1KLhEmmRbH4zEoWUgVXVcUs
IDUWypY8RuqY3zYpN+io7Rt3AvO1vUvZk0CvUdMTt5tgpTUONOWDmht+iCc5wDsxtLpU66qdqmaV
dh57ffcoS+PY6E5EGCS7m0kU/YYpDgRO0RP2sBie4gk9q/6GjTImtq1ZBCESCWLPC8UChLtaF7I7
bBxSzUhEgumlIu8eNNst203pQ3tuGk2MTWSxYiPnkR5h5vZh9tkmtwNDmWHFMXJiycyh12b9pkcC
86UV5Ah2N7ERtEwswu9D6P/uef32rT6/lG/tf1z/8CvFBfe5tPu/P/8rqps/Xvc6/f7pX9bfR953
/Vsz37+1BA79Kdi5/uT/73/8Y3D+d5P463r5V5P489v4f3YvpWzTrHn7aRr/+2/+MY339N9cDGG+
z+FNKIo/Q2fN3xwHfg6S74qEMZL/5yTe+Q2sAvQtgJhEWm6hmvxzEm9eJUv8OOP973Zz1r8jWXqH
VVyNvflDV5wJU3OfpcC7TbbmTgmPhAW+lbubteBGYrrJ0w8H5fb3rfyP4qJ3oMjvLwIeAF7H5/wL
ptXVgyYBeIhrFWwpJ69dIL2JNCVwrvsbEOGq//4RC7h+HkwzAD9txM1/gbPqMp5UnhCkNg1EXWfF
Nf3a5Gli1JJCHGpkhxc2e+7FsclqnOu/efm/HE7ucZB2KCivhkOAoT8fTqYuvjO6ptrl1fhAVOpH
n9zCXx/M65/46RNeX8LBzA4w7F+4pTWNNvd6bKidY4wPKDue2sDAzQtClXwL9fbrF4Oh+uvLgRFB
LQJ3fNf3//yJrETZbEXadmePljokojQkgXRaeRBOXB4KZpl2PCp2HonqdMJYqOIgYQJEAqXACH/V
UvKHnpkYQAO5TyjT6AWIhmrysqOpKBKU622QV6GpDJBxRKFhwz50TwFifTHzcZsMbfetsq/iq6bT
TfIOA5bYc9CXBN5W1pnVUbBim2Sten2enuY8bm4yNxmTkCkhqRk2Jk8ProOsNJu9OgywPr6Lk9q5
OF0l7l2HqmuwadJQVCTnfiAeNymRJtR+j40JLcNm6JdlT7l7oqIZMJQpv9lecV9n9iuzsruuqUk3
xIT8IPXpczLYlO5l7q41h79ZspRaCbmorVAOqUaVQYhHPr41aaD2Xp5eMDPSVllQQxOZZb8e69E9
T4wvokAjU91MrCdPM+JDnmZdpFrGq9kwwBlowcME1bCajTw/L4FKHjqXRULvi0gPhgSZRUIjM8YD
ttRFvM4B809V60R9SmkRg9AenUR3xXpkCjrjKTMnAfEyOVPoDDnRg/KgNVN8vCPThwGQ36NZKmnE
xqaamsZ9tCtP+5iKoblUNXuWtQ9j84CB33Asmqzf6Rb66KxpQD5Aa9MjaavNqS50Z21WCo+gkaEf
PGx+q2pi1/KRsKVh7s3NkBX6k10Ln3mMmqhIMrN/7jOdHQJpQ8YNeqHkIUvVsq4y4v1it0SiQLYO
FUt21QpoTXwTx2lzJ5equS2b9iZmw/WMS2v3YDOg2FELGCdjslxczjkXeKJmm76rpm1VWs+paBwK
2YxGMvesaWe3WXCnu0m+1SzZXCMI69u+mFdm28+nZKqligJZ6JtmRJtXuw4BaJkrk9CYnGzbBHZ/
zOJRhPD87i0anQ1ZxhBecYf9U2Akn/NepAx8nY+YhB3sMlZUReOdnAXufG2CkCTXtjbTj2PXUpJl
6QBH2SfjHUIrY2taGcYOUHa7me5y78hWHWckzIAQiVNfyhl9AWc0jCDCrES/s2I1v7RarV/VWtUN
gXXasUtcc2tNAcVZoeGtk+NvsxGx8lZKV7xaIq7pboFGaFNtgpPGMoX00/z42Rcdnj5+gv1EHI/H
Kc9zwpP7MXJJLtu2A8ljpSjJObN1VlpxP0WlI4LQInfrsJjpNb7K8jdxjuIPl7Sc3iQjvsZLX6zY
+hgYC7uSrtPvMd/Td+ZgfWZBeIOxekIgsW6HhseRptc9dHbdE7UqmpAdZLeKR6LxlI8WimzYk9Yq
mlYVFyu4m6/Ik9imQeXPoR8nwz7Wkh7xvn5Hj7/pJiJ9cP1GX0TY73YR/FnsPdQjiIdXcnsatZVU
DZlrZm29tAMyozqV7rqdNkom1oPjyCCqDNFU+8ob2ttek9YLfgf+PitHi5lQWkTTkJrrNKW4p0KW
yzkuRAd1Esv5sTb84oYb0rI3EKeF0nSemxo/MDPwtXD04zpCg0K5r6c3CVmlKQ8Adnf60IVJAtJV
lEZ1bkt/XwzmoygJAzdjgy7Obw42CX7s1LR4FQvNP5HHiXlSQJqzatdeb9ovZOnKL3lvDRdpU0KH
TsG1xy3BvWRzPt3AOBd7tyTxxPIJu8LLa/xUo2MLqYauwoIgnwnUdbmAmBNM+bcAZOSjAdX6EHuL
fQfo5a7QeRmRUZR5G+JgbG29Iu3WLoQR14k7fS3LWbsIfFM5zFUkGi9/clKMp+YgY46kCJ2CC5js
CILYWRc+xG6/ePZNYWUjsSdyGS4locY7xjHX9Grv1TMs4huHgO9dxU5Ok+N7mNQRyA4WVK4b054Z
2cxweMKmJXSDFIvxuj7WeGbunM5xLm6GESl5qcln31mX6HO3xZxy+Id0ejS4c61MO/A3HKTiwUKw
Fzm6IWE9O2F+sJW7duHsPmIqbn+eBjc9u427fGwra4Xal+V1TiD8uTdkx5wTE7SO5fvORooWwg1o
Kx6e3yrRmmGsGrFxk7jd83wc9wP5k+S3TdiHHmmAZpNwjaLtf68r/rvLd0T6Td3W37qfC/bvRfg/
q/n/SUX+FeL8oSr6F7hN22b8D4O1n0r833/vT+AGjwHdvjI4GIRjDHelav4EbvAY+F7CX0v/PywJ
LP7vH/W8pf+G9QDyoYAzB99Wx/936nkonncFG0U2ftqGD8NsBVwWV/DmBzYV5kM5ApvZfZmTNOsl
RD1rZksDvJSoWpwu1Xedcgw2FkbHtMlQnKzhUJsVkst6flziXqkQqa8JGiOw5uRpNUMPihiNAat6
sfIwXH1epGgWM2zzrF+OcebNPQ2wNNcWSvtT4CX6jnfJJGNOcbE7D2lFsHXug6Mqkjk2TWoRMJ3D
Yd+jv/aiJo9xXRxHqD/vGk1tpfPWA2E/1M5E4edWU3XD28SojFgF+UI8xLJBBiZWVQ/3N6MKZKqT
2gzOd8Usk775YMRLrx18RqkGg2CkVF+HxErczRh4jLD1IU6yddknU8M8KdWc51QPZqJIA2br6bHu
LAjbcGRwPd4q08Nox0v8MaHW0lJ/U2NRnNwT3eMCcotS2Xg3ljojk5bl9EpLqX/2hn39yYRUXe/T
1AiyluETwNY1wTjfJbVeRLHRohs3Rn+x/MgQroGbfVi6se5hSlAlX8plTi6DR49S60sBBuLNSoYs
hf1PSz91GqOPcVrDlXrb3l2wah2nK2LbvDq5Gs4es+E2Enpi7QpAZobtZr0aiSX+1OBg6wfFtmxK
/YRKAl4z2Mhm8HN8plyGSoz+lK3kLbl8JieM9PSw4y55rbrju4F840cmVuKTnmIj6RUVbSP69qjL
hPN2fQ7cg8qTahZMiuBNLdiklZFRXgbWc+5cazVQxFXm8bTMgqo72DGe2YZR3KdFLu6GCb0rgjZC
EKpRbTVjdJnyVfspmB88JhrXKMag/eLURnxfYk29mliF7UVC9Ic+duURYUy7blGvR/geFIy93SpU
mpFuKdiCVzcRgAYNkR+3A5r5l2Rgxsakb9bPwewzBSLZWjtgusdvzXql3zUtMMqo1PJkmcVDrknz
2XUTmUSmLV4z0zWeXJ+LitbI3jC3s/f0RwMkylTuG2t8i/HaellABNaBJCUwHNKke2GPv84XuFEj
He1QyPE42KlzKURbbKxhsdiEJHG9ayBO96js3VNceyTJmr1/NrxqpD8fu32Qi2Jf2XPAKL9uH1ps
NC7W6NQ7YZXWccQp4ow8HXgtkQ7OkalBayPzT6pK82e+0WI7Tb117Oul2PVVJc8Ck7NXmXQkgcZN
4h2yxlpuldMNbC9QUSFDN4Ywlr7H6LCDKKUq5LZiTdmJvC7rLlh0lzAYLoldMTUxjI6fZYeKDdOl
Z/N4MzRW9hFWehoIYh71kxRDdupSoR560Y8fcEeSB6wQqrU2ZcFzbc/5UzO43ZEoQMyTIFJyEhu9
xdwYZVqSkBjEe2zSxm23kISp5zyQGzU435yhUVuUA/PHKTdxsw9IIhay3HdOfMJfoFrhRKqH43dO
rUr2ZiCPs6MTwxdYTKDt/mtfjVRlAht3HUlLSIxxzfK+HbZNVnkbMyV6dplc9UXGTn/U1ZhtCnvO
Ireyx7u8Zr+U4re6q5ueHnMe5099nS2v2IQMdxyQ+ELT0H8EtTEi+sRyxXXSrepyyncjFi9baecu
EdV9LR6x+iwA8A2uFu3qcekJ+dXSQIsWv2RNOMW6taZ8smmjmu7WM5BBgSDMBE2apM777My+UWjD
SumYonAqs7EITONBTmI4pXF5KwECzmZtJp9Mn+t/cQK1mawZzlifM/3kZkI/BZ0IzhqI3N08DRTH
BlECN3VtFNugmC6F6il7DC5UNKCJvVogOchxHTum07D2B1mzO0h8l663t6pTr9jJeha3GrAGDFYg
i01lGx/cGYot0juNBFrlzq8YXBC3OhI3mTFZzvNdO7fqC0gg9FxOrPkkUBSSTUD7NGT7onWQcGGm
+2A0eXufkLJ5Nlm6E8CA9iPEIks9tlUfwHR4y2lgAvwi6x4W0zDG+yKrWdtz9Xg31TjOX2dW63OE
EsAh9NoZD1pSDtu4NTC77RrrYBKDufEzpZ5Gx2lvJ4dB/2zDc1vZlN7xZJPPbtDXX/yu8r7NEP0Q
TR2NHI4RX1kz5mtMIFiYdxJTXb8/zlPrrHBf7djo8z5p+FtG8qSPjqHeFsOLLFlGY1+CeQz9jAaI
TVbCEybF3br2MEDAvC+LI8fNBcMRRAbY/6mPflKRXm3XSfnFShJ/W6kpPvVG7B8Hv9LCYlqafRr4
sCfCLMLZ5PnG2rwrzp2tB5fcL9uTMOZu3WPPTQKE1p3iDpg8twVQSuGxMhqq/iMmesgDJAAHjJ4G
DNtaY38nk9a/WbRgftOJK+/DoM94XAcc42MxdtpDmjrus6Kq304CiorhNgE715s2jvPLEuMlq/v1
BWDROuOTSfIPWXIr4RezEeax42+9jk0458SYWZEZaJjtGHjBUxP7LwIN6EbPrBe7b+uTllTOBx/i
JDT0yboZu8DmNjibtyhUdBq76nT9ApHXW8Z26egg5ypbBbkyT73f5fuEJi9s0qq+rRPTevT8biAP
XIPVULWz1dwcWiBAlYHgx8STgfGeVlsSvx29vfOcxH7t0qYgd7ojjrofh+CD4UD+Vqo1NzqigQcn
zlObpZC0b2m2ydk2hym4K5LK26LNqqNRt278uBn52ktbB1eGg2ACdwg6018j6lBvaZ+ZXajN8B5x
p7wdhJkk76adoyqe21u5FJIQBckMMjXN3YQXbrQ4MFTjuATLNjYa7yO1gPkwWTRw2KVY3je/1Prn
svadTSzkJ0cV3lrLgzvLbNqcz6d31B0jrpImtzySJ7s8PYyy0fYufDMuRrARMQ9ttbxmsikVwGU8
Hsx+Wjk1jzc8qBNOTZu9RS6c25jadGNgW37sXWHnGwg3L19ZTGlyaDq7P1tJr9huNU9Yr5UXjG9s
GcUwYVued9VmsAlKB2mYN1pmeDuzLvyLZ3gTTwUve6ZAc8E6cqgVNce7XuYxqKgIiLU3GkPsmQMa
EWc27hskz6VRY0+5g/lBTfk6tNiCsFO5d5uGVOfFGveuPmMaIhQUYoEakJMj8OAXlhTMQJhboXNb
gXCnmJ6oVKuwM/Xxw6AXyaMu6uLRNqkBCTFe7AieTF2k6ILjIq5BZYkT73VPAosnuH0BNNc8weBC
4n3WD6xk8SzJD3kHR83Mz8h6Ssyg3rHgSdo3q8y9NsDsBMkqPLCl/Jt4cMQKKUZDoDGIJp5U1gkS
Yj4HCtoiEFkSdYmaDmk1Lmti+JJPCyhLbrsPiUvQcm9mZwS8Bp/SPpTCMz5nKP1YZmIYqmKY5ZAA
5E/GMpj7mQidcBhTa6V6rV1La3lp0pn9pHbnS7b2QTq4qwL3KXgVEKy6q8atjsNhJBzGILQIx6ww
ynWBxTlfi7XpZyhh1lE9owKKG9LbL4OdWafWsZ+NFvJwGkhuToQoVkL4LPzLggPDDJHJBztARBAy
RJZTHUBTLSA7f5Mm1XyALLqks20+WQ2+MJE/MabV3arZGCxkokWbsKwSvbVa6plFG7F5HlvScMly
63nWzAm6APK4DPxtEDveZXJTEUm3QtTE6fei4TuLSVb8gOGXu5NaPB+gVPRTWhbZakhGO1r8hscc
a6N9Jj38TdpuiSTWR9Fs98x4ambNFWZVm0Dk88XR+XC5X6yzpSvpE2TTsfEHpf6ha/0XW5j3ikl8
8UzIauA8DOrYOL3bTaQxO8Ks97N9Xra0ddrkwSCxryB8vBe4j+qVesVZ1K94ZOvib7YW9Lc/bS2u
L+7i5X81QMCh/WoE+GNXilyjcedFZgy56uZ1yTEtl1mRXnwRiPtff873OxheiuAF/rl2vyyC3r1U
htzBxQmNl5KmqtZcIzPGS3NS/81u5C/GktcXsj37ahWK86D7fncm6nkGN/eSfS+BQ1Dq23u3n8x1
UWXdLSMc9NBDkIK+znb5Ir2EjnpckvRCONC1uQaeq9a//uh//YqvchqsDD0mXqzC3vX+vd7hEkuX
gUSwWk562cxbK78axtlFgCBWT9LmdeoHvmej+SOg8n/nR3+3JEYwzhbyv7a1PL99aV5a8bNa6/df
+mN4FLDtZct7DVr8h3flH8Mjhkq/6Q7eOa6P+Ooqu/pzhGRbv5GehpTLZeWJNcTVOuLPFbH+74yQ
EAL8fLFebZB1x7CJfGTF6PDGfr5YC6vX9DlOhxurXIIhPS2iMU22EJat8pn1gZfZM20VBiMp1QgY
G2sTMT44fuPu26WLPxSlHy9hxds/NUbuXqgj3JuJvR7yGsTKiC4LACTTaqDBl6z/xPS5xBKRmOnV
YAb9Juj87Gxi58BTo2Ggi7zZXEscLCJQeOvcJaUToRpVG33wy1sh9Oq2ww/5PqhcqB08FcUT0p/x
cHVq6sMJm5xPdGu4DOqphjgYGeV9kfrlPSm/dPBi2bdYHELrecmtq5zlXjeK5v5qG7ahRnIvS9xN
a220uoOQwQJjxoZucI1pbac2t+mMqcJDD0n/4nkl4basPGksFmSkSsn2Fv+S9KMqRT9Hek20kpUM
5iZIPeOD56j03pncfD3o9sDSR6+mmyYZzRtftY88TJBmEqMDr28P6Mp1Bt4PVdez5TOmL2Ka4DCt
QSAL0IbsRmVVLgBcnfYz7pYjiC7f4WMh8vLsj0PKyDpdDk3JzSxMcVleFYPvXVWr4Lp5rGW3ZtAS
2l4kF2iwfIP0TaDwcmBr8JfZ6awmb6aU8PpKMzLkBiWrpQ4DvQ9zp/qNQFVN0qowLz4Y627mvnvy
lD7e2G0177h3Wi8M++oDQHb3gaV2wUqIUmtdmRLqv0nRhZXS7k8oXvWNMjxthdtWdad1uvWhm+3u
GbVi8W3mGftgDn22csVUMfl3tLOVeRiQ6d0njpWcI+57wa1q/fKT1WTDhvKoWlVUZYzJBFYLuqMh
Mmumr2ps2ws1OqrzqZuiwBpIrcg5cWjYmDC9IlDqG/YPBoIQbbEwTsTeX6xtt0rvKjZcInQD1eHd
UxIoq9egcDh9gO/aL4M5+MfvtlMILeXZblhe9pUOC2Uu+Ca2ybSZDI2Y+IEgpBtJcguxM9Lf6YNb
vOVVkt/qpDtzTiXLRdA6yDB3Yu0VltNne5i07NHV6CIa4cnXH6vM9bh/pekhEzzT8T/MV1fh7icw
Sv1jM7HFcQOhr1O77U+ZJx1GhFINd42WLM+qYNlExSWno3Sy5CGgz7v4jDMbXybbYfCq2wxnu3tm
CuZaOFZHtzDgEs85WXmhg6pmCVPMJVdui6ly2KInGMPMd+M9gGrMeMVo9s6ct0WIWonSEDSDyFF6
hfKJ24i8nSsmVFWi9PXQl84606R+InWagpFhFfFfKvPX1JbqUiZlcmlS21y5yrU+F1lB9cu1PX1s
49Sj+Pb7+YPrCiuJZFWQfJgb6c4hLvnQLwPzxFLzxjgaNOUMm4ppH36L2BeB8FeiPGu0J0+eUdEL
e24dy8hWKuZOktHALWX9tTAgZ8LeLaeTtXjlzFfjsA3Liah9Ak5og3UOxxNDm5EDbGVGTkJZXilz
M4FsIavx5XRnFrrxsWnjis0ixKpUm8KtHX06QbL4E2NfKympHDbNIKEPrht5108YefSt/iEG9pvd
x8QrZXffWWk/oEDDTao6LNJEthixuS8nubIHU4wfmnxK/Fc7EXFaRalX6KPzWKLNxljcl1DZG9I2
u/zr7ElpCAa/RtPw4OLh9r91wN/UATyp0TD/12XAfxbvi4Dff+OPGgCXlt+I6KCWAMC9xqRQ2/1e
A9CR/Ha1StahaXFXQhLyjxrAM36jnufHPZuy+rp2+kcN4PCfGIReVeCEn2JTYv87NcGVN/uhfr++
HYPwNNtwKSzx2X7fPPgsTcuSffFbyrAl/1YgdLP01UhShOoIyc7N+Sm/4lWbdiZaPGrb2XFecX2R
1Y1Rc6uA3tSgHDB19rWax1QQE4aCwalgrdropcborbGlu7hhFk8JthSDNSh7iKyinzEtJTIKZwvq
3qt4LdEl9q1p12N6QMxqQtI5k3D0htgQ0BFsrTZhB4Y3Qe4ETVSMV2hhUyFblJTibRrjbf3DF/kv
OqvvYvV/Mlm2G+BAZRo8uK7h3NRk71qOunWNumsX5022jHzY4iRees0otzH4PQWJE/CSk5FV5Tfl
Ntn8gAdzwFsz077h87DHSabHX7+l705PP70lqkJs/HEkpEvhOn73lrzcnMoapcNXA/BGnKSdJeKw
2L1qs22q0fRjvOplKepZkUqKJJHjv49UV5e1eKmndmYL6PXgUcQNDMAH6yVOFiS6xcRXse4wKFme
0saNtWntLkK552URBj9WBnbrKDiUtveCv+lgf+7sbKrR6zkIKUh1GrhcCz/XpXGKRk0TRfWm40ju
fnCg9et73JDr5fbXR+9nivD6QsRg2KSPEPDFwfPfmRPMROMG1G/xV4tvG+cBtPfChqzQKfMny8vt
y9jWjpWGM2SZ1qFwTbzhntVelX/79Tuhvv/xuru+E1gd9IQOiKj7l8RXcIZZD6bc/Tq0VNdnB8a8
Qx1ealhtHpLWXZjF/voV/3KQ6c/pJhj7EUnJUXj32TV0fl5NIuhr0QO9zCs1S20Q4eAvrDT+5rWu
J+EPJymfjhuXTVI9J7xPu/HuCzUzZjMSs5ivk5G0mf1mIsFJ030se867pFbXQ1zMLjK7v2mU//oh
OYeICWAkQXobSTs/n0lWU7QNO7T2dUIECA6ee4U/3MemlnF0f30830VEXU8mTDOYELgOC35uFe8O
KCooQ4yDWX5tC9spvV2Gi/8jOXnco6LOS+JEXqZgifXyps6aytXXzpCK5SlveUZbIV1AjCCDdJIS
qD53PWR0Kfue4kYMScO2qR9tG8ODX7/pv3wxjk/RAvF5NVyjPH939zAC4ZsTesPXClcp3kWD73D+
bTBmzflU1yXKp1VcDnX3d96R7xz9OFgEWV9HRb5umFcvsXcvHGsM7WXjaF8WRzPMJSL7Ouv/H3tn
slQ3s6brWzlx5qpQl2oGZ7J6WIABA8aeKGyD1beZalJXX0/a3rt+4zp21Lwmewc/eC0plfrya95G
bsOoywZ766BHLyssAPwy/KzxCoH52Q/DACS0thZ3esjrdR6aTRYtq/qSNk4RHzxqQn0WtfaR9/zz
Kr2J+6g+hMgysk5cLRaqCEK+2UbuTNRb5vLV2ASGBj1QfAHOpQ9Q45tX7NDCl1WOCX1y64smC2Os
HEwAkf9yGb8ezt8vIzKnDkhuY1zzVukzcHLI/GtYvSZ1oEfS8UzfIkWWVVc58KyDvU6AOiE7HTQi
UvsuTpaPdKuQ0M/k6jz85WJ+3To/LoYOo80LZjp+b4P0WjP1aNFmf01DO3jfB468dyvL2jGWzc+e
U483KDGqy85v6guopow3mlAqgAQK2aUwiziDULC6yq3R+0ayxEEeIdf//i9X+WunzFxlQIgDnAWO
Gi/at9qyCOPqOu798VUD30wfPdcVclsDD2PEZE83LrpIUGgkXXK4XqL9lq02Jc6auCAEPbTankRc
pVd2OJeP7uCP+XbETeIwFEPFciP1QBVRw4H881UTh98ETF6IkEEGYTmO3IjK49cNJ1LGLvU4tF+g
zmJmtCkirdZbGSwDQWzVdqon6LydDG4sL8mJ3rLxfZKPJtCawzku/VR/JeCh7h9ILFFNuuWXK1Zh
jt8W334c+H7ScZrhiJEGzzKN40QxXIY3ArAOqjHRoBlUQNrXeM5EBMgoOkkJ6HZnfKGrlyq6S7JO
LR8xlidl3fTLChBi5xaFR1JhrznqIgfX7wXnSZ/N+XLbBWgxvKKd48DH8VQiVzTAklg8Y3hKKBzW
tuAaHbrTDYzJZnSeS9l2zA/HYKnWp1V54fTA8D+Y7iVGfPxt1hScWJsMnTFihJthFclsHWnHEsQx
viMcLAlTTm6mNd4UMPyzJmgERWzh8pe8Ugl/QnUt6+AokDZUdwotLZInjfwaR76Ed5rqfZHGfLWV
zzF/zsjIfJuVYqN94zF16T/CQxfTKfGnPr+ufER3j7MDUegML0mPl+Myoji0hflqTtp8yh19jiYJ
LxWctjI5Wh8lLtG9i3olIeLBVS7L088bELCQudUG4m9Q7Gw7YSYIZr0h3Els4jk0qzq0rXrfS+w5
auSAOl3T0IFsN/zrM/quRzjVyxORo0ziRi0gIi9bBWswernmq5cu4zDWXss9pT9W1S/LmZUTqMDx
BzPktvKyqYbRqrYAnsw3elZIlaC7JGBZOh323J4REGC7tLEiS/JK7FkAwiRBUd834DzCEIkNw6jY
dKJwieFTA9In2qXuUPHMPJQO+FdR6CThQaUKfNal5S+5/trXy8QatguI6WoLST7CQjSqEC2FChZC
Ap0vEgCn6G2ma2NqhcIgwIudDqhOuIkiNjz73oNGl+5bMORccehOnDr7YfUmbqZ1DZAHMQzocUzu
Iq/3pstYTrh37Vrd+rwKY0GfllFpqkJypcFtFZekuXv+4zwW5lr8GC+aAAX+kFdQR33JToFvE/in
id4vl1fUOVN6nBxoL+U3EpYJbZwRxiTKAZ4OuSyYXWaN+wkG5rdxmUeWc41Cs+cqSg7/VChMk2mI
gcZhi5pSbnrooob/7TmWeIHDgonVDaXKSlaLgiXvuUYu1gSPDFWMz0XvDeaVRlKLDx1APPIkhKRO
YbjZOd70EOalyypkoBCkPk2LjWbi9YQQIB/YD3Lg+lZyf7OrvTwfoJCX8eqI0xJVYhmQzX+IM5HH
0w5xvdBEpqzKivUQ2NYBkHjaeQdV6tS3d+xt1OrSye7WW6HBS7jbSKLL6e/jesZPlMR0boObQIgJ
CHhmq6q3twEu9/m7Ftm/BHOEYjRPGCFsbTsHoJdysuBO2lWOqcHQq1bS1ZPSms9lIuFanRJL8mx6
P0Ko+3ODUg430yQFo6P3cd0nfnMDMjZe4OPayH9WewIx4WavvLTQPZ2dsY1jNPeCCJwTssQqOyGh
g8QFyoElYTb4us7C8jMTbDX3HNNjXfOM/ueSZelV2WajE94o2DZm8+SFCSmhmkH9HUr0qvjJHhfJ
Hkq8vC/Tc7u2K7/raYki/bwKj1Ap+4ZV2tUlz6PZLIjXjpAoDSUJCZumH3lKjQPhJ9u3up75rLi3
TRREMipm59p5l6jpwMB/5i8pmXt+p4bExKXSnurlDj0gU4FkEO4JT52/BKyfyiyiw8Qq8i44rpJs
qKlHQaK94On3WpwjjG/8U1Rh/JCe0ZMc+WrfQeCgOxAuOY4gdIZklXUiOt48LFVNUqcUwCFGwIHI
W4skcNDEBx1llv9usfUA24IQJfxT16uGW4raoYUNUIOVQ7TUmkv9tSaBKK9/1r1EfbM4c9t7eGeW
A1E13qdgjjzrYizWdWCeHNEa70GZJnvfxh7lfdIv3HzekmxqaCpzyBWHzNRYpbbOQl7sYlwp304R
Xgas4M9tXeez+R2mRR4bd8UlhSsPWsuEewmZYX1yYGWyxl44xAMqZbpKoXyCfMx5c/2IqbMDVNKB
JO3mhN0dA/9BWfBWHR1geDJXw3u7XqqHGO/0gj009Hl/GTTwUQ9BO43d167mjDkPaW351wlXCo2j
QajnU07MXREpa9rqxUeDdbiv26AePs+rU83vAFBUQOSsCreEzhNzh/Vz0cQosfQIeMjxMM8imm6G
PkuWdhPUdu1ceRXH6h43mglsBc8IMAh09954+jUTCIttCu7MlJDrMDOK9UNdufEG/IhWH4Gljf77
oKLLn25RPcI+Z4PdiU7aTRdz/wn7NEnVhco4ySrcWCpS7h0qyqs9HBJ3xXRg4eWgrazK69kGjH+Y
gB8j8kFBsD6khZshKhAGKryUWo8RMyyFxoZ2iHAapKWSMQAXNyy2xuoAg20QIqfQ9dSub5EoweGj
se2jMzuZCwMGeUK1UWG15tss8YR120Ec9x9H0CpFe7S7ENjNPm5xWX9grOApaCiqse59y5frk2rY
1RvEq4PhccUep4GKrIJw6CBoCyTZNvYUdsEuRsWwPCa5Qsx2bWGWQcIpW8/NtiHQ0T764tRF1Lxk
eDijDYT8le5f40J447gdQYaFjNWkUPZRJU0vot1Y2qIKjgnZaHCDKKNVlscpoHNcMbuLUPyDn4E8
KdwWCOdKr1AYPOVZ6c3gcjPF7c9qz9ZVEjiAnusWoWJ84c2B2tVe3YnHWYuu83ddMg8ocLW2DVrj
hHEcLmJo9c28MANUHvZ/YwHTgxzlLZM5VmICCS93D/OMs5YDnNch8wMT4WphmwwzR6rUSQ6Frua0
MjfWzdF57bE3Ulto0RNHj8jqglNGNSJ10UAOQz7zMIrWZH9Qw0ylGhYOyjtM4fHWjo9jX+fBM+Yc
MOiOiKWGpbHRVfS2urEXhEkhJZUksk6s0tF3BVnwbJO7WdtYz2ilnIsoN4cGvvLJzBnOHIoJhtME
q3eKfbciJWrAQRBT6rG2uVHykoj+phDM4wmIdYXQAbAnzyc1mXWsWKCuCc3JGfXzwpUOaRby3fhW
he36fvIF3n/bNonRcaMR0Ca8S1K0A9cPddLESYSYK/7ELZyYK2qAWDnDZ7SSTb4aJ7gQPbkKSvuX
ee6b9sCMNGygHBUTx6LqOpNLNV1oUhbk3swaqbYJlPMNgI8u491cORNizpyH9Kk2YZcsrG1sD4Ll
J4ZrkyJ9by8Gsjan1M8TzHda1hHOlumQBTHAzgYvosRiIbvULxAb0XlN0VGNoAZnwgxwp247Sitj
+/xrJdaeV2gzAjMiIw2bjE9sa2WYf6WDvjkgT6syWzG3yQPuRb0k4hmDK3qdPx4jB6ZjUNooKjxg
7bRwx16B3s5wGiU2bMONcVubMxRBCzuJP07Ibhbwf7ogRfYSonEwPawhYuDZBqFt0+wcBpCn2QWm
5iapsBVAIQpFV5vGEbLCbJaaSt1ZtvlsDyEic2gOkDi7KCQQAVsIQOJkA5acottVZW6bXwVMsrke
vfrmPfCQFeFWJ2ymJphL+N0loHx702Btip4/QDLYJGoOpL3nvHfMBvOSMe/dY++GFXk2SiLmdM2m
KeXQHNE05idgUmSBgTeYfFOh9w3quSoKMmubFSi+JSty33rLfzd/TVYyrLdzFYUcl07GdbnbLAtN
algGY2qSea8zV/vj9SiV4LngsoqI/XGQBL4aFRRvSj9NsCaAuuMXVuLFXvfshWqba3KC4uAPvtm7
VePGzXU9O2hM7NKKSfx4yQfUHknt3Gqe7WhNNd/VrAO3YHdYmNAcc0xqHU8tJV8axvnweRrGHPC8
LMdOEVz07HtX/uwohNoS4bLPats1RWDRCSo2JujmgUg/Jr2k8OQ5Ky1WffZml/opCGNQz8fF9fry
85Q5C4uS/Mh8ZGpP5BqyjQbuNmfyTWLwsyLGXSMmMVjS1Kb6YrTp8VNKzTLstWVZy1dvApmMpcBk
21sv6zLKkSkbUmmdoqDzxodgNeALZEoc1h91RlN0A+YyWdiwOKbIxzjPJPJp17I/EjzjeWoM4k0n
bIlQHdvmwyQacpRYtOsTq24iLnN1at6LPuwaVACpH9hOgeDraSUnqwmVHTEZKFsoFpXtm3Bh68Oq
Q272K/BN8qgfr14zVSa1qqw6RvVU920l+52aJmk2RjObfqWVeNpsSRpEMwJ2/rI0YMsRCeIVErEF
lnU7O6F5xamW0+6asa1P8kobJsUjtVnGuwBtKHkRjYtTnSLpUlNwsFl4glIEqonQGVRly8fEvhqI
VQVcGZ4ktoRE8e38o2rEpLLkLe2LySFIkfCPAXodM9EZE+nJVIE/CosqWc1Ft5AJdAqDkB4VBiLI
ahWXPoQYNjpFks3un7MGIPk+d0Zz6WOzcBIaq+ZEKUgLjV9ehwh4mj9cNTsKa0QTsBSP0cKcr5Q5
esWBleNxfWgyryk/e1AO+UBmuyZyxIs0iW7tQBP8W9fov+kZRfSgYyQpACX+1qQE+hjNKH/PXxak
d3mdpsyqMrFD1Q2e/kaOA/f7l0bV2/Y6baqI8tQ37WP3dxya7pomslWgvohgNtPCH1ujwqSFo+vP
PbHfvwqsGzmuZwaUxhbr146Ym6Xdioxj+yX3ExOf2sD3cBxaCNbErj9/1/fu8z/nFTgYMxbxBMZs
HgTet21xaTuymqvS+7J4NU6U5zGjZRhshfIzXsMMJUnOQnTBCBqoBQtJE2Wq+qjadsql7qYLYSZp
mFybDo/8EZl/ztqMaaBJkUIhORPCoJ/56c+X/9tSeYwhSGyxUKEcd98am0DMqY24MY62ubNwHRxQ
pizkcKWE+vNX/bbnPAYRMaNHJo8u2l5vngppFFamJFCf4wxqhD4lOirmJ2cNzSsSJCmkt7/c3NuR
HXJnThjQpuU7hYuoyq/7YOgldFzmRZ87PzMxSi28bLdjTmS/B7ZtzqwkJt8nmdD8/FphODa8I9rV
4uLP9/52mZnSC2FmZ4zlhfNba3lu1DLNcep9oidB6aizjC5V1KDDkv3lnt+uMnBem7vF24Vvozn2
ZlgCIbKPPKdwPo1NG5bX8LpMaZ4DteKQz1yTNf751n4VA2FIhxcbbWdABQjBkzSZW/8Ht1QVaP5G
sx4+DQ1zyWw/eIkJcwRFzXNNhr5a0FPKU53F27AUGSfjny/gO/Twn28gqZbnonwiQqTjuXX31yug
SswqpwubT31mawhjzE7Xck/XI4uL44+0ZRoykxrDyTXx+2dT3BLKtLxq2OqcCzjzmMWpC2FaPIya
NG9xi5Q+1cJaRQ1Hgizh6chd5CkrAtXklIpoHc7CHJaoVeBqtssSmxcfnREwG8VOhSPNI2ceFoje
qEI1xT4imXfVRQ6UIcIdpbRMbiUnadIua3BDqhgjfcwzCzoEHx9C6ZkjvuuGjssKfzToJak9UbNE
1df0cCL1PeNzHZMsY0NdEElsmc6sf5QWA51JCCUYkZ2zpqQt++fl/23Dgfr37cCoD7kgpN4G25HK
IrPsVX9Esd8jZ007ZUqgeFUmA/jZsv7zV5r39pcHTqhlUMZMMAJ7Er5FczOYBWEooxkRWTSWvP2I
ICrmNbAuSuvGljZXYNDNI0XU4iQmKbSq2lzNny/j7Z2jkQQHyrFxNuN/orfGWk3QNzPPMvtYtrQ/
L/MadZNHAFfucOVKdfPnL3sbQTySM3SfItTgEGby31K4A8dOc5S65aep74r1SRSh2RZFgZZW85f7
ct+80nw6tmkMMIOQSa/n2W8mSum82FXVTO5jI2FgwZB0AoVCPG1UKt28mDkdNgAsav4vpGHDvlyE
Fz9RrIkB3T7aurRgKHkMXqSDrUYe6gBqJMPOUyoUzEx5K7K2yExba7FMGyBSKPBlF1MUmDZxWTMd
ecApGaYGXseCsyjFI82Elak28ZqCoFz6CyTsc12hHm2n/vX/aL1ZA4j3ns176odMUd+ugRCpimug
+49jXZiTOWkZVeBvPLdUzn/+Ku/NfjbPlOAVAPCBuk8cfROzoR3RU3X85CHy2+/fNQpapyW62uZo
ItQTgn5gPSpAYawC3HfTJf350zAhJpdTINgsrvBD08+kFuyIdG4tEzoKVok70HoleVUDJlhdXc5H
7Y0UTHs8bCmP85WgNh1+Dv6YFpkhklUVLu/OGtkrv5va2jzwVRR8i/UdjRH+aE1MOMrQmLFEZp4k
iq8p/zicCPztTg25aSz/HKHxRrJ3C2YenHsJTDU+UDtAhtu/nLfRr68Lo1wf5IixEDH6YvZvHok9
dzBFdpd8rSYvfIZaItyDy3j0FJRQkujxZ+qQ+kt81hFySGjaQi+s8S5/mtIcD6YmGhuGpqkH9FdH
eMxnqn9MqF/lbbWg+4FM8eSe8ri4QzXI/jqhlYLbwGBlSImEafBuEgkm7XYurzmRMvw7ENcsd2il
enB9o266hM0HyayrYtvf0TUsn6zVUhQHFeoEW4T4bn1OpfLg4x+Hxvow7VSn+z0YjOopAzNyWVUu
U4KiU7TzWoy8iq1yqk+gdAQ00hR2x7hCE9yhUhQ+uJzPn7usdcQmGYKMFkYqMasomuYBe6TxKfc8
RJoj2/KbnUXf7mM5xvIFTP7wPvClJC1KxlOxjAW6l77utg3zogXEe5xbm9HIOlcoDasZM4FNlBXF
hzEKUEaMEkh5ah7ah7UYaYn5jpXR7YP1ZQf2na+0/cXVSn7CNtx/zEYBEHoJ6nMZyhxeLLiAP79k
vwZrNgRjZYIZZCcwJCQKb2JaS/sn7EXavPC8ltvYTZpyH1StKnhsdvD45y/79YX+8WUhwExzzBst
vTcZSbL6pHZD3LwEdliDSVtsXLDor27quryefG+k/kvb+o4RYVj+JR/7bed/v02wYYxsCOJv65FR
yLgtUS976VGyhAlYdfiI1YAs/nb8ff+k/zqGv9+l77oAD9AW4UB+i3RZ3Lp0Ec/PXrD55Z3Bkoa2
XEvBk++WrArvG2yH73OZoPGPF0wMywFXgAo7cxHslkoBMwQcGrwbgiG+bKw+fOS8RUaYvqJ6qmuS
F1c1dbdxlYNpxVQ03+rRi64a2rN3k6vdDzF4fFi1LaJX27RE7KA2YuPoMwV0b0pmcWjz0FgbYv1S
tKlilDDC9YMZ8NlelLfFqtL7Sy70O/jHpAGkQawLvglQ235NRRGHkosf6fXFH83iZ7mXofNbVKdl
XT43uBB99MD5w61MGXr0gxWckA5GaOvP20+Yr/nlyYQGHGzwIDgwcoy/OVCAneBQRMP4JR0ZHNBO
Q6h6iUQY7yRTErWb/Ho5hbUCeg/Cvmba09anlr7V9dQFqEhVYWq9W53UP3mrpnE2JPGnOqefvh1K
6zrXTXilPX1sEJZ4oAdavWstHtomYDCmt6taGLsUrUy2YReH96SNE44wfv5NB0V+44VdDkuWlmee
tt27WqgKxYNE4rWGkckjCKLyzmpwF9kEizMfPFfN4wbmRvowV3FWbLPe5gYwf4s3k0oZAYRFj/lL
yJn43hdWdJXD8TSSU5jtMXSA3fDnxTVr93ZtsVKl3A+oZkPXvH//qHfQWWS8ZofJS5/74gZ1/+Kp
yz0NMb1v7Btnppb4yzc6/w2Wi9yAEgclISCfb7Fcju1WUKi74hUpW/+StpkF7QMx6DONSsjSNu/S
zhPp8NJ5NgZF6aKu8jy276wp9g5/ufvftxapJuEThlgI8jt4c/vDXAuJpkDzmi4MGKjb2+RTC/t5
2vVIzEEwcks6HHWLqpkS9Ap3GMsIQGVpvqNPEsdbBp64xw1tEMLPqSbT+qWF3lgyuy6DXJ56z1tu
ghHCYirCFFGAMHbnDd6dbkaH067HzeBE7TaqV9EdLZblUJTKukaYDJkLWhnW1XesGzaRHGeFyLsD
Ss1YQ7bYcl6h284I3PJwFECCv4IHMs0FM1yGnk9iojQlF5Hvlbs0F1ldeThfhcBl2ImMi7YBXb9b
L86RTQhBcEKbWZgrqQDFSiTJw+567hDF3LR5F4DjjtzWuQCcMg9HFAPdD6hC5s+Iiahvfu7mtHrQ
+//Z+PpfnsWD7l7/3//9/FKj+ofW+ZB/Vf/U3fICIDz/2Mi/6XV9eJXq/2DNleZNDnfl9d8WeT//
5b9EecP/YHATAJpEqpUIbjL1n6TLCIldTnRydaCB1Lv/EO7ykfJlysVbEaLyAKyT4/5fQl7hfxgP
XNsGp23733ka/5Imvv0RVFA1RvM4fUU7ogI00vxTM5c+zi/Bh+YpPTRqQDodDuH9t+5OqoGYNEWa
Xcg6HM9t1AiwLG4nzxiW+TgegF/BJ8Vz7qVjbXRNdMRrEisE25lPZTZYxT7Bme4wqHh4H0f8TYwY
31MeqeqINIzRUMS9BOU7NE5hN6mSNnUmLiSTIDxgijFZsTvy5wCZXFFhQVFykk+xLnei40ABDXPZ
MDaeEAlIoWTUUfroNDJONhMnyJaGyHM80/GTjI3RgJQIi6lp3XJL+oAJEPAepl13KYYllwwbCaMI
ms57lTDNg52f9PdC9/kV/8TpgCGF07Frrbs86Qq5Qz19PgHGaq/XmQNrkZ79YR2G6Vx4tn5AUtE7
6EFmhtCIng7gI4MoQFdv79ZBvoOgVR0AWU6ghGddv08zIQ6ut3TbQvJrSKXOOXbyx7ZsxSYF03Ad
+foQgXzcWkBlmBu0xBPA6up92RXhbdI6iP34nk2ICAbfObTMGuhIMIvZxWMSw9Ob/L2LCQuyX321
45pLtM+Vv/VbdFBdC7e7ZPE+jGXZnZw8uwp97R7pqL1LsUFV4Cltv9qFtPPQ6kcwqqnS1b9SmP4k
G8mUlqEj1g50dk8xncdHX+qi2HT56uytCTyDX2iGYoNsBM9DjFdr5J5UYX/MMVPdjdzLvkzUU8Iw
8zKeh0ddatQY0L76RM2iL52sCzc1gJudKFHldJTYIdyQ3ku/8bAkhidwDfmsv0EEDNmPuAJmsumA
k+AGK4Pb0kN60srC6WMyJMgI9W2xZ5q+XCEE8IqnTaqh5QM4SPo8NQNYebnAnUEM3tvS7V+uqqBE
39IJkt3YWMmd46nnFDEw2u1heZHBI8TGQdnVdLfQ3u0/D2i+fAJuMH7DGdG5C4AmnAtGcO9L0KVU
rJBXmQn3mDNNNUs2d/VwPbr2p3lBdARpL2vvzvYrsORP4TyDDatF06O96I/4omLEADUBpXtG+NHH
KM3Gh9VC9Awn8GofIDNq5PXGsT7Z/iiKA46PUEYZe8yfsnRt7Z2jx7zbS6uXC0ybwUGyVLt7ESpQ
mYZPejchxYVaW2ZfdT1CSbCFNFprnXs7C+fjKuOPNnrtA2Oe/cC0GPuoIEd11MfrZzgiXOIe7dQN
PogkekiT7tV2R0w46J11+4Hez0lU0xS9yyof98A4AmqYBe4pJebc8wnpJvRkdoNcxxl22nwByKXm
ZAv8bNmOqZzdaxnLNT1GyTLAZR26jzWJ5Hg/IF/JJckD2qnJ7UQPejP0ZXetoW7tJF6ah9GOj9r3
souyXKf+zl3dqD6NuP3EWxibxbn0EHXa5xLSJlC1VlxL4SX70GszTuTE2fcdRlFBCHjc6YLoA4UO
WYdasQwNrRPQneyIQBAmGoELeDDR0ya29XxoMITZpEtVPtOp0ru66OczOsYHv0GQGKUGZ0Qhy6ej
OhTiLmtrrDWDEtU2rNy30VQiNsq8/bIoPVq249gdJwqV7eTU6TXeIjMrAFLsoYdVdSEQXLlebGU9
4d6VjdUZ3Yx0V1cSaSwS3miPb2l9KLozmnnPbrIEO0Ab7gVw6HUv+KszJhDttVN5fb4RSCnhIQ9T
zt4JI8pzUQZTRKQa+jsvHrwH7OqRtg2Qm8vIteYtY0Z9TCzU4bZxVZYfMTQYN/4SIu7sU24RID4h
5woGaxqzZUM9MBxAjDubZZ1uqjXV38ZsxXllAniboVtEbp1343FJ5Fcf8dsderyQbLMAzerWtceL
pNZgUFqjrl2NnzhY0FIkpTs1K8T6DRwsi5lLN89M+akevrqYhVZ76BPyCtpffJhS533KJPtEPmuf
c6RvkMOOimMVkt9m63CSXWRvmL9FTJ9RhQZ7OZ2AAdsXtg4dFNpQSw5mH7IZ+eo5ULO9QWozOsjO
dvE2cOLz0oS4CbkVNoErnRmZIqhEjhbRB8m/jUyAMZNF4XwDjRYjKmeqdpT0/UUfO3C4C5QBd8hF
3Q5oqVvt4gLX4RW9zro0R48KyGdZ4R+hV+Awws2dS5rSyWEe+/NS1/3eXhf5AiIHqFvdzfuiqnBH
97wUQqKfXQxr/CUCWEOSO7z0MdLDYzl/qWt/3NuOdvbjyHHjDNlFNMgUPk9lYJDRzYTGoUI79sar
XVB44yTuKKxqfB/kTaqL+9GW1t2cFbcL63qZLALBHru6gSi8HpaghES+5BTAm2CSwUGscgCLEqdU
eNOotsDy9KOPjeoG7MPs3/djngaXa6E0dirSTtu9y8k5YO69ILADD5/W1sYHj2Gj3hutMMoTCpL3
dW7H1jPDhwX4Op2YdZcLinl7KpsQB58S0xV/HyrH0RjR5e9FiGPgbp3AqjJgqfybqXQGtpVwPCxn
iqLd2NjxvWpszMTGpq31DqEqK9t1xbB+8Lpx+VADrrsM0Wk8Yw6Fk7e25u/shCXA37ycLpE1nwn9
FQKhaC4r9LHtde/QzTwZQNdnXURAKdsRY0KIX6C/3bC+j9YxvwTJKHe0bvfwKueDdqP0BTcN6yjV
LG4leG0QWz3gIWMMvKlR2oLK6rFApablktlp+uTrpANrVoOp6EpJ0lEzhsuHFScvexUjoLnRmTec
bnRMW7/zzgPw+Wyv4IM7yD3rMY6Y3U02ADSjpxXpDEUsGY75Zi2r7FKDv0pp0MppvEB6czwjSGBd
WGAWSPwSe2QM5PnxO0egE4js0trnh1KAb8XSZsWXxBsD3OB7+6MURebslsIu7qJs6O+LuJjlJgb5
QNkUiyPiXbiR0mk4IeIEkBmg+mRvQNuGchMOWn2o4jjeJbgOXAFExPsbL0/9vHq5fwikOHoKAdkN
SkYjWtsNYtF9iVCdBK1yAto6oyGXy3TvLVZ949MjQIbWwgNtWzP/ufBz3/6AgnsBlhp68DalB1Ti
1+Q3uJ+VygbbotQzwXvdIzEfnJHH/OKHZcmLLex6wxNN+k1V4gOwiYeSAbfCpHczjEgMKhUg6OQH
Wf0OLbbI2QZlNu6VyK47QK4HDNHU1TxishNkEToSDTJGdxJKA7NF0Ri3vGDYxzy0S+Qse7yA0CJ7
WZIo+xSTcz9C0A/PiQ+FhAp3wg3aJjXbYaOZxte1LVCs0+Gzqj35Aev1FNip8A+VtaIjugj7YnD1
ip0M5L6PBqVFTzjqhlMOw5OzxI2vK3S2X12E3Leqx2WYeJpf5rPl7DXeDM8ga5F+K4c6TA5Wn2fR
Ttko86aqHg66Ud796LTeHiBGs2l1WOKrncfHeMFuQCzTdAaJOuPDlM73MgRHD/dq2RYCl7W27LLP
mq5/j5tXi4dh3ipjWtoNexDnClu0JQd5pvq9FWRYn06Q3QDhLFedzNcb4L/de0DkodgSz4tvrXLk
A1ja6jnFLDrdoQsRX7Y6TS5zRAou6d73BybG/dkGQod0uJpRwkPn0F1tvoAJLbrvfrenG+WQ+9vB
Xohk3LYh1BNCc90c5qATx6Ky0Iq1ycU7AC8PuAt7B8se9gok67s8RdatKOrppgDqeyZITDteQF6W
cDIC30Q+rxxA9lo97uPGxEH7GGhtywnP7RbNLDIGvzjTAEog1tg9CZSqvmZlIFYcubJ5n/dj8G1S
7fyCWEQWben4L9f4bi/eYR789kd35n/r/7/U/5ChjXr2/19o4eZ1+vzyS+H/85/8S2nBQVLJ8+li
w8n9Xt//u/AHFPNvbQXfRV8p9EJAJT4wDlKI/6r0Bb8CZ4LwB81fyNLB/0Rbgcber5U+Rj802MGu
MD0AX/HbjDtT/jI1Q8f0BwbFE8hFcaE9B0dqsVb2TlNbGXeI9pJ2Re9sWqfHuxSSzX4OEG8dXdlf
CQ4A91lka3nThtWQnXvsYTEf73rkWcbB10/e5E/PqsSRRaUaYlynXXRvpohitlMFnlwBYP3jOGvn
fvRk+7GZkundOsAV3UbQDRAIWAeO9J5h1iHHNvQUDgXOVkM5jUCCtToGMZe46TJILds0bU3Jpb3l
1teaVDFbAIKCjnaAWcMNtXEdQLASbndZvvQoR/JyiqnezHO9vEuSFt3UPk2497qrdbkplrwML1o9
+OthdcalO1Lx8FuA7p17OUapRqta9PoitRrsdjEVWND+5gLbs5+sJJgIptTenYvL4V0Mbe9+Lcrp
XV+hxEeNpHZk/lG6TWQ7HYt5CE81/YIez4F2TU85QP5bVKRK5mX+gEM4QcJ9BDWtwrVDUNtuVX9K
HFjKxzrBsSU8oqhXpodwyO3V5pytSWK3ZRMtdMPXunG2SkND8qXTcmR3aY9bcMFsp2FGlUfAYxG1
6SpfevfkUFDJwBIzXxN5Mi03ZT/5cbKHEj7An2jxFj0gLxOlzI3Bq6X0a7IieQdZxzpM9CXkvBVS
eWjN9eMUKk4la4JR1TNEaE+2nJ3k7A6YCu56X05m42ADtS6F+E/2zmy5bStbw69yXgApbMy4JThL
oiSKlq3coJQoxjxuDBt4+vOBjrttJW1X7nNxfKq7TZME97DWv/4BZ2cgFhqkwhnz4YgIp69Bu1Hp
dAtKKuUwYmwD92GU4lOEmZ0xv2BiM5XtWzc2UHdXdjbPefh43cX/Hng/PfA4fX584I3/d/yjlX9M
36KdC0GHl31FO81ffN2Atsy599VI7k+007WJIYM/yQzd1cnR43D9M6XAwkNmOZs8eF/MUTkz/3sE
er/AmcCXjv9Fv3oE/JMjEEua749AC4aP7jLH9D1mDRbKxO8nLQby9MLs7XbvDxoOv2Vr4q4VVW12
E+NteqN07FGfIlsSCaAncX8YkrJ7jGuY4buMIL0sAAAkCzrOyFl2Qyr7sMfa36hVxGEUWskjdsU6
yY6luYr8hgwUpY2nKBP4mIK0hBdlgJAhE33NBYlI/FOXgQCRpy6r5kesIi5VHRF6ifqWIYWTIy6E
0i7Znel8B60YD02SRkBikZvQBXf6Jz/D9w6b9MQ4l+WYHWVLgmJVgL1cnT1HUI0N0K86FaoiP1ET
4hzOQFCF1PzPkJ5J4oXhjSUpWBW+syhdMIFTGdkHA1nc8yj9YLZkihSbBwXXGHmqG//G7w83RJO8
mg4X9y28ar0dzFkfqKroDzMxmwE0AF4obbq2tYEdFlPxwi/8j0OKsiYoc0//xLhwvnPqwQ+AyXGR
19W870bZHgat590FUQ0rksinrUw6PxiTyuxxAvNbYOIkMXAtlySwtalHSJdRR9pL35v2E+7KHA0O
iPVt60lf3wFt5c9TlpOFOkRouttiSfnKlM6/BpSo7r061z7P8egHymzCI15B8ZtGmsupxjZrd/18
cvlUrOwWuIs/DwYpneWqLOYhgIRTjltws3LX99OAyqmeCbjiIUtU88gJAEbQVyYGuTqihyvTd+ia
bx0jjBFu5iKb9w7jCRN4xCXZ1JyXPKSU+wRmQ7V46VQH1G3E+HTpQJZLEhmfao2SYyvqySOLOrMI
vOsK1oJXZ0fUEnLNuyPmldKG9uDa9lNVzPlzq5n5U1y306emjuUtmiz/kkLK35KQ2zqM2hrkOXYf
3YSNFX9MJ3g0uHnaN2TqJQGqYwJOEWAAURH3HqSUyht7NmS5s3GHWlFSLxiaT+mu0np+mctx2nmW
9HewSszPo2OO0AjbApWZMGfF9WCkSYY0Ve/iU5ZX/Fs+Klo0hY4xAkFTRiSM7dvKTTddlMkztiTT
HRqYLDDJuFnPnR7eFU6RqAAjXG8HTVFs2zw2n1EOZLvCU1qFhiQmAlx1SeHtMqEzhKusT8yG+1t0
Xx+5Kqc0IAIMD0O0ldq8GbL8rojCGbqkcJxtgjcA0KeBWEjPMP4NqdJIGvdaQnjz6gFTnOJRaiYA
1TSRFpBY4thHpb8SRhNtCthwS0R7B8BhzcfYarJ8lRmjGYy5bX5QwiHFDshbLfwZlG6orFeWzNgY
BkLiACO5bFt2g9qg8QY008N0DvpRajv4TfKuxy/yHt/K7AYvPPuhQ5S2IYIYM3gdOic+xrgVpStP
88kw8pukX0O/cz8Ns5bchUJEv09tmjLQqg6oKJ31XC8RJ4jIgQ1ERbT9lJpOGei85nVufDa9lraq
3EMvaZ4aH4X8ZhxEvOnjwUzg0pXzB3zqdfzwmvg0wA86zvRUz5pjTzujcXXiWnC9B6+g3SZOZGLY
slg8kMQblyiR+hJH6JGDQqz6fNTXg+NMN2NIERWrWX70+f7mgQJLpQdAf1eunTlqjz0G50SFOJgD
ZiNRYYAldsL3bxAozrFbCcb3dRu0uRFfHIJi8NPMSUMx2iK9GbqFGju0zIN0+Gj0l04tg9Yf1A6I
pQwY2LxWS0eIiZZxqAgrOzFu0S64Q3P490aMqHpUKbHcZd7VuDDPLbVblh3dkki7auQwx9mDU0k6
ffhyPVng3YWfaYezY16xQw0xC/3LLqodDi2FKvaZQbi3djSdY3VYkq1XxN0gyKmccoeypT2AXxsW
22E0zsJe3ggPeLUuDShgAeq0GWHqOMAQGTW/PHFtTyfSxGHsVdXcbWSPVW+LHc8XEtS/5dLPyyUH
UsWP+sPx/16oHN4VS8uLvhZL4heaOoQryFcY88I6/k+H6Pq/uLjaWLRpTGxtrN/+Wy3RFULFsnXq
Z/H9aJipMbZlC2kegcoXG993o+AfjYb/Mhi2F99p2G021Rf8une1khicBv1YxPXjESdEbxHZ92Y7
1ifE0T+TvHzPgGEIzXuh4cBMenEWEosr4bcMGIomjeJClAfXHJFpDZM4pRxyzxNP4JZgnJ8Zc33P
pru+n8XwHPEFVHOK0nffjbvQcJkE8H5oofDL1mu4bCm7EF8EyzyUHZ4aoIeeuIxOYly+WQd/M3N/
X4TyZalCHbhUDPYXmcP3X7bRdEk1RjLRDM74VsAjd5g/Dt7tJGZ1VuHsP4eG/rOv/DePGHwbuS8c
I9bawij49hFDnU/b0XOJDCqEegDq7d6GskiQ2Cateoj06R+/IdZHOhaTvOOipHhPQU51TdUGRe0+
Znp0A0WVwE2qt03hmdqv+KA4Lz9+rEvb8Q2Nih8V+BVTOboIn4drXAm839CoQK6BK0I17PtKNdmq
d0LMHGdIqyQewNwpAqaj4uQBqh7cKRNnsnzK57Ku3TGInWwuV5Er3XM3GQYz0MGGdFAvlZJQvvoE
Uv+TVQDB4q+fF30Uex8jDLqmqwjlm89b4vsfgeP3e1j6kXXRCsMOb2SUYzjNoBl3jSYS45EbGdOG
lYT6dGEPTmeNGPo9DGjHOSbSMw/kE9ivkSlbhzlazlqSoQFXfvbESSVxETODMPIC7eggTgVma0XQ
ZPYsYAxKgtm0NiFtfDJmb1vbSpy01sWppyer4qbWJnUWnaMeQszk8tXcDpX9m8cNP62ddlbDxssa
I71pTVs9MEUkwyVhsunvU33QPqZ57IfnpuXGPbQhji+kO8hJI4nXmGMh/mCVMjhaiSRJFdkj/mA9
qnIab3HYyGlf7JSmhDbToDjjIGingn2qBqkeGMXAts2a1sPEpqlf+tQgKI6h9QE3LVhZwM31i1eY
w4MuJXkMfrPI8gn2WSx0W/vVa3V1BrMVxqoYwvrFjDt11ojvuthd762TObFfbd82yNmcfPXiVB2p
dg4yc8mTtdW5tyBZ4jdDBi8zWN7QL5Pw2UizrF333mi/5j3PEVYFzw2mxqX3+dFmPECex2a2Xx2y
sM9JhKFvQ5QWJJIq6bzAV1pcQ+AK1fnLWo2Jl4a/TAIljsoZc788rRaHfZsva0xDLXdyRHGPwGfK
4qPvhklxyBqtYS6EpaXH0IFYkI8xErFnyOG48ndZ76oN/nSsk6F0rNcK/P8FXSObvyn8W39q/eea
CE1MxcuElUEbqAUWit+bFotvzIPrSj3Q4tQjJZrBI2V31y8K6KkIoormcItBDD+SHwvz0McpZNWx
Xr7raMG38Oiy99fnb6nODszeszZx5rpr8kcxXG9KXz9d/04XhmVQTHrKuTHHe43v+hi73bAe8Qjb
9o1kAcfL9sCKY6z3UqZheCMgN9TBIMcezqTy/DMKB9HSJCPl7KHAe3p66hpH1ti8QTFWT6Rs6C0z
/QofpG2ekpoWmhovKPNE6IdRYLCkKKO1Mj5K2SXabtL7dFzjCTGF57ou7XwVV7YN0SHGHunWmP3p
hUTy8W2YtGYIYJnMycNIxscIzjZM5NWW4J6Sipf4D1JbVpqH+2yF69JKsweb5ywvtRnGG7ym0DGU
/rRlsh00caMOo9lYIHCpebK9JYt2GPckDqubLqrUxSHJK4hr0q+hJ0wny87Qfrmx+CR1o1nX8eSs
iKoS90xPuvMYN2CeHVDHrx1TWiweTUlLEjFduhlcRuGWR6rTqtfJu1npFfOVtmdAKTk26bXcIwwq
54QnAfyrnrn1LSbaBT+4AgpYzWmU7Mp67t58wpPHtdR6CJosbp/wvU6Va98aJN2R64bPJrTuEjjC
+tDFkca8rYHJ7KanFLqDtW9GkyNbuCaLrmXGG62mzJZvseA/wPvq1XmhtNIahWWc7B0t5Jae22RH
/En9YtMKPhdTTJQYYYrMDe1hUGdazvB5SWk81ZaoXyaZqRz13PiKajl6Tm2HA7MyMrL39PQjU2A2
Fr2veQh1JH4JqsiDV/t6TMxWWK65RiuyvpHgJqSPQYuzoq0wC88mFWfW/Y+zrMWvRatp82GOrd47
oGFDhR6ImixfsxVtdnQM0/xtjgbb2bQlPYFfh7ejVkcPJCHFh8jzL5Dgm+e8a1+nQi2nfyKeyc7t
1ykpdSfidTnn7VokR7+qjV97LSQXmeEQmXf+6D4ZpA24GL2NBxud/7A2x0YE7EsXoHqhM/h0mfeq
N1S/nS3juWAYuUYgjHn6UMTjGtJQ46LVsewBM7uwPBHEbf2WC5O/X3NjtR/sGLnDb743JpBJmjqs
trNX0X4ZUdaTwSMz7Rb4uOfRFWG9mmlQP8GKqPYJ3nT3boync8pX2rmM+bJgMkL5UimPWqRGfHJr
jsRIZWLgZ23wL94k+FNwWFh51JLeICemFql30tTEtYCzR7HWcke+6XnqM6CwOd4yrIIXNJqVgo0C
InylLUuJ7hzgAdHKCe0nZ2njGJzpqc+/M+CTusNJy7+FiGTSTuU+52DRY7uxckkyR+AEoA/uV7IE
lRn5t05eJwUwRsZ53w74asQD5+BgR+hgfIY6t6R2a0HqLazllMukCEyyfx5qk7d37JGIYfyJ2n3V
8sbIW63Xma67R1zJMeki+G83mDQtSx8udvzQjaVXrvp6tBgf9yCMuQ2rBqcm+VaaOCuDqrSsCLSb
9uvV4lImNud0QUvcrhcDhZgwK/Rix4SJj7P78rFEaZP/18QplUSoaVxfbstp3+Rtu2dMqR66gdq3
8EZ/I+actCOgGaeUKJsLC095GMhmgBSiehkNIKV7wx741ElR813HYXFVK+mf3bPV1DnUptohSbtY
5XG0QCGjp0MJwrLJco59JtMmwKd2egq1yn5xYsHBOkEtvcWHkvFvlvep5MoQEPbdGdoOZi/OrTWb
nuRcdMVTXmn6se5j7XPXNv4u7kdf4aRCPhTePq7/bKiRZeHlLTd543fiYuJjVa8iUI1s27pYU/JJ
kuWJNkQprnIb3k3Q157NhdlyVD2Fyy+KsSQ/E+K9Yp1LfkZNNHQNHbPjFjKVrLWE7GhGZIvnFiEs
PCdKyyfHxGP0CZ5a7tS4tcRR7J1hTPkOVxUxH9BevKiZki0WJFokPqQe1XK0U2NHYJig3CBRktAC
3QqJcs2LZN2N5N2ODly8AnwHVZwR60fUOTEEnm4IEgRjG/6PUR56xGOezvUdP39zrjxOlgxXhk9K
85Oj1kWQaGXM1TNBl4PWR4KtcrUt/irXDGxnXS7e6brr31gTwouG0VbkcaSbbdRv0Y6KdTsLSJ8K
1WSFbgIuQC7OpcURgzitY8gPwrISGRUJTjrZZy2xbBiuVbj356pIVl2DuJkdOAacCp/Ltvms5dO9
r6zxwLqmMOgb/d7vav0eoGxYD4RbOHIq9qq3mw21cfiknH7aplyia5CncaMs695CK32njL585Nfm
Xi5VfuTmKwi5z+DYa2YHzd/ZRH5+12cWwSY8qnudMN8Pteb0RKIb5qkayDQOzEingFTNLmdMt3aG
B7MQZyq/cmMgi/xM7oN9NL/glAXeaDpwsDtaobfX0vkPu3H4QayeLbxFTTjGa1zt84pCWxvqQOMG
lqsJhx9OkFjnhOC+4jTsmCT2jUHgHTrX+g7qEou0iDltEqdlRc7QQENovHksH6ZsTAFjKbvXP26j
GLZ830V59FEosOCcA0Lirft9n0j4Wupz49Uwqa5FP96LML6WwvfH7/OX7sfD7B+gYtHQeRaN2/fv
44cxtJmqI0q5dDiMe/jpl2YxdmQAIaobeKG0Ltfj8Mfv+5fWn/ddBkqOQ2eKU/by/b/pumjJczOt
VL1Xae68dhr68kKqXG1HN+b8qopyOjsORCYMbJYq98fvDm7z/ukiaqcrZoPzIRjpf/fuk0xBT4RT
7UfyWo0VAW7GxVtO3dQF/V2RLsOfOsr8F3OpvDG94HC/foR/EbufI3aLavLHiN3dHyr5vXqH2S0v
+8rq0E1IGZZjmxjd4Jqq8wP+OeBEGEyGFoYtmNHYvussgMfXHHaXFzGNXNRzcDC+m3Ay/CSiBo22
8IHCFzTon2B273avjocBnkmebeEN4mCN8273NqmFLTFGjrdcdcn0alXYw6xKy+2sjY4cg/GEOS6c
e3hflSy0Q2XEtd0GGAWU+woPoh2ZjtNbSzgmUUJ6bQcKq64Z1qvj/tG0OUWl49L7N/uyi5yMkiPL
x8l6Qmo1e32E0NIwanpVQrRpIKaIo4ax4ZzG/r2O46QLAb1f/PcoBtp6ejLLFnMKZxw6/SU3x8Ux
dbY0Luk2rgAqjomnjYHyXI340sKGFrvCvSZT8a0zEKTjPcUG5cCIqSJtngH/0urmhVtWF/ICMuKI
jYdJSa5/TBq3m3u6k8EzSA3RixJyMOKtfgPK/3usyXbrNvX0YBt56QaLSxQvdSZt/rWGBJ588QH4
dwP+ZAMCBBrsif+9AT90r/G3W+/PF/xn6y37S+f4hsm0SKlY+1+33sK14rLyuUuAVXHE+c/WW/hV
MBQWT4//sgqW7ciG5PzlqmMubf+TPXfFFf8r3+QTIZuCLcZZYC56rPc3WUXNiCW5N935JWNEUkDH
epq2sFpoRAvQZCLUKDCHKKpvpG3JNzFNyU4l4GpTU7b7tsHaAptN9ZAuVl1FItQ5nib7oYCwq+Ma
lqsk9IjFG3VysfZF4VjheNbcCcuzADNYEPUP2KT6kI/7glw6JxoH8sT0PNTu/QI3ymOFYTyTfEOI
yvts1u6U9PsRjFoNh8jFDD08hK7Ci8x3PegPaIh0djReP8YGlyNGThF0pfmGZ2mZJGlC1dJ526t0
0gEjMaJmFVnz1J3bwoKrxTY+hUUR7xrXmJl3lk54KQvGcHNXmXu+FI57c6/9Bh0qubBB2waHzzh9
VJUN+t42B2KEo21chf0rE4Nk1WL3SNrewpl0CLEN/GpAJANihmNieUwjxN+Ec83ZSCbmOOpDc8Op
sDCg0oUNFWO8qB0UwXLIaTNMgJ80pBlQprAPTaNtaNWQs3fwz+N+N3yhWVHbhoJmtsiwy1BnJ9eT
9q5WaIL4FQgSN4rh8O+VfNVD/uREMDiDfzxEo/+N/y94bas8KV+/PRv+fOnXUZr9C8gn5jIerkGG
cb17v6osLS5YwU2tCwuC21WA+fVadn6BwcFQxMa5zuBlnE5fVZbmL/xVsRgQ+cQ3+Lb5T44I8kXe
1X0QQMENiBFZjK3Io1m4md9UnS7WMgVpMOlekZ1Ku47QxF3PMgIoM4aWnL5uqPUKxww3dg6hgTX5
AYzGxwN8ZnIbGKODTy/MCWRE5FxFDRGKFSZQq5oZDrR5cLy3IgE7IU/TOhD8K06VnVuHzuqpMicj
bV5yBs3wmQTdxgiBGTZCDu+H5E2gijiEibnAwbU+UwMPmDkC3pbCu8WQ2Hr9MjrwQUMxd44cZ9VX
kBx3Bik67QasZ3mJyZYPMrINH4wGBA76DW88MvCn0ZOeOkfK5jhczrY2NQDWsoLe2ayV295HRplV
x8puK+/o+K58kwShXPJyQfxFjI8rigRGArU1cWKS5dEHuInwNWp/wbINI2r3WFyLy1IZvbqGUrgJ
a/3eHGLzwzwCupQmoIo0ddAep5ACm1RsuVZE5YbPKVLrJGhAA5AdgKrJHT25fEvbhCdQWuSXJzKn
GA+XKZIyW/7atT0pAH9fp2hBEfqID2CLkU+Llal60M3IuKQhkq+gNx2cWqCs8q2tjPf0MrN+AW7m
u/tXCKcfdfPkoLe5KfEwOpkZoAfx3GLVElhxl4bJcMBEPDuUC5JG/7o8TxKjFnBKFYwhWNf8N19+
0JwjrV1HSQjg0S+/8BXE4SeV8pMzVZMCTkGXBjPWAMLQJbHyjwyd+ArVlPKvkFTOn57MQT/tvOe5
jKm2iLeUtkAOk6XZgau5wLywL4mbqLMi1j9CX7HMLUltMG5gbH6OMWmhhSFX4XnKx3M3SxuBQOxY
QR4yJ4EzlD6iVYU0hC07Hr2iMC4lmMHLFZ6t7IKFnqGVDLd05fxLhKHwJ70Zny1eFhEqIfUQO0ve
MGMBVoPRSn5Z3+xcc3NFbZm399Zd7rr0zHjgsvg0AzgqHCh2V+5Yd294/YzRBv95cYrHhk3o+oof
uGImbJCvGS2FbVoDeZUp+RpB5kP82DD9Yr0JtuVtVdNY7l0CHg9aOoCDTaPJ506Q+JDUyRXJACLC
LQJ8nBUTil6+KYCNCDqYxm83LOuE4RLDqwVnwyiJMZ7dM7YSkn+sa/QEENHACY5RzG4aBp+bGNy6
JWj++bqEr7DWlEmU1ctmJ/2yfgkdkO7R7HkkI24gDypiKxQzw0ArJoGVaALLf/4CfXaY8ZsoB7xl
ZrXM+r404dctAQ8LLDRZILArLAGR1zxQLTcvswsy2CDMjtdO74gLQq3wWVumfasa3BraWhMVQd66
bE6nYqCMEjPZ4QKKHmdMCr4OgQZEI2CbiqvDMlOC+84C00w2ucQgOdpcJ2ZXNHbSZ04QRqfmwY0r
/xaXLP92bhx+wi6Z+BeqWqSLSazHILB3ZWw+pM0QuWutlRPnaTT7az2v3b1jt/r2CzrcKA0sPIby
rrDJg/eD1HTcznLqsctkU4QrppV8IJBFdS6MaozPk1T1XZRSmCVIxXfmxF5G32YdvDLTqNYwSGYq
5xQW6lOwmLTjyCAjRVw6G6PvYIFKzzULPVkZcda8ZHrY7H0hcaHFlvlypTs49FDhFp+jdn6SPk0d
EBdHpDnzhVWWsaI03+CHyg1mlKE+zzWhZS7YpFkWKLaojpJdSt7Nrrfwgw2GkV+JOC/rVSYGR7MI
J9YU7DUW+ISKuwlamduv+uizw1UpgF36SVxSvIwpkdqCQS1Zs6wXIZnWVyWrFCMmdkThNOKUoIa6
FLAmCNko6ijcDP4C37gCT+ijlS4wlRGF8i3KKiYnsc3qxuvugg8PaH1ii/TGqntsscWSq3xd85Zh
8SK94zsHRrOsf1Sf4tQng/9Ml8ugBzs53mIYRdM9DgQtqC02WJxvQLPeGtLfsh79SSKFaTz/WTNn
fsgvR1oqBRgbMCxLCdVy2x9STzbaCob72G5qCLEPlsPuyvPMTyldebx4y22vO64YPOt5sdkUgWrs
Nt5eT9aqigHQx9hrnkViliWa3GjKPtqENSdBbi2nlBjGZGfFnf2KOoihc98UjyLuF+dEvKJi5R/a
GudFAqdwZ1mRO8AJ7INVn8bZ5iAjCZYd7MEjRUUbx6UAWp9iQlAq2yxG8m16SogVvg9w3Jxq9m8K
pmnxCp9HBkVYUvr545wS8qsnUF6DvNOiZ65S3OI7cNSjVersmmwZUdPvo9OIOWIYR44GIcxm0zpv
VVk8V5Foj4gyen0kCGNcskjM9gIadaj85SKSTplfyDGub7hjvAeCevWQvTuY27aBE9gI0Z0ga1Q3
ssfJZEDJ/iFxG4amUxn+2nTGRjOqBqWAj/1P5wa6m7IH8HgRhTbuu246kAVT37ip3xbhgx5bVeD7
3UeCRbZ1LZutBgP5AQ3bKi1c4vQs6JwTAxncJlxS48IDjU7BqYpAmxYTgiNDYGNdQ/JZG44xl8h2
mUitnMZKg7oyir0QDbrTxKq9QLMyc5uVxuCjVJ63RKGMR6SMWRaQ7ov2GypzPJFwRguy91mWZDnI
HkcgAyHzTWda872nlhQI9I6PbqLI6VZaDTtxFB8sMVR3mu6U98mceUfXCFm9AhAaMWBF4E9a07XV
CsZDhhNHix7yDmIIHaDUbPWak5z1YXKLD1aKkvE2b6T12GRxudE6OXqBhYgGdN0cPsup9Qnuggwq
Rx+IkUW2aWw3WS+ZGdtJS8nZHhAXTgpbgMKrVRzgYQpfxpTpndfG6XTH83Le0s4rt3NPnvmUJ/om
SsYPvp8SEpO47c4Nx18hKwR2krq/RXg0nWObsByRE8FqZi6ceIwbH1H44rlEXDoiwEL9nvbGRUvd
cCVGKe+8JJ4fC8K7UMb1BYYWmrULfWSNEI7pORt5acghSlf4y7nY/RU4cXSEQ9LFFdQnY1xvIuqG
Y1+04gjPSNvbfiUJgumt28qcdXKXVQmnt4Fd6UCpVk3jbTQfDCnlxMLjq8geCJpfu1SddO3inksA
pwhrKLcRVJZD3prTY1RhEoEJxd4AI9p5yw1hTvWwVpEPbQfpIhYdk/YiQ9Ws07r172bE/n1SGCRF
lPoZ7b93W01594GYQ+12Kuq8YfLv8rqR2vW3bsB/ah2ibDkyIW92adJVn1LK92X2WAwJ65uhtNEy
VXBHEyNSh/Ahbl53nXnWFh3pMv7IisNIqsirlhWMdpbhmnBzRpFtK7eay7JBt4qOfZq7fqeHWRzY
0HYQ8yfIfIkh2YVR3B2G0n6r4wgLkU4sk2qdlAiCDQ8TXq+vYavXzRq9lPpERbyhum6pBBO9XE+Z
nm069KEXfLrEiZO/xWoCXyT0t4aL+keZuyLOCYgzJrTuRDyMt3GvuWJVm/3iJCAd0G/M3W39PIxZ
LjYko7QTtXgD3/echAI/MbzVrXyPW/sQvXH4gw2kUBvgN9XrUBtKnNriENyvisxw1zmxxsHUJg5K
7H581jJpeFx75CTB3Ra4RNXgFGncbIAxq7tEsi8SsxufcX7ID7MD+cKHUbOd526G4LyM/FM32Tro
wD7gfu+xxM2isrRjQmbtYHCQFon/O6TM6BYWzQkOtvyIoX5/U7TenZOVjC2pBp4KHEBwRpFOuwLj
Cbtj1jDz+yidutcPRQZx/qg1Yjb6PaeWvwV87hsE/mJRMkc0bsitOn+kmsVKZaWIKfJewibnUA/T
FLSJ43vSIWXYGMGbOxeF+2wHRm5p+iqSmo6bRGTrvfnixQhKtwZyZSfwEjKIthDN7eKmYYLZbMnQ
YGCq2wV8pKE1mLzbPTVo3MZUWzj6U4g4i9Mgo9o6n476wlacjFFcGLEirUbD+wDE/HVe8T8tit4P
bGidbRp7PBYhZdJGv6NL9nHIGKxL0n1Y+UyzMZYz1cfZmnv5yZqg922tgtCidQUnB40CLn3J7hsQ
8m/4mgK4/7uhDZ8AeN7i/7lLAOZ7f7YxJnd5Nrpobysoe7BzFuux3hehcRIg3xHFZljvEjOJo5uu
DucSfFuGxNgxaSYSRJyI0qCq/PGn+pvH4sNzsRnRgWv8hc9Zmn0IV9+K9qVG6dcobn/IQxU16UBz
HCA4ofLpi5niSBui+mdkS6CR98+Et8fWysMoi4fzbtBQovHuywHloj3ltEKpIMCXG6fxCiI3inhC
Sg3nxTMvmRtqB7GQM0ortyDfwwcw7i1ngrG+0rMuivd47pE92DC2+Hxl2I24AP7MWvJvfkQYmILJ
JuM3yF/v+a+Djy+ASSTWvgwHVE4QqHq58D5J92qh+zUBY4Ny45CQ8IrudDo3HVhFE9PLJ5VqzwVg
649/QPFOj8t6AmNdJJPQrE3BNfw9JqSRtzP31A1ImFBwkdsAWa4DknqWQDwS+cbS/pITIt/gkJqH
eqC/KEeYizvRciUHUtZLD8aT/fEHM//ugzmwAxzHYwT8lyGlC5euLcje2pNPQ4UaoWjIe2JnEa0q
qiJTlk91nHvWYcK5GDyBUVJ2HCxjgBs5+BK3F6BvXUdbsrKudbHoaGM1jMA2AMWU78lCf1zMXKjh
F6wH8h87WytC0JLMbRXmIACDb1+a0qQYIV3OCwpQTjXYeLiwE5GRqYeljnslu5O1NUsEGPjP1HRA
P34c77yryUAlDXXxZsQlDQiRGN7vf6dY4HeA3YK2M2ObM9CoZliBHkahrBnFp7/SJyEID9pTaSzU
MVXEfCxQ9vlJ+Q5PKzIF3Yk9Y2udIrrleLUM/lS4jkebKzxkGsvgd2xTUJp+hDm3ryIQsCBx6yHa
REPT7udpYWvjZQl442QTDAKPhuDt+mX/nU39BInmBBP8rv97NvVU9SDR69es6r7Dof984Z84tO/8
YllsGttDhoFsYxEyfJ1R6cuMiouEjYVq7NvxsGX/4lsALx4IMajzN5MqpldoIwC2Ie2zFQUz5X8w
HcaQ4PtTG5o5kzOQcIGG31jGX98vZR/DEPi1BPZZNCOPjJEhMVqtfShy4g1cIhHxkBmMs5k7w86r
MEARw+QfPIE1Gw39eJky/JSJGiwCenFvn2FsjQN0mpYB3WiKFrKMNxzp56g291bWkU9pYbxjWbTJ
ffYw0umj1orosjKsNwWYNnJ4y8fDBmsuzLJ0cCErN566kgFWXRvMYs2oOFnjIC/oFam2GWSvp77N
33StpzM1P6S4fpg1PtfIcR8nnylUWjn2jlwTi3igtC/OSTr3R5C95mZyqc9oBAqy6cw5Wad5iUsc
ItlDEalik6Zzd7Qwpt12sjeDFFGuA8NP10+toxmKkn0K14NSJGu7qsFNdiKda7+wvzY6bt9BbTf2
rd56ezSP51oX7srsfHFHSOZNGapinSoKXrz+jA2RCRO8SQ+rT5rSgAVTbbwSm58mIg86odCLMhOv
FqzEbmaYulvX1txjgXVLgDkqBF3LJYfAiBDlKeKR7cAmiXeT5fNTg5vcepziZx930w84qzoHTFWH
l1JUxiqWDZjYZFbhCR2ooW/yKk5aP2i0WOg3Qxma8xNK34y5eEIshfY7IwK8tJlAYvW+7R2ZUr6W
lZwD3a7ovjWAG8hddsptaZbeyY/oiDcYGJkKv0aUlbuCxmyPFYXauUWJNWpCiXWvirJjftkRRDkl
OLdiLjhLc4D8kti3uMMgjCM2K9to2Uy2dTf4BRTK3spO2pSYtcY9odDD7Qg5w4/xDitkOG+MM6qF
2LTiH5KuT6Gsyrk8umHZOe0L0br2uZ3rEZNUn+AbjXa37RiLjo8hZhW7sqk8N7rHOQFy9RZqEqZQ
O2uu2+7s4wExOR+YvUr9SRsmx4voItMcczkjKnplbHVmTPgSwDqtGKnejQm3VLMlDLnsA4FN5keQ
HPWIwQ1uBhPhqItrvIBgxjBS4RMJyyrQUO0uAOOgPceZnWRrY3aLaaHNqTuUq7q3Kv3mzZ6jBrO4
xgjPZR5rNYxSu6lBC+r4Ofx/9s5su20jjdavcl4AXijMuCXBWaJGy7JvsGTZwlyYx6c/X9Hx6Vid
jk/uk4vurMSMRBJA/cPe34YGUZy1dDbEuqhm/WYZRgdlO0OLcN3XcUkoHi3pcU5FvIcaqG2SheHC
eoSQ99CEMRtU9O/TpyzJ4bEhXzOJPrGMII+K6KZGTnjj1ImntlTVGn2mHHf8Avr1orf2pohqfTPJ
fNmDca5uHaxNT/5U07m5tUBTTAptS1PqC3zTaRoeYo8RjVe5GjHSLZBFhIPgQ5jFdRSEjJL4ypes
QDVrdjPDtNjYxHrb3QOXkLe1V0U7t7ZWsRjsGz8dokfyladTlVcGqGAtWn4Uuv8eiL85EDEeKmnc
/z4Q7+Py2/f/c2jzF0mN8R/87R8v/LmYFR+g3bB/JfCC1af/J72Ui/0RAw9xJz/Nj3+sZZVkAy2C
ynNSe1vH+I9yA1QE3eBlH/sPVRu02b+ehaSGkbKrW1DmybhmJfuu/K6RsTaF75d7COukZ84x8csZ
OnAmcT5DDMN+HothuCa0gDlMXz3nka0d9NE9G2UPAb0gyjqoWquA+VDI27zXn9D+RqzRcgJ0SguP
JCoH89AwjUFjqxE8DkCa9Zp7rnDrroxJ3Kbokl98s7iGgHJtaiNLgSok4ML2mUUr5tlAlCwq2rde
75Nzwee4rgnXUw/hmuRh0lomG5I1CBggZfqtI1rSJZrxpZzIV4fKAFoKrg0S87c2T7OggIW6Yd51
ds1pN1Jash2Tb34mr8E43IP2g72X9Fu2CNf9vNwCdT3pkUIophqT6ORlrrqS58/yand4FgbxWrrO
cz232zKn42yK2PwEPAAYnUcfrvNEA9i+gDHwzqIzn7Mhf3GZMGx1KGB6k12rT6ArsFxZWf7Gto0d
UNSlWzOfVdwpZJg+ckmxHofHyBzvPQl8j2Du6EAc3yv+eH8nYhXiMp9UrOxhUYtcbWz5YEg9tOzk
aKiZ+5ThkYnn+7GynmMzO0LsfGnqFH+3fcaIQItCQsDG4g0pnHzZzbcWD83tbHbb2q+Y1lmKwdAT
IEuGF2BkWg+j5IMyYuB5oU1aAIVWvEkyv1MJkiUDgASGLcklKxSsL73APKAr5VoH1RAbWcsmjz+g
kc84tvptZ4w7CJkn4bE5I6/xRDy1th6y+M1EDbexRXKdZdMJqifRz6VPFkrCOyyt+WkJSR8i2TcP
Et/UAuhsGOYSuIMxwIErUlPhni1PjVWTs25Pj/DhgmmWI0no5NiGZfIi6dI2UPVevXI5DUakeK1N
Av0Hivqkf+UUv/HHhB3DKAAVdnvggmz/JpJKa0D7jGS4UM19VPAdaTrhc5R7RMv0y4nVH1C8ke8T
9KuJqogrYVrInamNwmRTqD/JSLz65shYXKW1dlF+FO7wWDf9ozXlJGgSG6rju2N8MT2aoYhXWdKR
TWOUrBQdkg4FrsH15XMnD/fs+9ZzWct0S08Ls8Nyt516He+ThbHLpWg6z8ys5z2Lc3ZpArCHoVVf
0lAjPiyFJ99o4XBnsiIP8ikK1/Du7DWBucO+dufhWJf2ABzb8Q7ToGk3GXbMDdg5CH9aNW9xKw5H
MrDbtaHl5iv8uS/z0DhXwmOywFVTJrUVQAmsiBEFsRG42TK+hG7ZaAz2DCKTU6uWT0TmPBUTCvRg
sVo/WbGVX2NZOlsy+8IceljjVyIH0iEKwUyCqpuh41kTgMUGmTPiKPaYR++SPOKCSdbiW1lSUo6a
9VRqApR8b9ubobdfcFg2r1JicJVaGm9yyNWeC5qlWnxnWyRFDwi6DG8hMJP9Kbn8l9R4LUWJNbEm
NyMe9LUzGfApXQoKfgvlA+MyrEMBg4r1EPp7F7qrwUU3Z+6zqznn3qjHQzg0b9rYnCznd1lh7+dQ
BEAa6GpprOiSbPIDfu1oEqBWGPOycm8NFIuMTTtWndM5sevrJRS/yzZ8L+NRP83nQCOqUKdhfC+O
x2/RS2dGK0tyEwnIIjsauYqVMH8bOPl+vMdPwnmPeYX+gsSXy+n1J8HQ6LqTmQLB2Btd9uKHPA3V
4zgV47w2MaKWB/5O3/7pAP+LQed/i9P5mR4HONxrpMrvMz4iU/ok1xNbNEOs3NgtIcgEb601AKOj
Zudr9X4Rh5yalqfb3//o/5o5Xd6vr4zxDOmwRL8bsjD9GJd09uS+LRozSGEY3c4htBweFyd6vGyv
+9Pr2E7DNhuH4ZgOLfetD2epITw2dgjmkMupjxiRLaa99xErrcly2RjeeBqhcMAvB+SSWVyrZXoN
ZpPd83A/FdGTTrR34EzWuQeLtp7K0t/Zdll9jnC0r5Hfz8Hfv9O/uIRMSFYGYzWh/3eei5EnPlZD
S+5jo91apX6r+wsqjab+zSeKQu3XCa36RC2BIR7glcWl9O4T9UfhTfxLrlUfJViLFmQWLNb0nIew
dHwAtV523UWiuMuH+ZZ2rLiLlc7KWqK3euC5rEoVQCkZkpfpFGktmqWxf9R852w2w464qg4LYoL5
N4odBtDG9BzZxrwrIqNSNtbk1OtNey+z6WlqOPZ7I7GOXeIVAAU7NCkyeQvJ7VnJLFexw165Q4P6
Rgjck4fBiKw/Dm/GCIyS92zBE5jHy0UxRp4TczSjX27duQboa/DfxkT8pQEev3YFNdbff2F/8YRh
QOv5rsJTGEgFf33CLK5W1hYSlf0yogSgnJh4stkVCyVtNPd//7OosH+ZqqvvzGZKxLflks73ftPQ
ENPLxm6W7BaHe4DgxwIE1G9+xF88WdBPgBtQ//vfmATMuVmX6zp6f3+oQGtN8JbC5VU96ZOFCJ6u
gYFlWHtfM84k+sYbKDdHbQo/gY796qG8XyGAbXDTpeZ+SDnEY5+nUzUX16CF3hZnNDe40bN9bjoQ
r22TvT4StKs8cTaDV330QOSunNaLDtaczGu8duMKn1CHMY/gFaNhMGT6xIz3E2tz3UjebMklWCfZ
9TBlx8yOiA93UgpUKMeTLcgOwwW8HvTuvpRGvLHM5TcxX9Zf3LF8F8x9dZ7DFjrTXy8AaVTdVM6F
3IucRmFAtrxOOqiKBhvXaxjpZKFSbgX57J2Zt8C5aht9tYjipku5lsOMFb0j++0YQmTuWCUF7BWf
x7QyA+SeDLwH56xA5+s+tM8xMqQAWybCOKbucJ7nJ90YX5dWXyVu8sConaqq5g032rTLYv1pphAD
Nx9XOzMfd3413ke206/ShuvTqnjwtc4wEjkHKLMIybE27OXJr5rhN9mGf3GTcGaovwTAU+P9LmOM
amyn4yD3IytSShz2BCO/joX7Pqyi33wjQiASfn+feJzCPNaQkSr57q9fSW2ZM2u6Xu4bEGQb4bRl
4IXpMeSkArSerHGFZKtlpkEaDB5TDM6ekyhnIUsB2JdkhZSSTMikGOqND8drhcW4Y7vgfW0zcaUR
YpD7Bdshn2p/kkQlmlX7WqTL/ZTPp8JVhzGXWWRmL+GoqlSQZemiX9c98UBTaawpVzdAprxtx1d6
aS8XazKBlvMHQUYfHa3jFdU4bKuwJxtr6eLDhCTw0gSFkpDDESTgUSJISjoaSS+LoFrVtHr2Mj42
XcQ6X41NzeHRyMQt6jKsiFRrwu0D1iFzoP5GK/gnYFa4IKt+2AqraTfqNmonGwjn+EhKMQ2EnWnc
T5Ae8ppqCc7YNewUL3Ar/nSj2c91aqt4vrC+8u3pFWBNMLLyZo2RXCfMZpHhU4qz2HtO4wHxIcmz
ZmnvUSUftSE9LjBl4X5xA3ddfqQp3hUhJ0sSqVgR7g5n7K5zYX+J21EeM2Gfhxa3utEQNk9jNClX
/1g35cmjsocY9mzgKP7Neez8xe1NrQObEk8gV9T7tNkcN3mNhKjYt+78SkrGfatz7g20WaHNba3q
r0urXTLM3XY+ld7lnpfEPc5jO67qlJfhjg2yjjBeH3S/NzSmi+E6QgtneHLjT2RT5wJY+5BkJJhE
VrKpSVh5RYbsXyMbiYMFVsGmWzCgS6wna2ZzZ0PjGQMp/2kwKbf0xmTypif9eoq6bJV7VNYRjSGz
r9gs+UKQkh/ctH/sULmuGgOVA2EAa6h610Pf31s2BtMyd6ZN0mRmUI/LCac/MmWQY4UgVMEu51en
Xaptg0DCpTtguO+cBw4Rmsz+0cStoqr5zv15vv47YfvdhA1BA8+t/z1hu4mTX52IP17wx2TN0z/Y
aBLoDiCaKoMCz8j/WB48LE8suzG5oVpQQ7efszXxAROCoeKoQEHjEKRq/Gl58D5gUNDZcpoGEiIF
4foHuybx/rZyOQo8IsoVpIxq4z2NKRy1aIilbR8wEDPUMtIlu4/zKjzaxPauzdkG7Wemy7ZqkNmJ
cQqPHjC9z36rTx9tiRfBctL2kw4q5FOEBXnzp0/yL1qd90UQv52h8/b5BXGSUAj9eoD4YBxDshyt
QzpY5YsdW9NtrcfyStoTq/g6yWfOUn1YtxXJl78pKJGMvD++VGvHLtl2dJfW9ZLe+6fmDpYxbow+
qQ9hFD4XdYjkdSRx+jrzof0FIObdK9LJwPybM8T/yfKTjwJLwpdpkcs39xINUC2zeYxy8NyZ0+e7
LlchAuALnDv3Ei0woQ47hCpvQFRmtbXYUAFwoh5Ip8IXa1gsxU1szFBzXEgbOCgRJK1GAZCHEQ67
Bw+aQs0Cy5lYtTvG5wi986pE5b1i0w7Oq2U5iGunv4fhKBHvqfAErVNBChHQjnjNEgU9qUpa0JpG
gxTlPvY8zxmFLjWbbtep5Lmx2FppsRI5NSq5YUYBwFpkMVds4gh2WFycbKuINnBdxTJeFyoCQl7S
IDQVDGGPaQiJirAIbwzh5CY6/EhWCCpPgi8ACZiZzdsxZsoy+UxUNMsY2xUD5/peKQvvgLskIuDJ
ifu01InNQcbaBB4K3c3Ykw+5HUDAzSytXAcsmxcB66xVDsaCuPdR9GW8kZ079gff88kawK/T3U8A
QplPmSPdUkIDuEUpHbK+Yc0E6YHqUADkjRbzJKcGbW0UJRzqGYIxKjYV4VGlmrW3oflrq9xCLTba
9jNFoLeJbUfeZrKZtpiGDPZwUNhX1iUmJNInhqpp2mybDhrojE58h/IecE9s0C7ryZZZ1hBwp/oH
gIPF/QJACjaSyidZVFKJR9TVS+zixV9UjomfVySaJE25bDtUTxBQUlZg2OEhN60HlYcCY1ecQs2b
jr4nwPmkSrg2xmO1yl07/m7hwrsRl3SVRLrFd8QVEI+MhW6tthNZrHyBc2aFsdg2V46rwlq49x7i
SINx1GdJb7PVCjFQPhDTkkzVqnZlOaxDXDjROp1CKVZe1WXfZIoWxFt1TbozdPIQUOAXAqxPXOBO
rHD76tdsPJvkZUiIytn7EtnFTdvS3yz9Yh5y3UyHZ0Uh869m2yhfFvAQPSFA/dRwV9Ra9yrDPs2Z
M3R1vKZp5dzu+kZqmzLE7jnMQs64id2OcJ0BFdYDq9V53rP5xMKshVLJ0GVTREFD9mT1Bc8JrugM
eLxEfmRLpMNjpu/BIcccBZ28auIxqYIa3fRLW6L4UTIfe6WRWXXA6pHd48BUD0Mk4WDyE3nDYptt
RF/W/lozfH5ao97bHEOUbsJFjMh+21DJcaz2U5c4qbVqkoHffopAsNcltOWkHCvUqzYMl4Egu5Vv
D6hbaWlMb9OifSaNWZ/6r3ra9Pp1Spujn5lFIQGsMKy+4CPw7QApOzxU9Sj3eeeIiZH5bih+eY5m
WjcAoTOWp7w1tYSd52guWUv8kxHmS8BJIOYXu+/Rlx69IdH5vwzKF/lh+UxUbEoIwTIOz5KhfdKC
ubblSz93BZdOs7QnMkKdc90KfmNkkaW2HXtkgitLa6pd7Rn5DbYjKF6kwBtMzEQ6ocyNkJ6VJTcW
ltr8prHzulhjaSvtwEP0f5iI+jAwLzHrvypA4aU8EpeRa7eoMOQBrhzOVt1MKdo2gkEC2TbuFySo
I1ho6ip/TWqeSrLynFlfISf2mlVcu+PnUmjlmemtXwT0ruUq9HTrEKEJ3mRjW35tRfcRCLdzGBBY
2zuB1POud3IzDzQmVigxcBtYK+HRr7B8YF9s2Wm4FWCJr2NzIIxG02Z5FedjQzvQTw5uqd5+JXuQ
0fBginhLN7RJDbKz1hTb05UFS+4UxkNMpNXStKuuRvs6sVq1N97UiJOp5d2BSNrFZUEbwr3lnFl4
y/4cWH4NxkTUhWvA6GvJvcILiOl47lw57wjimXn6DU7aBDzHiQqIiKCZVBhNq2JpLmf4v4XjbwtH
++/RszfNd+wfvyxlrctL/igdkf98QMjG4pXJMvJDJan9qVIyrA+Kxeqh/VFG+j+DZ50PuCN8Xufq
Pwn+f5SOrGXp/BGhoga1UMrp/j8pHSk3f62PdJvGnmm+gbiVc5oK99fqLGt77Ny9n9ymGQ8Wf416
knygJsqcGz+sLOvOcuqmpZ/RZbMNQ5/yeDUOibPOwqEcp3ON7xinXwYFFMxYRjpR/CPzwkakl7HD
wOa0wjqb7blf9fG2y2v9W6FXI0cyy+DEWzciJijOINQIB0MZG5k37ErfAuwd1ylKHCneTHBiJXKS
2vuqKVAMw9bo6GZWvSrLCBFg5+b3NoXJjmjGJTD9XL/BzMU5Jk2n71mGNQUzirxqbG4tS/vo6tpX
JraggpCWr5A7uWcnHpJDAj8DH5iVHNzB7r+M6vFKOccusJFOfN+4XhYTNjbNt0O/hH5QGWPRbMyK
d0wVt3Q8yeu8CsDXxacarDiGeSKeotH5moxD95EIxTg92wbWOFy/7k3S6FClZgzx+Jkc3BkdKDqQ
hP7kE4+l4717cO0OfB/fxPwcziyCNN0nnmWewujBtUzCSNuSAKr1zK9/SJwwPjEPwjpAsWXvHGvS
D5E0BwYvWQtlHHW/2Lro9ikKkfd8mhtO3yiqIX55LvACrZUYozXbq/p1ES4eBILRJb47t7gk0iXh
4eNOcbsQzMzRHji5O3+meKydW96Joa8NioIp8PMYsQ0aeI41dr4F2683tyE1Lo4YVbaJxXwuMp3A
VrR0Kjv3rmZkg+IU7Ts7sa68Q/nWHOeSDYJe1OJOs/1xI4cCdJrlztqqaWzn21j5yGG5ac7AlRb2
ZXNZxOhbZsqkbc2+8MqKWG5e67LX3epowBD1KuAreK+9jbI5VGtKFzQ0VoZk57BI9FIr3cRoRYys
BwRq1RctCDhmilgsqAM8iASVsEwrKBY+vbu+jfiuFjG4D3DYEnyt2uRXT3kzuDUtfqtifnyWJY2u
7MnmNCmcukHc6TElcxGqXRXF3wrWnuTU5m7mMmeYC+1qgMjQqr1aeW41L7kaZBefnFCOL0YRO9Uq
a8d+MwN+mw9TNMMUa0tDNhAEHT3ezymLW7xSVi5WnZg7sR6XSOv2OlliWxklyW0yQT4mhX2APV82
YcGdHXrYhADNJl1Avg5wwypE/3y1LElfB4ZmmesSkZYZVEOhuhepNcyawdtEt47EHIgYoS/c62kp
xnPe2vquwVIVxBECCK44SyPBwIVHzKY/OWtlmQ8k2YR5jIFCd7AY5N74bCRtuevQMUVHS28hSDLN
vaNteNUWX3JPaU5JZhHaN6gVpdlSK9dx0W2jfi6fp7DULaL1eqAXC6ndOyusGrnjH2L+hcLTdXue
RPODVfsT4WO2g5SYEtVwdrkeG2qOg7HYROD2xgr3o90DnzMTu10ehswYqv2YxQJ2fzhPgVdpnNdt
ixQrTI07C324RHTpp8gZI55mdg+YLJvrdLdMpndMNY9cYG/UpulqEnBHXMTcaMrAMO48L2w3uYhC
gJx8V+U2IgoeJZpl3rHo1oet2cd5wOLIOIGk9zeml2I20BJlBybEVTxWi5VgSM8NvufMitKvTe2m
L0Q8aB/NJh8+09kPDU2jZXGvWdNArMBi4qBlGnogVReDOJ6gduOQ7N6c+ANE4gpNGSWZZ1Qzfj0P
M8PRwg2H/nS2XLvSke3kdE0TuRpro3XQj9pOE7Hfoozda3VjlpuwK8aoW2EsxxNeygpFjSfD/FHM
kfmEYf0TbgWHEf7FlUx0nLF3vNG9c2xaQyakc9AZcX1wfXpD3NuIN3PNJiNPSWzuJerVc14YPZxM
Yt3F9diU5EV3i5PuvLo0n+uOpdg0YSbsnASpPKyVHPU32wowikM69ddETwE8n0V7D3Qubcg+Hafo
TkywFDECWvm8zPvCdDsXe6ZFOF94xPg3emfLy8T233rq/4tCApSDCc3/HsTdfpeynfPh5V3SOzem
euFPqZv1AcIvgzeWqipfyPvTQE7N6rA5k2V0mbmpcdPPgZxBVeWrkDeSlNTKn6X8z4Gc/4FdOLIG
4bFUUeySf1JVGRdxwp84RfDRVSoTa0zDYjjovJ/Isfdtl6LSZ3jjakdAbcMlbucjo+ZwQlrD6kmY
KleXwK+xc2p/hXq3OcAEZo6x1GDD1nGuI5qp2y630RnZ+Cih1vU0yK/V0IU3o0N0RzEjBkFHNhE/
DRRXcNi2LV622QoWJzcq7P4wczfugpwMGRUYvA2GvGWnCaN8wrvPKauCRJhT6htXW5aPoaHhKbag
jWwaXyd9hLOrfoB1gfxZv+STiElFlVxSS7JLgkmJHhHdVUWwCRpdkr1juU/cJflOAlL0Oi4EoUy8
5tmey7QPfBWUEl8yU4RL27vCRIRitVexKqUKWMH1lZ8GFbqSlHF3PYwEsQgVyRLqIeksZUdQC5Ve
tk3dKB1QYxPkMqlIFw06xiovCnCkIH7J9VDhL17Dxyw0F6cmWSL6UTpk9UoVGGOo6BjD55Mno1Qc
x8UvbjsVMcPOtLjTVexMyuTyJr5k0QwqlgYcDme1iqrJxtjdsvDVid31imsiLCN9QyreyDog41G+
ltikGfB1V31pPbd21D2ItpXejlEoOTkGYApokz3xObLpzSeSrY0t7HVvh80fof6whOE1RrYkmE0d
+WNJnohtD+2964AW3TgXHqYiY3Iyyo1ViHt3uFURd0E7WvWOwufWIoK4VLWBqXxz/WehuJsAB6ab
oU3ttQ+YU2u9bm1fWJ0x1E5T8Ttx/YXgdFN5Z+uddZ1ZxieY4uTMKvInCTDzVioa6NzDBXU0Fjkj
qFC9FN06y9L0nqBY/abXIIqGii1Ks0+WF/ONwhoB//d6GYQXHqmv0KSpH9oo3cGVYnd6FaGvIeVU
RNO4A27KRU4nq4CnLftdinff3AjPHoOMbWTgSPuu5GpbI3g9lQqeWni1QzR9+7wA51ktE3jVmNn7
ylbI1bGlUIp6RGKiB+ScKzQrLVZ0qBSu1c4rMs7xkhxdiAVBCqd003AsrPML6nWouW4u/NdJoWAr
hj6oQmM8DRdSLNNlenl6/ftZgWSHKLGAyjpWMUfioxdCFNsyQB3VSFIsFrKz9AeYdvyBqZ01CPIP
BnDj8cHmWLUtJOEUHU/C4lrY6HaanJxGd+8gEYTxp8lagLz2IiUHVfoKU5/DD+HnD8nZ92aDQX9F
qE0O/n1YNyHKvA04fZaLk2/K9DAqCOEqL5eUjT4gC0vuGizGw8OQJNZIONplIBhdpoOZqQ/p5yzr
mkWS8Jyp/OfYRioyV46/BEOrIqK5zKLocyFY+aJpFJTBmVYW4FovwdLTvAiaOnGJnPbG2Y2CHFSY
t2GH12UR4ifP+tyXcuxe3cwXmQNTnHSqYZX3XXlkTkfcAQNdukr+zwmzQwqhV6NA1yHBP8qsR6Wn
1zS9a6NrDDYfKA5/bC/+nXz8ZvKhzFZ/uzJ7uLi0/ooX9sdLf57V3geb/xQa94upymB59XN3Zn5g
9oAGB80P+xn1b37SwuwPyjJle4C8HMtgufafkxrFOvIQ20UT9gea8B+szsg2/HX+YbGi022dSQqo
QySy78V/PeF2skmTcj8NLmNcP87Ax0uZgLaGe7l1JNoHxpapd+cnJs5iI5HJmXu3DIY89gjpg5XN
bjcxPzltPN+WjiEfhtYJvxC+A4N8MQlOcKGN7KtGOW2Va+yUKEUjyYV0NeNEsxt0xHMyPDZd37xi
lkBOG/csm2fLNo/9Uuf1pvYT5oLNPCOM4rKnw16GVL61RQ/RxPVna5tprXUTM3q9zeLQUpH3g7bR
a8080r2wCOArkCS4mrERsydsyQUrZ+fa0JqwQgFAE9QXpsk56JkHhAa63Ex5PXzWKYj9APh2952f
ItgeWZKdVthL9O9eRTo1/+F8/gGDYl3gNOuM6T3Jpxzm+0RH67WBEFG8JXzhe5jxxJdIG/qQWJLw
2+LYiBYyGBWfqgVUwZpM1PaTVTF7l6Oe3fuZTrIH0So3Yx/Kx4p12E3XNsN8wvMS2YGF1595Scxz
m6M/FyEdZ83jb4kr727K+L1q9Bas9kWIlYvuPpzQdk7u3ZIs1RcRed5tmCP+WbEu00UQ+kCgmF+M
5db1ChIhF/eABa26yUTt39ptnMRXqeXb+5bPbzuwDLji6VvvljhWrAXf2E4XNH1iy/IB0Il3pyG9
Q9gXI96YPXtfCGQcyDJgC7HrPMCzMI9aDqiJFWJ5kzU1vtaFk2PjuKmg/eLUBD3QW8hZDLvdE3zb
8Z6FuTVlUn8dkXx8bhgKf6LSpE33UYs7ag4M91IrvA28P0ICeez6dxPDhtWMkOUBWUd0N4G3i9BK
NFSY9mB+oSht8bjSbkHTYEn44kFNIVtA+FdVZbrRtp91evMplck+dOtuORBOgv4wCXvtyoAMQbY3
2y7oQWAbsA5SvnWH2OZMW0Vj1d+zDrOzq9icQMl4mjBXAjH1R0mdeh3/gCYwY4Kg4P3AKTgXtkI0
XUAL2h/YhQuDYb7wGKCZqw2oojTEF2JDdqE3wA5VKAfP9bxt1FwQD0QwaN2xu7AfctauySejaiFA
2PzVrKRCRbhhpD3MY4OqPAuv3aIYTolCS8QwJkIFm8gv3In0B4TC+IGkiArdlYGrUBW2ydYvWaBZ
6ApkESqkha7gFp2p54d6icanpDOSQPPj8pqlbr1pkX2kCpCR4KRig5AawmMxGY9PVHaRs+f21h6l
QmyUDb47imOzqFgbA+FIFI7DUWAOZE0tjA7J77Cf9QQH2NAbfTB303TSyGA5lD02hNmX9+XiXXVp
G7J/F+3a98rpOCZpv3Fx0uHGYIjFfmrH9EPD9saTJg+bdR0uu8kT6W5OGDHQPbhnSF8PEOaiwI1G
tZW0n0SjMjp7BqzL3Jc35AzcC9M0cNGgHmVrjJHVqhWBLQS8j799C81hTfUpT7qs2u/p7J7JtQ8/
10027idyGh6kgx4sHcp2PZO1SR/SDreiD81trfzrYxLPO8tZzkntzbvcovqO4zbfziID36TxKoGE
loiTpqygtiyfy5CweuhBN9gLr7sxwzdqxAj8YRTu6pB5dupo+nXThOON0+Yeg4nyK0uXescw0Nsk
4Rxu8cZTzYd2uy6FUe+XEv1PPgzaMQWweJpzMEW9G31Re68gEsxxMxc2j+H3JVqesvk0pvW414uo
+4hEuuPCGLVd1ExvfePkuxkA0KZrwHoMwgi/mJlNsvWksJIsEAsCoxDmHXqHldLeLCz7JGEgbonp
oOqrIphfFVz9oxci0Z00zb3rq9jfJQtHU1qQpdJhOeaqcBb3PLc1jlAoEEm68epEWS3r8MmvCVYx
7SLc0CXHZ/CU9VdZZiWjcjyhzxVoGzZfQ7MKE8PbFiDKduUyVJ8rMrI/+U2k4VEEmFmOcjlLRm+n
uR4hvBPPcmfyL65bZ9JuUJ8+udj29bXwYUpFLYtESjUxrfqpy8TRntLoys8Kz0dWDhoi75LeXWcG
QitSQ5IlsEYkEjaBFuvBEObZDCn2GU5NzDwZu+5c5pc7t3Kzo9ZE7I+riHm/1mtPXaW3n7jiMOkm
/ViddLO5d8K0vMMfo5/NlPhvr+OT7nMuA4tY2clo15PyORlQgFZDa2nM/dz0u4nx7DvoI6Tr8M+A
vnXhaHMOOiALURbjXp5rO1BDrI9l3A/3sZ953yYQ3ZvKr72rOjS+aH7/liQyemZmMa3YIOrr1rI/
SsvWAC21ZGWaGXk7ArzMMtfhx6ixdngSvoRO/+oZtb1bSuzcS0gGLhPq5xmneNDlpRG4bvNSF3nG
7lE/kKaLLkUY1fcodAeoihqhD0Bu9gMhDeXaWGYLT08obkkuazYMkrM7KZyzjNiHo4rvN0VnkM5k
sLXo1mPcjNWmFcVyjuYu3AD6/tan8SPOHUop6gsEzGSJmgO4IOCAAYY8o2ZFw8M1s2tVzNTeukMI
uZo45TaxDJMXI8seNcPBcjbW+pfYcEEvJJ77nZye+34QbyGCPa9JICZp7mcJnC2obTJbpkx3j/4c
LleV3ltMDOrPbH2qLZ3CcZRZyLOzqjZgyhm3RoO5T6e5OJhDdSAplcGeIz4m45xd5VzzK4lSZCtA
NO+MtEProqe7ZsirY9lND9YSt1uxxHKVExNFrNbyDcqYte7MvnxgIk/iR7vwWYeFOSNBlsOGMCOM
1bIttlNP4Eqjea9hZDyDOAs/67Vt3rBZAtfj2Xe16Liu7NfCKARrph5vWpxUp0piYyOH4rtbjIT2
im8YBeo46PmVQLG2496rADK3VmVtEtJjVoPnxDsqFvee4JMoYA+dbhn6TjeGdMPbJiyPDV96mTfw
APVzPLfWGk4HlyimN/YRkxE0IhVns0o/kjnmYESExYxX22YQY8jyvo+JuEpRT7oDIDGHBDmLI/1K
q1snIIX3qYN/qIrNWsgb9vfR2hp9hJHlG1uLPZ4zoro0/SYc25slpzWNO9YDrbtKq+ILVkKJoGl6
HNv+thLdTafJa6o14CrOgji9A3E2zz3RK0MfrWeorivby2PENMzjcXe5ln2FIMm7copaQpNpVsaM
SINQ3GK5NRqZ/Zu2+sM5/LvGz8Qw83cj2kdGtN/b9vv3P2+9zR+v+imYFB+AQ7v4ii2M8f+v4fP1
DxASTNSQjG5xP6mx7c+Oz/mABVlnUmrg9qIJYk/9czZrfQDXoXbhvmd7CtvxT2az8H7edXyeQWil
QA+PYYcQh/dmHXduSKIZbXnQBircajdQAabDJtTGkeTvgjoLXIZrjFedAqkVbY3GW8HVYBj/X/bO
bDluJMu2X4Qyh2N+RSAGBoNDkBIp6gVGiSnMgGNyDF/fC+yqeyvVdbO673NbmlWWZaYYjAi4+/Fz
9l7bO7WVnSFWjvtqz7XVvO9b28WlAprN3SBtSeL2zm7qmLUk7vyton/V0sRzrPdgQ7zJDfY2Bg5l
/QaA82LvY6wVSDgLSilyrSQiTazdmRs6DizaCI9WCK53FmS5NZj7g0NVSmi9Tz8zZ/hlq9YHGd1X
NyOYBlCd7mHs0RWKAfegzrPkwdyAdvWSlV8k+hXInr1NX42OSfMtNcf2KBFTnftPNl4iXfcHw0CI
efMnPa9iUnTXoPn7WgAovMz5Kp7GqZNRXXpXPZrBHYz4NvKrJPlOTg78Nk4xkrhHHRUZe22ci+4I
oRanQkZSGebKa6Ma76ZDvndwDbgcK7v+Q+0F56QuIqeZi0eDcga+CInzuHn9PaLLJhwLwIId8tT9
1NpiR9fKvgT53N+M/WqcYmPlqlSkxhnLiNoXsmW+ybgr6mkW3QGxpZfd+gZz/glLlUm62F4i570k
ceUcbZjIB9laDj+1X69Ky/7OywyOlFF+cTeQ4sJte99PiDFjr+iva8F+PEHAPLhEn0aGAsdob2DG
ke0LivF3UWX90VScuqNO5BEUTfyi/aw5gGNwPxgsFwuGGpnfJbRemfluTMh5Bg/pV6WOMloKJ07n
7kBiGu1fQcee0GLAUBtkEqhk8MPv6ulXwqXusIoaWmgbw9Ji3aDUQCNfXpZcfU1pEH5lhLy8Gwgj
mdGtjrgj4l7f+gZHYoP+AgZnANdRJVydXQkeM91AmbEAmWlt8Eyic76mnzxNPIntyR+b4jo3rXEm
zV4/yKojq6olWAEPPijaXcaN0zuNBkkoh67fEGzAISF5rhvUkzLukNcb53OdO+uQbvBP+ckBbTck
KFhTauw1gBNKs0XUu1IS6G1N4HFImwIzTBWShbNcq0d0aScAYkWYjnV717nyvSlbL760oGTTW2WW
r27WeU8gw49oJk3jps9GO5bHcqDg80IdTHXwkzjFFvRAvKygO+b+sR+lX/3E4EiFYdf4df1h/Oqo
2XrskOZSF5Uoau24x3HQjWATyzo4T40nEVfGPcBFxVwe8LBR5eRrLTo5KRu0yldZTnYxRw6jg4GA
NtdrSHXsHb83kJ3kUsBAcfncK63WQ+zmtE72TRILQszbadgJEKv3LRBS7xXqiWyhvzuLea0B28Qf
eYwJGkBWELLDweewDcyGFCk8uU4BVLsa8SERiFrsZr0FW4khyH94RrwYJ7/WaBydppyMsPHHsYj0
Z5ToVgnYd1NSgY5fSLktkK3zpAjEgTdmOggd1i3UQVS49gfNhqE40jRgQI4xkJuwNrIA4wltlmBf
OwUvuRIhiPhjFgCJUeUArO9LLD5ignjN3odMbSjQAYRIIRlqV0mWW1g2grp5IARQNu5uAaViDbfA
ah1Brjrg68SbPUjiae0+zNqdD85G+Rai1IBLHT7jnQt/+QuJ2fIWilDfwanpgHiuVTBh/bbcuzqw
25siC1j3sxNHTlHaA+5GyzuC7k+Ptaf9Y5N2xWMty8uaIOoKO9NpLnPqpLexUh7qvsFO6cv53jb4
zkB1jvXIDB7Z9tmH1UpzOt/WKtAbM3GzfQfV1DiQayOevZJxmiuZZuysCWSfa9Q1WISxefK1h9vD
pduG1lBSgFvB7QKPMCzbzoyK2U6OQ8c1IVzXsRRh1a/Lz3Zpf3BGdfc0V93DBPhvl6Hq9EMpWvGc
rGZ8IIbX/+qQdnq1mWZzONTlTUnu8kMz+GTPGYs4a3Lnfq7SdTAAm1HvQXxg64xP8FDFt8Izs4gg
TP9Nm+3ckGUq1Sl32vnWW731DvOeHybtDJljWnKqeYvLXNug2kzmA7WdDcZBMAobrBSBWK4te59T
wz+iamCsCFKiL2v1dfWa4WZx9Qhor16PDtlDSI1MGl9rj3RkApv0AEEec1A3S/8WDLRieGohhe2s
OsQLN8N9s51QmnQiExmnj8gXJiZoabG384BBDG/goCCeg8WZ7JStcbW/WdCXOQudQL0TUzTcQV4y
/6B/0hycAZ1EYcbmye1b69WYeT0ZNEmkAIkfCNpV+64eyvtCTO3LyDq841rfPQLPDi44zOsd14f8
wk0MTqSV6vuicSDoytI9lav+3vp2dlnsNH2Nac/cx7FJfEPeu1QC1cqI0m/Erqkscd/PCFx2GSv/
0cm9+ci0u3vHYMw82C0iiyvsFWf4XIV25bs3FdcuRFMb2wKS1o8J2Xqo5krsi6URN6lIXnGCuVwo
uIWTukTeqLFYYFeKzkfCT0phHYu93SXqzskygSa13yJZuoRgQ8NSkc2lGHMeylnyosCAo3yiW2hD
Cw8Meqe9nl0G1Y4AIcYIKgvrRGIxrTbXO9RJ10z4aWLyV8tnUXd6iBrMyO9yppafweUjehc5O0GH
qhfsh6Z35j1b4HwJOSTzJkvSL727qOz6vxKM/44Ew2I882/q+/m9/3Nt//kn/l7bB9bfHMESQ+np
/iNg7R+KVkEVT7qLR40MYo8C/5/rewIA+VcgVOE5IIb9P/W9dP4GW5VMeXJj6M1u3KL/wUQHxd1v
Ix1sqg7o2sCTXCTY/uTGXvgnyw/3YUO3DU/+hPDzVRu2F3JM//RnWd6vECb3qWHSlsDv/eRN/h1s
T6wJOm+fVWM8w+ftzyN6yrD1t12uGY2bJbbc+KibPH2k7DDeCVBEjeo2oj3ZfuxxUXUQ9j3WQKIt
NtusoDQw6F94N6vZ+fIeSoxovvYAu4lKBrXWWEdVDAydfcVkl0w1tFHzHBaBHio7jOMit6EiJ4Im
jiJhoP1a+hDl8fkSQmCe02B2JZrWOBj2Xirs/pCWtlTnwWah0e+oCxQwlEsLqRAZTlrz7DWLfLGX
pKdwWkGMIDS14xk1gvQW5wahgCOoePHD518oEQzmr6ZHIFNE7Hbzntex/5G4OXUYgSJz3+63xDgN
IAigs3hmcpIrhgawNo8FhtxbX1hrvxvdgCMzN+lYTQiq+oPGNaP3a4PBJvKb/FQlgB/mOhvIqa2t
4ZQbs7+fhO+8LZoZOMDk9JT12XOCnYQva8zvWhoUp1xOL3mTWcd8mPLQrILkBOUQf05bJelrNmeU
BAtKXgKA7xq7u02ncXztk6rejWX/aFUz2tdaB0y/EvfnMMcTWcXTGyhx2v94O4rZuknm4mXWQx0u
gZmffd/+kWQNKt+4GJ9J3uuppo3qSA1P/EHdhPRXpiMx4N7Bl/WRu+eTXrMX1De/CFoabte+oRYr
knvKOm9XjcNbU/XnSjf1qRiwoCAljdBOyrBnrH6rlDDh+q+PaVI1YSGLFwX4Phrp6uyLSv/hZrV7
V7lr/DgFjYtGGNtIMG7WcyuOCronR1vbNMNXSnQ0OpHWet4lBBHRqMGDEI9ld+cPk9x7ji1uvCbL
DvW8OiHpqdw4N311Nkp9rFCh/vDTdj7PjBz3qnUMOJOLHdZ58gfeoObBMYZnenPzM0LU8ghZkW0/
U9mpLlwyizLhhvhzqHJqZzwMCOBv2BfSQ9fJ4JBUDl2p1AiO2p3+aByg6gyqkIawd4RInLJ6x8jv
R8Old6edutqDLEbKKaqeMtCqwr4e4JuvBqncQpd75C0k6cj5i+nUIuzK4oUInZt1Jf296rFlO4Px
6iwIgqxizs9pC/DLgAv1yxqd7vu4evTGcK0X1OqcZK27ZQmL4lLpYrx1ial+xDLjt5FlrwbIKhcK
iibnygkbzxe4jXJN74rccOMkCzE+MSGdvOfSLmDzCVnV4HrgPCmAOgca2v4+5srPmIKQZc40TvgB
sndyzPJG4kBPOrSW1sCr8WBBbMbw/nMsW5KfY60fIe+YyBl5LJJAo+/153n5aBWb6j7x7OWMIac+
yWFapuA48GjNO2Nxxbxr+W03O+E0/DKJ38mYyMXMtedxTH9BCyQciNTplmGLaNV0DwGgf+uprAGu
p3aKXVRX4jatgwqKGQLqtDXkkcx63lmBeHbJ3SORMewSM377RjATcOj9Iydet2zV1trHwUrwdRIT
yuKv32Zsti9epub7MjfeWVKvcs1EWJdFQ84wkzqjte9zIYuoK2V+WxvZR9z7XZRJlb1UXY4hBstm
dodtXaN2G1crWs0KW34Vf21LrAPExlsMLe2yOZvBADzJ0hfNjPzJtgLjmRhiDx21k4FYDQj5rYIu
B32WsoynWcp9TATLgaGOuHNR2++HeGCqMwwDwua0geqUYb80xEJTg1WLX8i9EmFjHeKWhBijLVPC
wvVjmeJdy5b+NJkojMMYqzlnyQoaP3brK7adt3rEt09aYPCzk/3VowiaEPfhyrT84Zu75EASBHRP
aekb1MF+VDDyxURoqgFmC/nsuTEYt2iw0oNPG4bw6JXQoob0blJAt5w9k/3AX+6zyS8eVkPouyUL
sDksI5mi9SzDuYeJqT057gdbJkcoZjMFmvR3lOZjqMzuuBgJ2BFruAtGdi1QJQvsNUYdguyEGxTH
TuhOmCkSc3oa/RU2v8/Iv7HpaPDeglM7z0djaUlfETpmcjbTxHKD6ueiGr0XWP92o2kYEWU5cqsK
pF0II6n/EmR5EFk+gknQtEHUD+0NekGg4Yb6Nbfe1yrzmv0aTONB9IrIrCVYMZpC30rrOT2MIMzO
RtF+MOe6o5083ppziYN02qZK0qsfJJXJBdFSs6/Fkh+mbBA3KzKTk+F4QdgqXLca5cfOT2ivod5e
6Dzl3FCrgv2udb+vK9ORmiqf68vwXTZFceuoGE3ZAlI3tnCmKZifF56B/ojNId1NRfELc1lwmNX6
PVH81GJlbkbrzonv4gaoPYZftn5Cjn4Q1jjtRMldIi5kvEuZ1d5Ptq853NFxIrfG2eb8YqL0hz1k
5aF0KBj0bL9WGB53VdG3L6XPj1o7m6Q6Rmu/utEGfNHDIrTZRPHaTOkjQXX5NZCNuhG+XC+6gAE4
ecX3sYpJadSsLnYp/eoDG9/Zg/WcZW5NmibD5XwGNDi6WflD1gA1KthlN6NduYdce8uuRmh/ADJR
XcCVTPthWe2dtpYffRovoUZ2G04Bv8NEtsteMBR76YVcHwsL8wqnKeLWMPXGueYDU/z6eijyN5Z9
MTC0rf0vrefwZy0BPXWMb1yy9HbAHJLr2JfTozPE+ZuXu8+O6067pkzubdn0J2v0EwuuW66Aa8V8
0Gg37K+oEAi5RbeOic7f22vsSm5UXsI3rUlkWltGjZmrEbgkjWS4PteM0PmeQ0mU5oM2V6wUSAtP
3uz436eiF294Nn/mKh4eVmEZ+V7rVJ9yNVgPTuVqRC75XLOzKvDMTrrA0dMBjUTH4YkQ1VPrB84T
bLFe7Ng1DUoMqeTOsfvyV99ZPjfoPk/4Tj2BLWfxOveolOmwZGokNieGWOu4I8rJjdDXP8NCHHfe
IC6EuubfejcQP+qkPZcTiR1AvtJk1ybWR0l/mjF7Jn+aSW5UOxSJNG7gxc83aqJdQvhnikx3dpb5
pyj9MlLN2D+vE1mhMZvnHcrJ8kjKzOPq1rcxIyCPtHjZzCfAFjmPs6u9jzjxql0qe49IeSd7dVRn
35lj5kRdNZV7B+cRxB21Mqxt0Yw0g9U8dZZN5ujCR3E/F9JHSxE3DplzaiQ5pfOHKqJRtzzUflYe
E7PLD7E3DYetRbVX/F70R1zjmNM+qY7QcbJXdrPilSNu/FZOs3imfx2fRO5lN8KZqHjj1j23taYn
nMHaKsIFKOhLIjOwb9pY6OutaXcGysSCSAWGTgWq90wPTu/SajaLcLZrFbka0S9U3u464Fh5Ff46
fjhq0ie/bxCl5vnwYCdp97WxnK5g/TX5EFmIVIvKQYNJdQUdqBuqJuf60E9fEiTtqHEcewyiNVAW
TKFSLXqf5ayHW6YiFT3iuISPHPur+y0hVA0Rpj9zsvqjHbAQu5lhZOei7LEL26UzVKRv2ptQjpP6
81yu9UKPh5DHO1jc2Rvt7/rAdKDaDE1ziaKnFhEW9cQPbbsw/LCvpupVxHN8pSkD/bpie4Xi+gzo
oKYIa8cfdVU3aG49cJDDmtx2NSVpWesNVF3p6gvsFgBTwpPHya+KS94QJ7VU9EIJ1Sx3ylhLJFad
cg4TkOMrYreui5wVoVYOu4VkTHO8VPU6hrbM69PozcmjVFa8PPle3jUPc0JEYRQArGhdgoAZOlEs
VEggSCeDjSkR+nxQbmZbVnbhtZP9TNbPZ442tiF6dT0C5LQKCHTcUrfL2TZ2ULfNfbmquousPmUf
Bck3Uzq51mlIXeeViD2wjeuUEHWHzluZP3AbxJGgZZZcMq2zFo2V6PI9RIAJs9eo4eCBhWb3Gbrm
ogeD3GDEwE9zSxJXhe39uDq4EPWwGGe0E+qm45mMxsHKLip3sl0sR+9XhY3np6g3QUyXIUc5Mp35
0hdBnL1B9sWph9kdFYG7UeTWFSUCDrc/AGEnJ3esKMFNFF27lrb4C6pfsc9cduc9ovvi0NONfBcU
1rcTLd+w5H7ceEocG37seZXtcFUqU9/S2a6epsl0zqvKpp3EOxc5qYmi2Uwra58UAJ3QYFMdtJvh
vMAl1uEku7ftljY+v+PXnipyjzIp2OHZzvcJZx3FebvsZ9kN+7H0btBy6Kjh4v4Emjw4dIWQ7w6+
pBNxaiqMC3amslE+vsUmPWaJpaOuIYPVyiqXr7dPpx9lYOhjKe0Ha06DD9yqD5rfBCKvkMh+5HJq
zbKllBqTCwhQf4aSbW9iMbc9qGB29i2SI1CdKx1WM8+gqsYVSYUlx3g8G8V3kPmEdwZedTKy2IoM
wm929eTWWJxKptykhS7Y8S3r0MQ2XazAMx4Ga12e1JSeRqSIdzMhLojzaqujAjfKfbmk6R9KufZd
HGcZG22bELsDsqLo2fhHlaNcSssdHI9q3wF85dCZliud+OBezwkmc6QMp8LNnD0qNDbMvkExLcxH
38e63vf93OxGlbz3HqrPulkAGSkUifcFVi1SMxhYmmVshzm6+rfPTjccDUIwqiyt3gzVv7WWx5SF
hrjtzKYgAVJ/iJmD1YeAfLMQsMvnh/ibJuowAu5C/r2gzA9xZUBVWct3J7DSvebbCmU9fyPs8zZN
/GhZW1AS5bc+J8yAMY9o9uNAJG04W9Ye544MYTbGZ8i7TCD6OQ6rRLg7amaTkLF6zst9B+9hTDCk
XhpmJjwtvXc0ReHtZEdvtUyS4pH+gxDRaM+jv9eQZe77gXqb7EwZtVv7Z/Z7dRO0bbmHeLCe0PaK
P6aaK1o+5PpEsv0YTUYrr/kA3b5Q3c8hnYezVwE8EMBVzsytozRdFGB1l1hw2HRnxI+a2WCakFzY
/uC+Rim21AC07DWvbupR6WKXwNF8RTwEFkVPdxZq4BdKqS+Z0bY7rxu829RFetzOK4VjkwKUWTcZ
zWh0Ua3H74HZgo5erJBErpfaYMsDp2MflEsk5+RY/iu2wCqkr42AVfiasUbsfFmbwkHFWsjbekkv
mVG/DcrrT0ufPncutmp20sO0UB3ViQIK0sg3mvUl2pna/uhJByO5G0KoMqqXGf7RL6UqwgmS2sfE
R9eD4ntWI2ost3rylwFHYJPkZjQoP/6uxYiiadYa+G6wTE/EFK5I4vwYtRYNiOng9DAJKf6Rw9jl
7ByL0QqeajYsEHuWw/wn1zHeY79LB4OVUO1dUXRnZC7htGbgYZYkjviqlHdX5I560C7969DEfAD8
pMjMkPDBkkw6HxbYfhSpugec7t/wf/hXRe3/kol8svOGzYNwvDMAouK8OByu8GR+xoViNF4YBTFP
7qY48siBccr5vGYe4YTCfOk4kgA8DEQSy60XqGokK8HohZ7pIuRyCImMNws2CECb1ELJluDOnZ5O
GGxPnm6/J/56xsVOPz5TKLcS4y4O0FauJcaavPXOytTDgUAfb+8VbnlWDu2/NhD9rqbU31GZyl1s
t5cu0VeilD+YOvPEx4uDqLe+traqIxoz3k1tF5Io4yE9cnehgbhWxgPRIK+YnfvbITZUNHUuvM/S
qo+pUMk+ayrzNBOSFHXO2N/U8O/oXAwNjXxS62BUXkdD0IaLp2yXNsv3IkFTKofFOjDyBN4+WD9i
R5vPk+8UkTujq4UN20x/OL2nn9n7ZOi6DsgX0Y7nrqUZhSkdvYNBhnDnG/RZsgyPmiiKU+DWd/ZQ
4oVeLRtYcjYFaFZhqCInEmlxBm+DpHBtCElc1HtvNs3bBmetNhrG+pPQEwby5lIY7w1u8gdPlMYp
58DrQgve78kv8o4ADK5IqE7yNIJMg3QK6IBVLcsP6iyWVqKq9wzl1EMzWTFW03T8aWTuL6TFCymi
qdGfW9rQ13UmkMTJvKneqUxMzN2d8VHK1F7vO1CrpHt7VXOkC1qhkBiYp6wbAXpzBHpIebMZikAG
oAYJsTpkCFS5L8TGvQkBBnsbh8Epi/WXJXG+UiE4z22cYBdul+HEOkAo3vWo8AL/ZfJddvi0ls8J
Ubw7MnoffLOP36sZODhhij5WKYmkoOSSbtxOOHitCwO4PmwHnd5SQwzzISGnDwJ95o5kl7L/hO6A
B/CYxDAmaRJh2p7ohVHTVBirai43lHdTowgodJvupVN2e9u2vk+MdeMFUFkwMB4XcpR3C/vCGybu
wLpHaya+4OU33chvx/V1hJAasoxjmkY0qBni1Ut/Z41qvHg8PaTVqmmATFhnl1UpRTQvDZ5w6MaE
ignHVWjKAUdUN2yVELvMGxF/3neMWz5Le8yHk/JBR7TG3FK0+rZfh4lRamjD1vzsjGqg+SQKBbl8
ET7fhBG8lJ/C6jTJ4UwlMcEh9NSWp6XQc7GzWGj7lQxOYnh7Lt6z5IimBK1UpC31C59ZvWdEcF0M
yvoVO9dZYYeIHDVORzJt2+ucaPmab2k4Ea4ZfG2dYz727RbjiN3Cf+qdjvOUvax5LFdDvxp2Np4t
QBjjZ378XbcYw2uhDHEvqmk5SgUqlMtrb11RFnhPATN+dIiY6W4NI5U/yC4rzkPvaxxmG7VyliOr
tKnZVsPK8WsSuPsUIbrTo+HwJnD50cg0tw+tDiDnPR3+jT4RdFYJD1suDu7IyeGbrnLM3l2SE3De
P65Jz3yQEZ0EhdHMX8TqJeccDcSO7JTlV4nt+i02ewq11WV8SKejA76KoSVM8qx9HV2nOUwGp27S
2BxmPFIRl51sL5I+PyoDXXlIa/S2i2fvRk9i2CuGoBdl4iSmsjfFpYFB+nXIyQ9mlyWKDweDvXM7
O2Y7GYyrKlp1D/vWP1Wpmex7varj1KNhtVTBU2J003DnY9n9RveWXFs4TV8E9d2la9rpMA5U/7Qz
Pbo0BhnVKaZTUssxwjPL2CWqr+7GIfhpaBNliFnFJzd1hsjA+HYH89fZAewisqC1bggz9h8JVphv
psXRZ9fw1il04zKyIXzx0ATejn5zd+4hlN3BQyouRAL+qP3Z3OsY/njuL+/JUmG+tyGgxH5OW9GM
K3pl3fJiZFZ88CCp7JVkgG3woB9TrfqdJnzohuxyejZNUS+SRtsapdZsRgiDiH9xIK4aYu3eMljI
O64K6wkqCNhgz0Sm6XsNfWCTSPaodqQun2YH3+OSctjkziYUR+hTXAyPHCSH8Q09VvKXliY9mMjv
w6BZ751i5Z+L+Npb8/IwEU4XSl28BL38ZiVs1ggm9hmE14hOyXtQIxkJEgYeEx7JqDdKEdUwoQ/S
LOzTZFdYW/On1YdC1dgOLlZox3Dd1gcrzVBL5O2r6tv8EY8vqjAJlKAdjhrU23djZgwiLeObJfBX
i5UKeYbkesRkitjNH9+rIG+v09hecdOUSygan6Pd3C6CaWk8IEpc8B9jnGqBFlzA33/YhjfefZI3
Ovb/MGMMRqMnsL8NE1rapJovWqmZ/Iz2f0lM/z1ZKoc3ctH/Nzng9R3/FVr1P9OYYBptf+zvs+uN
xgQ1mVbg31PjmEL/Y3YNjek/AU1b2s0/ZKl28DdoATbsT/4QPOqN/Pl3WSpJco7tQAuwTKB6xBWa
/5OxNS/xT5Rl2ycBkp3ahB/KzFoinP3zzBpsUYtvemSgoEs8BjWGnmsHKdkNMcb03//pg/m3RM7P
F4NItSUdBLbL290G6P80IE+ceXP4D/Y1NRb1VhM0/GUh++sFljILkBBSkPzCs98DnXen/4+XxmUp
fH9L2ttkvv/80plRmPNAf+GKnJWXxstCiOoyoSXxRhepGNsdo1DREU1PoA1Gl79++T/TrrZ3jipA
QpeHE8kX9/vLSytLahLFrGtZGeyivqHBwYhhXNU5a7aXmytUKX/9mpJn5LfvlhflUbHpR7oIn3/7
uGsF2jBRgbw6spZfapRdN5IZbnuAGRa8qIE+hp1ZvPhojqC20mEcPlyFg6c0XD6HFqreUUE7mE89
Hpd4v66r/e4yMGl31NrCvNUqprWXrZtJiqBS9HQzM3Vr99fvg7XxX96Gi5zbcSVsHuv3GFqfhNlx
9lJ5NUeqpGIk6WAuRyJG/R4iDRE6ze1c4D3861f9c1DGf35jwGPRmmDQlfz9zw8MBi0vn53OvOam
Jr30M4DXq9NfIp8ps0xykR1bmfdMcBABLCno5b9+/f+6MD3L9LkJo6Tkufl9reggqGGbzeb1MzM2
2xYMF735MdGtef/XL2X+iwfFMgNWli94QYIJ/vxe48UbaiFG82pnwfxkUM0XB50xvWe6ZPUfgMns
dy3cbXWKqtopb2KxkPIOzRz987/5uv/VG7fQ4sN99xzmpL89tdI2mqAVsbiOQ8sisT2cshdqbaHD
bIuB/ev3/q8WyeYXYF3yl+f8HsdgqlwQGqwlujZqRNoVhLuiJMQd44mGiO/cpi3RN1wwMp7ygDDc
+0oH8+YUwfxJy25tbg1Xz08Jw1gCGoXE9VjoYG8O8LTTVLcTPzVnlVH2okkOYAiUh79+E58JOP8X
+/L5sHqS7w+ulYO1x/8NppeXSTz6yEauMdr39rB6XXf6fG4QeKu3riMpBd4V+97CB1hxpdonGUaZ
Xb8E7YlYB1SxWWG35XGdVrovZiz6D78T89Nf/57/Yhf0MC4huCIjyHZ+97wb3AK0y5j4isGZD+Tz
YzZVp95MEZtf2rL7d0/2doL+ae9wxZYrTuIGzg7EYb+/YjUkMhfF0l8nZTW3zlA571Dutv+xwHSN
wpofO8vtXbomcdztAU/gwpoY8D5nQGpVaNXL8GE1middEMEtDBZBZtlsnNsz8fkRAebi8EIGGlx6
7WFGBJZ9IewZ6QmFMdynsfk32Qi8g9/fFu+E79niyZUwDH7H/Kx+EXgEFidXuGZM99SydlHuGfkD
enRu6DXTwAn8mWbyIx0QbWh0CV4+BJDw8pBgEEvsllkRb5lL5uLV4B2I+YbXlrr9aJIBlNDvQ9LN
AA9RFYNwkU7GV9pxyRAJr2lgFn8i4IAcpMTJSsHKyDc+HEfAhorb5BK2r+rruEHk/L7KL7Lym3ud
Y+JGhdXB3yEYy/hmEjEORXgpf4qiNyN0S9wPJYnvit9Ppx8LyHr3PCxpHWUD5/dZBA7RNq2Vq0dY
3qi76bnDurM37J3jwVANtecZ6mWsy3yKrNjzngOyNAQEf8iSYSd1C8fLSUDJQcFcOoi/0v8Bo59u
Zl31Q3Fa0biichtHmyhLjNvGTeyb9kUmI8MzpeOzwDGEb1ubTD1tnXRXImJA+OXOUDsMdSUWmipN
lHr0kqqk5R3YaRz5OXHZCVb9F1XwjHgopoCdNSjlWhj9yZ7SINh75oB/AQ+B8448hjKh9tltKAHZ
iLUiObzPFv7Y4vVlGsUW/RWSnEqa9lBZvAsd4mLkZDa57ynmHaMAP2h9sghdq2kvUAIhFCbLJ65Q
ZbN/g24vvdek2v30kU+h75GpOIoMsCt5hQluWRvcNEllTYtkbhJi/UbENZl7DP9g3Prc8oemoQPV
9kcvkPGBG2DzHU2w8w3xOUmdrko/eFDmP5IxzrGRpkkdiZGvZ5fGAwCYRDkEE3h6x4NVCSsJicWY
kaugEg5JOvuwW3rwMw4/9cVw/Ky41bXf4zyua6I7vngaAl/AA0CWoBdVXuUDXBhgxm0NKaA6seTv
qAIk4RaQNQ0i5uAeLFAvwKoF6puRatfi1y1ybltLu1T+wYAWfixXkDrM3vmk6y3sTyTQQtjtDfu9
hRoHXbKc8MtWSVx+nY2eb2yJBw6FZYGZrL1gw/817BXZwlMJ0tHkMLWJhIWTYHrA73GpZDgGVr5U
9FfGTojOj6Zg4vGqE8YPSMbZsjMbnYHnr8NuXVz7PXYmkAaZoF4dyi1FpJpIeovX4GWShMf36+bd
HmEIGjb7kGdXwb7qSKwLW1aoD/DL4sdjF+aX48bR3FLWxS8jrnfEe1VzW9SF/NKKbT6MBCO4DAPG
CmRpHiqT0g7AW5vmwD9JMHn32CUofCRKoQyJALfxg+/w4XSSkzocSov/ooMHck8/ii0GkYV/Sdoq
uAReMz/BW9tAiAY76uce+R/snWlv29a2hv9K0O8SOA8X6AFu5ElxoriOkyLni6BYKsVBojiJpH79
fTZJORLtpEl3gEMcXKIo2tjZJDfXXuO73oUP57ydmxhRO2AA+jx2smXiiq0UfSQPWVYIJmrxtBsq
aAGFBqO6i3E7NegJ/PoO6mX+M4xIw7/fUrNjWORenUGJqs72Bp5hrZUqXe4AlaAwru8Ln3BDjwIN
6hQN85xXu/KiFt5jrbH36qbmpTiS3Clc77MlENXqnrEn2ZKEBklLj9nuUyXcmwsnwopC9pYtdxHW
NnG95HMQQmUyqfysvm8chUOYbOs3VI+sFnXOjFw+bcLD0FMQLA09stkLWydJk4jMGjXyiRXPgeED
J4zfIkZ8O008LcNAMTxZnN7A5F3dK4GCEx5DBHJpquHuM/hKrHkdwqpyOddcvPTsAOnLPmbg4TTJ
Up4cHCweFNSDTJ9PRiklt8bBoVriXoaHIF+2wY8uXJ86gFzygrFNBnAckE3Qr8I2RZcOpFaQqJkG
TPLQPV5jdnjAnUaH3mtntC0DurXV+ReIZLj5tjlC6twMqqt9lQo3CMsD12f5h2OU2TJyM77Rbu7g
3PG/LmjR9JLOdHRbLEIVyEv8a7VWcQxAW08tvvQM8hd7yuvEt8BWrHuQJ4ClmAzN0wKSS2/KEosL
uhW/HBj0TAFqAvaJ0Z7pJXih6s5wgrp4tyu90ZqcHMMhmSsEUSQ83tDPXDpcsIrAofo6p+rKv1XH
BZLr2w9B6FC2yxPFv6azDhmhRGou1puSPYWphfdvlABjzqDj8uF6nUT0+7yFW1efJi4nbGeJ22/K
3JnANYI7Bqruc0Dx4Nb1+Kq4+8kNQyL4qjA6wFqKIWcfSlxQd+vPP0ENVt1VtWctAKVwXpnwRiOo
Dxj1wjM58Wma8SSNJMKWolJY91EBpoqPfqkCadTxaROg4i607OXUicUHChID1aTF8+Rmk9IQ4gMn
IcNNOJrRrp/jFGmOYPnRaM76UCuBudCDQH3QRg4xAHkrTBNUHQ+lnrLJuiZIetDzbgSxsLv7bHk7
DnqiltVd84ZYInzkDDw3gyCY+dMEvIdytPt8UHWOqEeI6qO6ldclIe1DkfCHZPP5LLnw0g5w70Wt
x9iYzfqgIFG7iOm7urPm3Q/mjsE6mjOCGUTbXKRFQSQjdi3d7SsX8jMVNvpUPM7a4i1Cf24sdiAe
dKalMhwgCrccKwZuzC9s/aDTzgoAEmp0D3XkhxwujTmBsP1mKfMM1og87XrhvLpf+3NLvyzh3mWc
gkm50GQcj3lfpSWllS3gXoqVqWIuDNgIoPP15+6nrehNi6LCmIbQi8SXtAqXEchsi78dFWst+aAy
DwwRmYdsNDNg1Rm0KUL3VVowuo49FSWPK+KJkJxKFW2nG2Si2YBWF4nAfR9o6AWhWFPPxuI0sktV
AbNW5bv0prL9+gtkNfM/Gvk0qNteQw5TXMNnYITv7MJBRByFebCGGe7frL2app1WIMDnOH/tbGAO
k026T29GAVSxkWje8xjD8tBIhVWFHAoQherMgovoWk226iwwRbYhzMSYAGu7VZkvam7RRMzOHU3s
RCMJwZQ1//DaFy80KjdIH+Uo5g4bJT+rcYTSC/S9OoOkLr1B5NQHcw1PyYUaeZwse55gYWzIva7i
HUJTBDHaXvfV96atwey7pjLyWoGEspjk9DeA7eF8GSHj4WkNgoFnQmVSmG/a6OhVBj9DMggDBCLf
02v4ifc5SiH20v38Khk5LuqqEE8bFIxMutSTmvuCVq/uN7WRWq93hGoMSa9x/Exyy+C791QUSs3I
RxeBkcKdmeILHT7sYf2vbvJiv12/V0Xz8HSLGp0BYeUpTCfnDjQCIO2KOj+kD7lZ4IR4o9D9pIim
xi0No7yv7ZZ3BkXhD4VTbd7Tqfa4Hs1Hk5Aq7Q0jEADCpmj2MvSCvzzwj69tMcBVB9cfTvaxzgGu
MI/0mWGRap8Se07K08VDqa1PYVCzz/6ODxqbdIxcj4pAv1K2jFOgEQ8mCkYwbKa0qAXvdCNT1QlW
czMlsq9utuSy4VjY7bbgTvX4L7eK8BcsrUIZ4mSKcRYaiMiqynLlTSKU/xswTSQi3fUan6owmBCs
RTQQjmKNLAxZtgJmKgYPffACKktwQO/4d+KqbJJuHqo7MoAM4Nbhg6GTC72U7PFxNsKlS9ZOdR96
8HpE5OAnRVJyZkSgHEZIQam7HFV3nWwh/055vPnBJtkEZLW8MOYlT1o1xmROU+HnA2xQIR0ELiop
dHfuZSBsuAoc69OcGXUe6AGh7BTG6zJMNdih8nJ0WmxV9vyWfFp6A3bdfeu7njEVfOIzrzLdT+oo
z5aQpTgXIOiMKTEY33VradhPaqNI68ZDWx3AUD7sufOk0ZtuEKIcXQzmZZ1sOROR8Dd3c9d5u0mB
jV3Md6SvysrYfQ4BsMJjit5LE45QHiE8/hwQySg2ryzRaUOjJ1i5CbHd+kaj4rIy9paSATYuOHG5
6OA2Q7jHRq2HkZAjGWGZN8AajKltHxR7SsBW5TcZ8Q3gwCK9jvOsuKJLCIy3k+XmQgkP6gN9DKTs
TBetRJ6HLbGDEWYDtCyRxMbCsFj72npYk7EGGsuQlB1QoFl68IQ6aFxmE2I3i+EaoO7pLbzywo3t
XFp1rl1x5/UDvdPVR0YpH96uAXt8BMwZXmScELQz0c7hCoMoIBPWBohWbexGd2nD9I07Deu3nurV
jeaZo8dip5vLwC0OK+A9e9pqqgx3u4wo1UHIeavuMuWtKijEI0EmLprCUrAQgmM8YVQ1jFZxlbwx
9cqfMYfdufACy/9zs8u9DxY+fjUpNvRwh4K5HIq2eubqu/nHNZSxj3FSsxJdJZCcg52B8PzQkJ9H
TFVXBdSW5oHU3Vufm+zM/zNO/h3xCJTO5Jy/U+EhJqbCc9aa2P6dY3lHMcaKqdNXSqpYUQE0fC3v
qCo/En6KIBAhi/21xGOOKfppT+M0xISwY4lHEbM2qCArDiULm6bGnynx9AbOKo5ikhfUXVOlGoBW
FTmyk6rLvChViGySclZsll4WUVn8crIbL5R1zhP05NV6N+ilytNKjza7ihs4AYB6Z/O6cBf+fua7
OCZ/k5Vv0t5fM50ih8fYEipfuk7z9fMUYq1mamRGhvouMGmXCWAzHmk6tHeikSNMzH9nQeU5j2vI
uXJyGTstYyBOTCTjb9+Q9Uq8zZJshmN7773CWDMM9nqeeuIAbouV7ygozLdFCv28cUu6+zCNMjeY
pw9OoNS3Fonp+UOd5FeB5ptvMqrndwGTpul+oR17S0P/VkPz6ylIMm1vjRhDVsInDQgj2iTr8EPi
QnBFwokpanZ8wUOAHgETq9HXV2hvUnXnf6ypa9xG8wQissO+jsor+uEjfXNr5/Shm1THZ44Kt+G/
R0wyY/ASPcqvnVxLJ0wPNPT3lIZ3h9sgByH0oSQ4N7aX+t6D3hieTYDo1ZwuodTP2jrFf43W6F7k
YpEvLps25T+KVVrfr7ICeOyx31f89C72t/kDPTi5n9c/+0vfX+jVqln0b/QQLWhOXw81D9U8zPfW
iBY8c7Fc/f6bAUutbcCBREtRc0FCFMVM2Gh/PGqaqBVR7O1+zllF8Z1s0re24ftv2O7n93/ne2/Q
btB0+ftv1GLEeNYzbfzTu6CM0XXUQmgYby4WPN0Fxx1zG6rA1GXb6z+0C49xsc2FNOLA94Y5ocV/
ZA96K3yVBN2lXV5HEHTK7eLqSwIIA+qLlu4a7Ra0NxyQJFCmb6XzsfofbxU/ndGfOA66gyGFp4jG
/3YTqHyeCoKqCDCFGKHK7gzsHDRf7EdEYLHEO7nwszz1H3Pe70kZ6NrYtqCx1oR7c/rajjWmBgcl
qkKhv7kG9/Zwp/zYAfj22xtjOkOJLNCrzdXbBBXPjN2hsm9ajXAgG8MSARPtJLsJ9hhSCosJwe7L
B0B1x0BDNAqJ7Wj39oYD0gIdqbvcQdDHAKlcADi41OLq6ULmLDvw8jmIRCsqw7OK6K8ftAjfPhDa
2DLgRjHAkzRXTxk6+pj4QAdFAE+HuIanE4lhZA+Ewadm6iEYrPZT91wDVxsTKqnQcHeb0KqhAR0I
m2BSchOY5cgcAxgxdTAY4upJgo3haGgytcG9PSjK/nSIn/UOhVOgYPRVnRN1ahZtG5dIjL/UERFx
Dc4lchwBBJXThQJZKrpS9a++79kmmMwNFQPLqW011+BEgH5kp1VNEo4hGRYBB6Ie0b4ldu90F1wV
NaE6eA9dBDE4UcCUCWiclCxojEhxTUCVxFzNxYKnu+CgDGEUhNRKIGe5hmcRGHMmKwuGMebA0w5+
dIF6JoFGYViFXR1Y3eDOAh6NQKZKSQHv79iGDWywOwu993dMrAGpMAHdbq7heUdA/GTPAvGyeD/6
wzqF0NMIxEyEEmCB3c5mDk4j6FYDBJSVBTICrtkwVDcb0dMIzCsE4EBkMliNQGOBtI100HsGKHi7
y530/CPXQWOQPSG/0gpLm7YbkJPIUCNDWi9qYyJD4gFOf3P1dsEmfibzrwMZbzTQgF5fJdCRdhPt
sakh7HhDvTNgogmQDAOKmuYanCZQKTXJvj5tRjD4kh85kfFT38Byx3Su0zgEC+4wdwFCf+l8uogV
hBSYPWtgW2MbDnRafru3H5xnRC+XGEErZw0sZIDmMEqXL2oA1xgjajqOaHunAWkAItvuof55kIBj
ROWMNjWTr3sq+8THltWM9MVWimtwfqHImklnCQxSIZxwBmq0b9lPoCrKmNoqAmINTgNqtHvISr9I
n2uCGfgYKPd0AFUkMT2S2kJXXBicX0z4avHQcjqAXBHpYcgp2iy52NbTs+C6YwJp0TE41IQZsiCt
CbEDukVnHH1prSbs7wKRsi3aeOnvba7hyYIKxbWsLJAgI2dIB+/L1WVV4UiAztVgvx6aS8ggn2co
n5/NHFJd5+Oi+b+RPOYcjEmn0HNLh3NzDW0X0NcC/yOlEYiUu6b0l6vrotndMqF+Yt7lMW7ghoNy
DpjuK7sLfGoVmh3UQvupe1GC7YwtVKKhH7Mqg/MRkAXBhi8lC4bO+CwGIoMqa/Vi31MSlQaSzWRV
nvTmsGSB8SCq9C6AN9F5RYBpT295aiNtEoi4EUADW1EZXmEBcgJXNl+gg6Vg3BPoo3YT+lUllxPT
Ahq7E9OaowHpBWRBOqeu4zUzD5SCeucv9U4EKOAx/fyIi5hCN7izYMnmzoSN1F3NEOiS5uq9v22O
8ZkVdEYXOQ/PUyLokd0FcRZgaIHAoLORvdjJBoEGjtURw+mba4i7ILgQ5KyDDaLA0pH0Lk7uRVBo
S4qNAqRzVIxDOxEvDa35Wa9RV3lJWLOBl7TfupdHJYKik0Mkmzs0Vhu4D0kvGvgKsrLApwZWQT7p
ZTwitUZbwY1wBisLmoHSkt0FkEicerCnXe64fyI0hQgCSenq/EMSAnIdsi6CIYBWoNG6VMFz4InN
SCboOsiuPznVAzORAlEpKwQUTjSmwR5zBQLPc+Yu4jTT5qAIcGJztds+IFnopu5KGQdMJEN3Xfyg
Thp6KRUKrjoztgzrxJEalixQH9Fau/3Pc8wimKbGRojUec29XWhQqjZAFM0anIuAsn5GjfezxtHA
RUDbmbbzjSRzoxBFOa/LvLUaeEhnAXdWNtVOehGcNptASam5eu4iAFWLmIKgoXMhfkIj/MBWPfXB
TNZ+tGw6YPxV9lIPzLd+4dj58fznXdeHaO2g/eypj635RdEQ0977a4PMv87wq03W6OSHxyzS6V/v
XvD5rV98qOMf3virdJE+ruvmdevuMWeLDV00/xstviw2i9OGP/adPf/6JL//dvacJxbhbxbOwt66
olIrvW4Kyd72fOEGQS+/cLjYZudjGdUGhSu78mQR+X/F6dY/e+oW8i69dhzF6WIZHzdWCF/bTSK/
MjPoH3P/scjPFm8wubKLX6yiRblIV6crt4hP6ZW77pBX8V+vaHcsNl/Ot71F1cre5Ypd95dn37ND
KcqufL2KU+/8kdUWES+78g077vunO67qVPWOf/Biy96T2/O9oz5dLtZnAqi2UEXZB57C5LON/ez4
hCc9c9JLb5f+oqdFWmSd9MpxeS4Wbauj7LK3z3VTi/6SXpgFisewPtvkFlMku/TbuGB8aH+bW0iz
7NrvFv72THt0QCD5ddM6WmyXp9vRoWvkl86yxeO6yFZ5fibTHYJNen3/ce17i/PmyhY0K780tgAG
8zPJ7mA38mtnmc8/zDk62/QW1vArVo8h3O8tLark0kvH27wn3FpbeZZdebb6kkJ+d77bLcBBfun9
4txudXVS+YXLVzeLzS5b++dmvau9/Yr136zSbHWmqbqS1q9Y/N2q8h/PzFhXI/kVi3+O0/AocU18
oAMoPP7BP7e8szjN168mi5Q5x+fWjJGEIrMv/ezNDS4WYf/s65ZImcsu/37tn+94m32VXjaM8EjO
o5qu7Ce9dLry+v3rTa5UduG7FbM06mi/6IUJsESKXKTs8vfreLl6Nc2e2bY2ySe7/Ie4+IYgdk2t
v+YGzwWxQ//JLv/A7q+ybHXmUnSpP/m1q/Oosqu0yK77MV+sj4IhdEqXo5Nd9tMq3WDZzlZuEabS
K/tENj3x1um/+AWK5PuTKb5NSfJD8c2fqyx/9emlh2/zYbL78qefPcbbzD/z3LoWF+m1v03o9N1d
eSnT9ARsep5/OpKivPTXzpNr4jceo9Ui/df/AQAA//8=</cx:binary>
              </cx:geoCache>
            </cx:geography>
          </cx:layoutPr>
          <cx:valueColors>
            <cx:minColor>
              <a:schemeClr val="accent6">
                <a:lumMod val="20000"/>
                <a:lumOff val="80000"/>
              </a:schemeClr>
            </cx:minColor>
            <cx:maxColor>
              <a:schemeClr val="accent6">
                <a:lumMod val="60000"/>
                <a:lumOff val="40000"/>
              </a:schemeClr>
            </cx:maxColor>
          </cx:valueColors>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microsoft.com/office/2014/relationships/chartEx" Target="../charts/chartEx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chart" Target="../charts/chart13.xml"/><Relationship Id="rId4" Type="http://schemas.openxmlformats.org/officeDocument/2006/relationships/chart" Target="../charts/chart9.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30956</xdr:colOff>
      <xdr:row>17</xdr:row>
      <xdr:rowOff>145257</xdr:rowOff>
    </xdr:from>
    <xdr:to>
      <xdr:col>2</xdr:col>
      <xdr:colOff>119063</xdr:colOff>
      <xdr:row>20</xdr:row>
      <xdr:rowOff>85726</xdr:rowOff>
    </xdr:to>
    <xdr:graphicFrame macro="">
      <xdr:nvGraphicFramePr>
        <xdr:cNvPr id="2" name="Chart 1">
          <a:extLst>
            <a:ext uri="{FF2B5EF4-FFF2-40B4-BE49-F238E27FC236}">
              <a16:creationId xmlns:a16="http://schemas.microsoft.com/office/drawing/2014/main" id="{E00DC18E-0B5A-4F04-85CF-A8FCD35F1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26193</xdr:colOff>
      <xdr:row>18</xdr:row>
      <xdr:rowOff>95250</xdr:rowOff>
    </xdr:from>
    <xdr:to>
      <xdr:col>5</xdr:col>
      <xdr:colOff>304801</xdr:colOff>
      <xdr:row>21</xdr:row>
      <xdr:rowOff>26192</xdr:rowOff>
    </xdr:to>
    <xdr:graphicFrame macro="">
      <xdr:nvGraphicFramePr>
        <xdr:cNvPr id="3" name="Chart 2">
          <a:extLst>
            <a:ext uri="{FF2B5EF4-FFF2-40B4-BE49-F238E27FC236}">
              <a16:creationId xmlns:a16="http://schemas.microsoft.com/office/drawing/2014/main" id="{D7A11797-9638-4B72-9B79-6090ED6AA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7143</xdr:colOff>
      <xdr:row>18</xdr:row>
      <xdr:rowOff>33337</xdr:rowOff>
    </xdr:from>
    <xdr:to>
      <xdr:col>8</xdr:col>
      <xdr:colOff>290512</xdr:colOff>
      <xdr:row>21</xdr:row>
      <xdr:rowOff>88105</xdr:rowOff>
    </xdr:to>
    <xdr:graphicFrame macro="">
      <xdr:nvGraphicFramePr>
        <xdr:cNvPr id="5" name="Chart 4">
          <a:extLst>
            <a:ext uri="{FF2B5EF4-FFF2-40B4-BE49-F238E27FC236}">
              <a16:creationId xmlns:a16="http://schemas.microsoft.com/office/drawing/2014/main" id="{A6322C5A-ADB9-40B7-898F-2FC280E3E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52387</xdr:colOff>
      <xdr:row>18</xdr:row>
      <xdr:rowOff>47625</xdr:rowOff>
    </xdr:from>
    <xdr:to>
      <xdr:col>10</xdr:col>
      <xdr:colOff>947737</xdr:colOff>
      <xdr:row>21</xdr:row>
      <xdr:rowOff>80963</xdr:rowOff>
    </xdr:to>
    <xdr:graphicFrame macro="">
      <xdr:nvGraphicFramePr>
        <xdr:cNvPr id="6" name="Chart 5">
          <a:extLst>
            <a:ext uri="{FF2B5EF4-FFF2-40B4-BE49-F238E27FC236}">
              <a16:creationId xmlns:a16="http://schemas.microsoft.com/office/drawing/2014/main" id="{4DA9BE06-D9B2-4B5C-A768-A3FEDA4E4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xdr:colOff>
      <xdr:row>17</xdr:row>
      <xdr:rowOff>176211</xdr:rowOff>
    </xdr:from>
    <xdr:to>
      <xdr:col>14</xdr:col>
      <xdr:colOff>54767</xdr:colOff>
      <xdr:row>21</xdr:row>
      <xdr:rowOff>66674</xdr:rowOff>
    </xdr:to>
    <xdr:graphicFrame macro="">
      <xdr:nvGraphicFramePr>
        <xdr:cNvPr id="7" name="Chart 6">
          <a:extLst>
            <a:ext uri="{FF2B5EF4-FFF2-40B4-BE49-F238E27FC236}">
              <a16:creationId xmlns:a16="http://schemas.microsoft.com/office/drawing/2014/main" id="{433373DD-5A97-4953-9BA4-6BEE68845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61913</xdr:colOff>
      <xdr:row>0</xdr:row>
      <xdr:rowOff>90489</xdr:rowOff>
    </xdr:from>
    <xdr:to>
      <xdr:col>20</xdr:col>
      <xdr:colOff>247650</xdr:colOff>
      <xdr:row>3</xdr:row>
      <xdr:rowOff>66676</xdr:rowOff>
    </xdr:to>
    <xdr:sp macro="" textlink="">
      <xdr:nvSpPr>
        <xdr:cNvPr id="2" name="Rectangle: Rounded Corners 1">
          <a:extLst>
            <a:ext uri="{FF2B5EF4-FFF2-40B4-BE49-F238E27FC236}">
              <a16:creationId xmlns:a16="http://schemas.microsoft.com/office/drawing/2014/main" id="{E0014E25-6D0C-420B-B57A-6678D7D3E5E7}"/>
            </a:ext>
          </a:extLst>
        </xdr:cNvPr>
        <xdr:cNvSpPr/>
      </xdr:nvSpPr>
      <xdr:spPr>
        <a:xfrm>
          <a:off x="61913" y="90489"/>
          <a:ext cx="13139737" cy="51911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ECOMMERCE SALES ANALYSIS DASHBOARD</a:t>
          </a:r>
        </a:p>
      </xdr:txBody>
    </xdr:sp>
    <xdr:clientData/>
  </xdr:twoCellAnchor>
  <xdr:oneCellAnchor>
    <xdr:from>
      <xdr:col>0</xdr:col>
      <xdr:colOff>42863</xdr:colOff>
      <xdr:row>3</xdr:row>
      <xdr:rowOff>157163</xdr:rowOff>
    </xdr:from>
    <xdr:ext cx="13111162" cy="1438275"/>
    <xdr:grpSp>
      <xdr:nvGrpSpPr>
        <xdr:cNvPr id="3" name="Shape 2">
          <a:extLst>
            <a:ext uri="{FF2B5EF4-FFF2-40B4-BE49-F238E27FC236}">
              <a16:creationId xmlns:a16="http://schemas.microsoft.com/office/drawing/2014/main" id="{1A0F675D-97EE-4318-A3C7-C70A7569631E}"/>
            </a:ext>
          </a:extLst>
        </xdr:cNvPr>
        <xdr:cNvGrpSpPr/>
      </xdr:nvGrpSpPr>
      <xdr:grpSpPr>
        <a:xfrm>
          <a:off x="42863" y="700088"/>
          <a:ext cx="13111162" cy="1438275"/>
          <a:chOff x="0" y="3060863"/>
          <a:chExt cx="10692000" cy="1438275"/>
        </a:xfrm>
      </xdr:grpSpPr>
      <xdr:grpSp>
        <xdr:nvGrpSpPr>
          <xdr:cNvPr id="4" name="Shape 21">
            <a:extLst>
              <a:ext uri="{FF2B5EF4-FFF2-40B4-BE49-F238E27FC236}">
                <a16:creationId xmlns:a16="http://schemas.microsoft.com/office/drawing/2014/main" id="{AFFE47A2-DE08-4F1D-ABA0-8A81D54641E6}"/>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10DBC92D-071F-4B69-BBDF-238013FD5A09}"/>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F799387A-D66A-4A59-9F36-7919940B8A65}"/>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763FBCDC-FDE1-456C-9389-A329C5FC162E}"/>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C2453DB2-06C3-42D4-806B-B35E81079CD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71318011-4518-4D0F-A5AC-E80C368D8084}"/>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4DCAF1E5-1125-46B4-8A2A-379FBA05FA62}"/>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6789C0A8-F343-41D1-B896-B61A2C45677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45753280-81A8-458B-921A-DD5E36D7B48E}"/>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AE671777-4CCD-401A-9522-BD9B0D3B49E3}"/>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935F77A0-C031-4F9E-84A3-632BEC677D0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49C128F8-5747-44F6-B189-F2735B8EA8F2}"/>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770AAB07-FE22-4C07-AC53-31FEC0FFC9D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8268F5BB-C991-414A-9DC9-3E55EFD2E2A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B0C330CB-781C-4A54-8B24-CE33025227A3}"/>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CD4000EA-DEFD-41DF-AC37-09EC16AC970E}"/>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67A8952C-268D-487C-94FE-984442483A3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2</xdr:col>
      <xdr:colOff>500064</xdr:colOff>
      <xdr:row>9</xdr:row>
      <xdr:rowOff>90487</xdr:rowOff>
    </xdr:from>
    <xdr:to>
      <xdr:col>4</xdr:col>
      <xdr:colOff>223839</xdr:colOff>
      <xdr:row>11</xdr:row>
      <xdr:rowOff>100012</xdr:rowOff>
    </xdr:to>
    <xdr:sp macro="" textlink="Sheet3!B30">
      <xdr:nvSpPr>
        <xdr:cNvPr id="21" name="Rectangle: Rounded Corners 20">
          <a:extLst>
            <a:ext uri="{FF2B5EF4-FFF2-40B4-BE49-F238E27FC236}">
              <a16:creationId xmlns:a16="http://schemas.microsoft.com/office/drawing/2014/main" id="{7214851F-80A1-4A91-94D8-44FC9C330C2D}"/>
            </a:ext>
          </a:extLst>
        </xdr:cNvPr>
        <xdr:cNvSpPr/>
      </xdr:nvSpPr>
      <xdr:spPr>
        <a:xfrm>
          <a:off x="1795464" y="1719262"/>
          <a:ext cx="1019175"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E689797-180F-4BBC-B88C-3BA7FCB1A9FA}" type="TxLink">
            <a:rPr lang="en-US" sz="1800" b="1" i="0" u="none" strike="noStrike">
              <a:solidFill>
                <a:srgbClr val="00B050"/>
              </a:solidFill>
              <a:latin typeface="Calibri"/>
              <a:cs typeface="Calibri"/>
            </a:rPr>
            <a:pPr algn="ctr"/>
            <a:t>20.62%</a:t>
          </a:fld>
          <a:endParaRPr lang="en-US" sz="1800">
            <a:solidFill>
              <a:srgbClr val="00B050"/>
            </a:solidFill>
          </a:endParaRPr>
        </a:p>
      </xdr:txBody>
    </xdr:sp>
    <xdr:clientData/>
  </xdr:twoCellAnchor>
  <xdr:twoCellAnchor>
    <xdr:from>
      <xdr:col>5</xdr:col>
      <xdr:colOff>442913</xdr:colOff>
      <xdr:row>9</xdr:row>
      <xdr:rowOff>85725</xdr:rowOff>
    </xdr:from>
    <xdr:to>
      <xdr:col>9</xdr:col>
      <xdr:colOff>276225</xdr:colOff>
      <xdr:row>11</xdr:row>
      <xdr:rowOff>95250</xdr:rowOff>
    </xdr:to>
    <xdr:sp macro="" textlink="Sheet3!C30">
      <xdr:nvSpPr>
        <xdr:cNvPr id="22" name="Rectangle: Rounded Corners 21">
          <a:extLst>
            <a:ext uri="{FF2B5EF4-FFF2-40B4-BE49-F238E27FC236}">
              <a16:creationId xmlns:a16="http://schemas.microsoft.com/office/drawing/2014/main" id="{74F96D05-9FAC-438E-B137-2271E030A432}"/>
            </a:ext>
          </a:extLst>
        </xdr:cNvPr>
        <xdr:cNvSpPr/>
      </xdr:nvSpPr>
      <xdr:spPr>
        <a:xfrm>
          <a:off x="3681413" y="1714500"/>
          <a:ext cx="2424112"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948B9FB-9324-43BC-B1FF-EB383E0875DB}" type="TxLink">
            <a:rPr lang="en-US" sz="1800" b="1" i="0" u="none" strike="noStrike">
              <a:solidFill>
                <a:srgbClr val="92D050"/>
              </a:solidFill>
              <a:latin typeface="Calibri"/>
              <a:cs typeface="Calibri"/>
            </a:rPr>
            <a:pPr algn="ctr"/>
            <a:t>14.41%</a:t>
          </a:fld>
          <a:endParaRPr lang="en-US" sz="1800">
            <a:solidFill>
              <a:srgbClr val="92D050"/>
            </a:solidFill>
          </a:endParaRPr>
        </a:p>
      </xdr:txBody>
    </xdr:sp>
    <xdr:clientData/>
  </xdr:twoCellAnchor>
  <xdr:twoCellAnchor>
    <xdr:from>
      <xdr:col>9</xdr:col>
      <xdr:colOff>538163</xdr:colOff>
      <xdr:row>9</xdr:row>
      <xdr:rowOff>76200</xdr:rowOff>
    </xdr:from>
    <xdr:to>
      <xdr:col>13</xdr:col>
      <xdr:colOff>371475</xdr:colOff>
      <xdr:row>11</xdr:row>
      <xdr:rowOff>85725</xdr:rowOff>
    </xdr:to>
    <xdr:sp macro="" textlink="Sheet3!D30">
      <xdr:nvSpPr>
        <xdr:cNvPr id="23" name="Rectangle: Rounded Corners 22">
          <a:extLst>
            <a:ext uri="{FF2B5EF4-FFF2-40B4-BE49-F238E27FC236}">
              <a16:creationId xmlns:a16="http://schemas.microsoft.com/office/drawing/2014/main" id="{90B29F21-979D-4611-9EA6-45245B8D3C8F}"/>
            </a:ext>
          </a:extLst>
        </xdr:cNvPr>
        <xdr:cNvSpPr/>
      </xdr:nvSpPr>
      <xdr:spPr>
        <a:xfrm>
          <a:off x="6367463" y="1704975"/>
          <a:ext cx="2424112"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8D99DAD-36FE-445E-B3A1-081B2B7A2FCD}" type="TxLink">
            <a:rPr lang="en-US" sz="1800" b="1" i="0" u="none" strike="noStrike">
              <a:solidFill>
                <a:srgbClr val="92D050"/>
              </a:solidFill>
              <a:latin typeface="Calibri"/>
              <a:cs typeface="Calibri"/>
            </a:rPr>
            <a:pPr algn="ctr"/>
            <a:t>27.45%</a:t>
          </a:fld>
          <a:endParaRPr lang="en-US" sz="1800">
            <a:solidFill>
              <a:srgbClr val="92D050"/>
            </a:solidFill>
          </a:endParaRPr>
        </a:p>
      </xdr:txBody>
    </xdr:sp>
    <xdr:clientData/>
  </xdr:twoCellAnchor>
  <xdr:twoCellAnchor>
    <xdr:from>
      <xdr:col>13</xdr:col>
      <xdr:colOff>523876</xdr:colOff>
      <xdr:row>9</xdr:row>
      <xdr:rowOff>85725</xdr:rowOff>
    </xdr:from>
    <xdr:to>
      <xdr:col>17</xdr:col>
      <xdr:colOff>357188</xdr:colOff>
      <xdr:row>11</xdr:row>
      <xdr:rowOff>95250</xdr:rowOff>
    </xdr:to>
    <xdr:sp macro="" textlink="Sheet3!E30">
      <xdr:nvSpPr>
        <xdr:cNvPr id="24" name="Rectangle: Rounded Corners 23">
          <a:extLst>
            <a:ext uri="{FF2B5EF4-FFF2-40B4-BE49-F238E27FC236}">
              <a16:creationId xmlns:a16="http://schemas.microsoft.com/office/drawing/2014/main" id="{5B44CF29-B03D-4AF5-B05C-C41AE5F1C5A8}"/>
            </a:ext>
          </a:extLst>
        </xdr:cNvPr>
        <xdr:cNvSpPr/>
      </xdr:nvSpPr>
      <xdr:spPr>
        <a:xfrm>
          <a:off x="8943976" y="1714500"/>
          <a:ext cx="2424112"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35F540-253F-49B3-83C1-45083E3A3458}" type="TxLink">
            <a:rPr lang="en-US" sz="1800" b="1" i="0" u="none" strike="noStrike">
              <a:solidFill>
                <a:srgbClr val="92D050"/>
              </a:solidFill>
              <a:latin typeface="Calibri"/>
              <a:cs typeface="Calibri"/>
            </a:rPr>
            <a:pPr algn="ctr"/>
            <a:t>28.64%</a:t>
          </a:fld>
          <a:endParaRPr lang="en-US" sz="1800">
            <a:solidFill>
              <a:srgbClr val="92D050"/>
            </a:solidFill>
          </a:endParaRPr>
        </a:p>
      </xdr:txBody>
    </xdr:sp>
    <xdr:clientData/>
  </xdr:twoCellAnchor>
  <xdr:twoCellAnchor>
    <xdr:from>
      <xdr:col>17</xdr:col>
      <xdr:colOff>528639</xdr:colOff>
      <xdr:row>9</xdr:row>
      <xdr:rowOff>90488</xdr:rowOff>
    </xdr:from>
    <xdr:to>
      <xdr:col>21</xdr:col>
      <xdr:colOff>361951</xdr:colOff>
      <xdr:row>11</xdr:row>
      <xdr:rowOff>100013</xdr:rowOff>
    </xdr:to>
    <xdr:sp macro="" textlink="Sheet3!F30">
      <xdr:nvSpPr>
        <xdr:cNvPr id="25" name="Rectangle: Rounded Corners 24">
          <a:extLst>
            <a:ext uri="{FF2B5EF4-FFF2-40B4-BE49-F238E27FC236}">
              <a16:creationId xmlns:a16="http://schemas.microsoft.com/office/drawing/2014/main" id="{71A08506-376E-432A-9271-5BE0BEB2AE6A}"/>
            </a:ext>
          </a:extLst>
        </xdr:cNvPr>
        <xdr:cNvSpPr/>
      </xdr:nvSpPr>
      <xdr:spPr>
        <a:xfrm>
          <a:off x="11539539" y="1719263"/>
          <a:ext cx="2424112"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0B8260-43CB-46A8-883A-35584311A300}" type="TxLink">
            <a:rPr lang="en-US" sz="1800" b="1" i="0" u="none" strike="noStrike">
              <a:solidFill>
                <a:srgbClr val="FF0000"/>
              </a:solidFill>
              <a:latin typeface="Calibri"/>
              <a:cs typeface="Calibri"/>
            </a:rPr>
            <a:pPr algn="ctr"/>
            <a:t>-5.15%</a:t>
          </a:fld>
          <a:endParaRPr lang="en-US" sz="1800">
            <a:solidFill>
              <a:srgbClr val="FF0000"/>
            </a:solidFill>
          </a:endParaRPr>
        </a:p>
      </xdr:txBody>
    </xdr:sp>
    <xdr:clientData/>
  </xdr:twoCellAnchor>
  <xdr:twoCellAnchor>
    <xdr:from>
      <xdr:col>0</xdr:col>
      <xdr:colOff>228600</xdr:colOff>
      <xdr:row>5</xdr:row>
      <xdr:rowOff>104775</xdr:rowOff>
    </xdr:from>
    <xdr:to>
      <xdr:col>4</xdr:col>
      <xdr:colOff>61912</xdr:colOff>
      <xdr:row>7</xdr:row>
      <xdr:rowOff>114300</xdr:rowOff>
    </xdr:to>
    <xdr:sp macro="" textlink="Sheet3!B17">
      <xdr:nvSpPr>
        <xdr:cNvPr id="26" name="Rectangle: Rounded Corners 25">
          <a:extLst>
            <a:ext uri="{FF2B5EF4-FFF2-40B4-BE49-F238E27FC236}">
              <a16:creationId xmlns:a16="http://schemas.microsoft.com/office/drawing/2014/main" id="{73EF0AD0-D9A6-498E-A46A-B9B59A5D9CD5}"/>
            </a:ext>
          </a:extLst>
        </xdr:cNvPr>
        <xdr:cNvSpPr/>
      </xdr:nvSpPr>
      <xdr:spPr>
        <a:xfrm>
          <a:off x="228600" y="1009650"/>
          <a:ext cx="2424112"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7C0B284-23A7-43E7-83BD-70F6950B8B54}" type="TxLink">
            <a:rPr lang="en-US" sz="2000" b="1" i="0" u="none" strike="noStrike">
              <a:solidFill>
                <a:schemeClr val="bg1"/>
              </a:solidFill>
              <a:latin typeface="Calibri"/>
              <a:cs typeface="Calibri"/>
            </a:rPr>
            <a:pPr algn="ctr"/>
            <a:t>$2297200.86</a:t>
          </a:fld>
          <a:endParaRPr lang="en-US" sz="2000" b="1">
            <a:solidFill>
              <a:schemeClr val="bg1"/>
            </a:solidFill>
          </a:endParaRPr>
        </a:p>
      </xdr:txBody>
    </xdr:sp>
    <xdr:clientData/>
  </xdr:twoCellAnchor>
  <xdr:twoCellAnchor>
    <xdr:from>
      <xdr:col>4</xdr:col>
      <xdr:colOff>314325</xdr:colOff>
      <xdr:row>5</xdr:row>
      <xdr:rowOff>104775</xdr:rowOff>
    </xdr:from>
    <xdr:to>
      <xdr:col>8</xdr:col>
      <xdr:colOff>147637</xdr:colOff>
      <xdr:row>7</xdr:row>
      <xdr:rowOff>114300</xdr:rowOff>
    </xdr:to>
    <xdr:sp macro="" textlink="Sheet3!E17">
      <xdr:nvSpPr>
        <xdr:cNvPr id="27" name="Rectangle: Rounded Corners 26">
          <a:extLst>
            <a:ext uri="{FF2B5EF4-FFF2-40B4-BE49-F238E27FC236}">
              <a16:creationId xmlns:a16="http://schemas.microsoft.com/office/drawing/2014/main" id="{700174CF-2933-4A11-91DC-1ADF9D8AA30C}"/>
            </a:ext>
          </a:extLst>
        </xdr:cNvPr>
        <xdr:cNvSpPr/>
      </xdr:nvSpPr>
      <xdr:spPr>
        <a:xfrm>
          <a:off x="2905125" y="1009650"/>
          <a:ext cx="2424112"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33AD563-305E-485C-BD34-561977FCB629}" type="TxLink">
            <a:rPr lang="en-US" sz="2000" b="1" i="0" u="none" strike="noStrike">
              <a:solidFill>
                <a:schemeClr val="bg1"/>
              </a:solidFill>
              <a:latin typeface="Calibri"/>
              <a:cs typeface="Calibri"/>
            </a:rPr>
            <a:pPr algn="ctr"/>
            <a:t>$286397.02</a:t>
          </a:fld>
          <a:endParaRPr lang="en-US" sz="2000" b="1">
            <a:solidFill>
              <a:schemeClr val="bg1"/>
            </a:solidFill>
          </a:endParaRPr>
        </a:p>
      </xdr:txBody>
    </xdr:sp>
    <xdr:clientData/>
  </xdr:twoCellAnchor>
  <xdr:twoCellAnchor>
    <xdr:from>
      <xdr:col>8</xdr:col>
      <xdr:colOff>400050</xdr:colOff>
      <xdr:row>5</xdr:row>
      <xdr:rowOff>100012</xdr:rowOff>
    </xdr:from>
    <xdr:to>
      <xdr:col>12</xdr:col>
      <xdr:colOff>233362</xdr:colOff>
      <xdr:row>7</xdr:row>
      <xdr:rowOff>109537</xdr:rowOff>
    </xdr:to>
    <xdr:sp macro="" textlink="Sheet3!H17">
      <xdr:nvSpPr>
        <xdr:cNvPr id="28" name="Rectangle: Rounded Corners 27">
          <a:extLst>
            <a:ext uri="{FF2B5EF4-FFF2-40B4-BE49-F238E27FC236}">
              <a16:creationId xmlns:a16="http://schemas.microsoft.com/office/drawing/2014/main" id="{81A943FD-1DE8-4C20-B24C-5190E20B8D5D}"/>
            </a:ext>
          </a:extLst>
        </xdr:cNvPr>
        <xdr:cNvSpPr/>
      </xdr:nvSpPr>
      <xdr:spPr>
        <a:xfrm>
          <a:off x="5581650" y="1004887"/>
          <a:ext cx="2424112" cy="3714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F2604D4-3E75-46AA-91B5-560E5E1E5C59}" type="TxLink">
            <a:rPr lang="en-US" sz="2000" b="1" i="0" u="none" strike="noStrike">
              <a:solidFill>
                <a:schemeClr val="bg1"/>
              </a:solidFill>
              <a:latin typeface="Calibri"/>
              <a:cs typeface="Calibri"/>
            </a:rPr>
            <a:pPr algn="ctr"/>
            <a:t># 37873</a:t>
          </a:fld>
          <a:endParaRPr lang="en-US" sz="2000" b="1">
            <a:solidFill>
              <a:schemeClr val="bg1"/>
            </a:solidFill>
          </a:endParaRPr>
        </a:p>
      </xdr:txBody>
    </xdr:sp>
    <xdr:clientData/>
  </xdr:twoCellAnchor>
  <xdr:twoCellAnchor>
    <xdr:from>
      <xdr:col>12</xdr:col>
      <xdr:colOff>390525</xdr:colOff>
      <xdr:row>5</xdr:row>
      <xdr:rowOff>76200</xdr:rowOff>
    </xdr:from>
    <xdr:to>
      <xdr:col>16</xdr:col>
      <xdr:colOff>128588</xdr:colOff>
      <xdr:row>7</xdr:row>
      <xdr:rowOff>109538</xdr:rowOff>
    </xdr:to>
    <xdr:sp macro="" textlink="Sheet3!K17">
      <xdr:nvSpPr>
        <xdr:cNvPr id="29" name="Rectangle: Rounded Corners 28">
          <a:extLst>
            <a:ext uri="{FF2B5EF4-FFF2-40B4-BE49-F238E27FC236}">
              <a16:creationId xmlns:a16="http://schemas.microsoft.com/office/drawing/2014/main" id="{98A3F13B-EDBB-4CE4-B0E0-A187A6FFC1AC}"/>
            </a:ext>
          </a:extLst>
        </xdr:cNvPr>
        <xdr:cNvSpPr/>
      </xdr:nvSpPr>
      <xdr:spPr>
        <a:xfrm>
          <a:off x="8162925" y="981075"/>
          <a:ext cx="2328863" cy="39528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9C6E8BA-E728-4836-9662-6C5A0B63F615}" type="TxLink">
            <a:rPr lang="en-US" sz="2000" b="1" i="0" u="none" strike="noStrike">
              <a:solidFill>
                <a:schemeClr val="bg1"/>
              </a:solidFill>
              <a:latin typeface="Calibri"/>
              <a:cs typeface="Calibri"/>
            </a:rPr>
            <a:pPr algn="ctr"/>
            <a:t># 9994</a:t>
          </a:fld>
          <a:endParaRPr lang="en-US" sz="2000" b="1">
            <a:solidFill>
              <a:schemeClr val="bg1"/>
            </a:solidFill>
          </a:endParaRPr>
        </a:p>
      </xdr:txBody>
    </xdr:sp>
    <xdr:clientData/>
  </xdr:twoCellAnchor>
  <xdr:twoCellAnchor>
    <xdr:from>
      <xdr:col>16</xdr:col>
      <xdr:colOff>366713</xdr:colOff>
      <xdr:row>5</xdr:row>
      <xdr:rowOff>57150</xdr:rowOff>
    </xdr:from>
    <xdr:to>
      <xdr:col>20</xdr:col>
      <xdr:colOff>171450</xdr:colOff>
      <xdr:row>7</xdr:row>
      <xdr:rowOff>119063</xdr:rowOff>
    </xdr:to>
    <xdr:sp macro="" textlink="Sheet3!N17">
      <xdr:nvSpPr>
        <xdr:cNvPr id="30" name="Rectangle: Rounded Corners 29">
          <a:extLst>
            <a:ext uri="{FF2B5EF4-FFF2-40B4-BE49-F238E27FC236}">
              <a16:creationId xmlns:a16="http://schemas.microsoft.com/office/drawing/2014/main" id="{7733912F-C692-43F3-BEE3-0ABF3AEB6828}"/>
            </a:ext>
          </a:extLst>
        </xdr:cNvPr>
        <xdr:cNvSpPr/>
      </xdr:nvSpPr>
      <xdr:spPr>
        <a:xfrm>
          <a:off x="10729913" y="962025"/>
          <a:ext cx="2395537" cy="4238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4BD142-6B6E-4B45-B35D-8F65A3BC49A9}" type="TxLink">
            <a:rPr lang="en-US" sz="2000" b="1" i="0" u="none" strike="noStrike">
              <a:solidFill>
                <a:schemeClr val="bg1"/>
              </a:solidFill>
              <a:latin typeface="Calibri"/>
              <a:cs typeface="Calibri"/>
            </a:rPr>
            <a:pPr algn="ctr"/>
            <a:t>12.47%</a:t>
          </a:fld>
          <a:endParaRPr lang="en-US" sz="2000" b="1">
            <a:solidFill>
              <a:schemeClr val="bg1"/>
            </a:solidFill>
          </a:endParaRPr>
        </a:p>
      </xdr:txBody>
    </xdr:sp>
    <xdr:clientData/>
  </xdr:twoCellAnchor>
  <xdr:twoCellAnchor>
    <xdr:from>
      <xdr:col>2</xdr:col>
      <xdr:colOff>385763</xdr:colOff>
      <xdr:row>10</xdr:row>
      <xdr:rowOff>9525</xdr:rowOff>
    </xdr:from>
    <xdr:to>
      <xdr:col>2</xdr:col>
      <xdr:colOff>633413</xdr:colOff>
      <xdr:row>11</xdr:row>
      <xdr:rowOff>0</xdr:rowOff>
    </xdr:to>
    <xdr:sp macro="" textlink="">
      <xdr:nvSpPr>
        <xdr:cNvPr id="31" name="Arrow: Down 30">
          <a:extLst>
            <a:ext uri="{FF2B5EF4-FFF2-40B4-BE49-F238E27FC236}">
              <a16:creationId xmlns:a16="http://schemas.microsoft.com/office/drawing/2014/main" id="{4B735F37-BAE5-4ACA-994E-9C96A3BF6E5C}"/>
            </a:ext>
          </a:extLst>
        </xdr:cNvPr>
        <xdr:cNvSpPr/>
      </xdr:nvSpPr>
      <xdr:spPr>
        <a:xfrm rot="10800000">
          <a:off x="1681163" y="1819275"/>
          <a:ext cx="247650" cy="171450"/>
        </a:xfrm>
        <a:prstGeom prst="downArrow">
          <a:avLst>
            <a:gd name="adj1" fmla="val 100000"/>
            <a:gd name="adj2" fmla="val 10000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514351</xdr:colOff>
      <xdr:row>10</xdr:row>
      <xdr:rowOff>9526</xdr:rowOff>
    </xdr:from>
    <xdr:to>
      <xdr:col>19</xdr:col>
      <xdr:colOff>114301</xdr:colOff>
      <xdr:row>11</xdr:row>
      <xdr:rowOff>1</xdr:rowOff>
    </xdr:to>
    <xdr:sp macro="" textlink="">
      <xdr:nvSpPr>
        <xdr:cNvPr id="32" name="Arrow: Down 31">
          <a:extLst>
            <a:ext uri="{FF2B5EF4-FFF2-40B4-BE49-F238E27FC236}">
              <a16:creationId xmlns:a16="http://schemas.microsoft.com/office/drawing/2014/main" id="{8E3452AE-8121-4218-A074-EBC43C7A4944}"/>
            </a:ext>
          </a:extLst>
        </xdr:cNvPr>
        <xdr:cNvSpPr/>
      </xdr:nvSpPr>
      <xdr:spPr>
        <a:xfrm rot="10800000">
          <a:off x="12172951" y="1819276"/>
          <a:ext cx="247650" cy="171450"/>
        </a:xfrm>
        <a:prstGeom prst="downArrow">
          <a:avLst>
            <a:gd name="adj1" fmla="val 100000"/>
            <a:gd name="adj2" fmla="val 1000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519114</xdr:colOff>
      <xdr:row>10</xdr:row>
      <xdr:rowOff>19050</xdr:rowOff>
    </xdr:from>
    <xdr:to>
      <xdr:col>15</xdr:col>
      <xdr:colOff>119064</xdr:colOff>
      <xdr:row>11</xdr:row>
      <xdr:rowOff>9525</xdr:rowOff>
    </xdr:to>
    <xdr:sp macro="" textlink="">
      <xdr:nvSpPr>
        <xdr:cNvPr id="33" name="Arrow: Down 32">
          <a:extLst>
            <a:ext uri="{FF2B5EF4-FFF2-40B4-BE49-F238E27FC236}">
              <a16:creationId xmlns:a16="http://schemas.microsoft.com/office/drawing/2014/main" id="{19D25027-D0F2-4C77-A29B-2694ACD4A86D}"/>
            </a:ext>
          </a:extLst>
        </xdr:cNvPr>
        <xdr:cNvSpPr/>
      </xdr:nvSpPr>
      <xdr:spPr>
        <a:xfrm rot="10800000">
          <a:off x="9586914" y="1828800"/>
          <a:ext cx="247650" cy="171450"/>
        </a:xfrm>
        <a:prstGeom prst="downArrow">
          <a:avLst>
            <a:gd name="adj1" fmla="val 100000"/>
            <a:gd name="adj2" fmla="val 10000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9</xdr:row>
      <xdr:rowOff>176212</xdr:rowOff>
    </xdr:from>
    <xdr:to>
      <xdr:col>11</xdr:col>
      <xdr:colOff>76200</xdr:colOff>
      <xdr:row>10</xdr:row>
      <xdr:rowOff>166687</xdr:rowOff>
    </xdr:to>
    <xdr:sp macro="" textlink="">
      <xdr:nvSpPr>
        <xdr:cNvPr id="34" name="Arrow: Down 33">
          <a:extLst>
            <a:ext uri="{FF2B5EF4-FFF2-40B4-BE49-F238E27FC236}">
              <a16:creationId xmlns:a16="http://schemas.microsoft.com/office/drawing/2014/main" id="{C32BA579-DFB4-41CD-9A5F-64A45F454F2B}"/>
            </a:ext>
          </a:extLst>
        </xdr:cNvPr>
        <xdr:cNvSpPr/>
      </xdr:nvSpPr>
      <xdr:spPr>
        <a:xfrm rot="10800000">
          <a:off x="6953250" y="1804987"/>
          <a:ext cx="247650" cy="171450"/>
        </a:xfrm>
        <a:prstGeom prst="downArrow">
          <a:avLst>
            <a:gd name="adj1" fmla="val 100000"/>
            <a:gd name="adj2" fmla="val 10000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419101</xdr:colOff>
      <xdr:row>10</xdr:row>
      <xdr:rowOff>0</xdr:rowOff>
    </xdr:from>
    <xdr:to>
      <xdr:col>7</xdr:col>
      <xdr:colOff>19051</xdr:colOff>
      <xdr:row>10</xdr:row>
      <xdr:rowOff>171450</xdr:rowOff>
    </xdr:to>
    <xdr:sp macro="" textlink="">
      <xdr:nvSpPr>
        <xdr:cNvPr id="35" name="Arrow: Down 34">
          <a:extLst>
            <a:ext uri="{FF2B5EF4-FFF2-40B4-BE49-F238E27FC236}">
              <a16:creationId xmlns:a16="http://schemas.microsoft.com/office/drawing/2014/main" id="{BC66E39A-941A-47EB-A0EE-9CBCBE13E5E6}"/>
            </a:ext>
          </a:extLst>
        </xdr:cNvPr>
        <xdr:cNvSpPr/>
      </xdr:nvSpPr>
      <xdr:spPr>
        <a:xfrm rot="10800000">
          <a:off x="4305301" y="1809750"/>
          <a:ext cx="247650" cy="171450"/>
        </a:xfrm>
        <a:prstGeom prst="downArrow">
          <a:avLst>
            <a:gd name="adj1" fmla="val 100000"/>
            <a:gd name="adj2" fmla="val 10000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504825</xdr:colOff>
      <xdr:row>7</xdr:row>
      <xdr:rowOff>80962</xdr:rowOff>
    </xdr:from>
    <xdr:to>
      <xdr:col>3</xdr:col>
      <xdr:colOff>347663</xdr:colOff>
      <xdr:row>9</xdr:row>
      <xdr:rowOff>145255</xdr:rowOff>
    </xdr:to>
    <xdr:graphicFrame macro="">
      <xdr:nvGraphicFramePr>
        <xdr:cNvPr id="36" name="Chart 35">
          <a:extLst>
            <a:ext uri="{FF2B5EF4-FFF2-40B4-BE49-F238E27FC236}">
              <a16:creationId xmlns:a16="http://schemas.microsoft.com/office/drawing/2014/main" id="{BE237F7E-CB78-42A6-A0E5-6ACD09BC4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7</xdr:row>
      <xdr:rowOff>66675</xdr:rowOff>
    </xdr:from>
    <xdr:to>
      <xdr:col>8</xdr:col>
      <xdr:colOff>123824</xdr:colOff>
      <xdr:row>9</xdr:row>
      <xdr:rowOff>123825</xdr:rowOff>
    </xdr:to>
    <xdr:graphicFrame macro="">
      <xdr:nvGraphicFramePr>
        <xdr:cNvPr id="37" name="Chart 36">
          <a:extLst>
            <a:ext uri="{FF2B5EF4-FFF2-40B4-BE49-F238E27FC236}">
              <a16:creationId xmlns:a16="http://schemas.microsoft.com/office/drawing/2014/main" id="{C4B7C19B-97A3-4E0A-BF02-5E86BCBBC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442914</xdr:colOff>
      <xdr:row>7</xdr:row>
      <xdr:rowOff>4763</xdr:rowOff>
    </xdr:from>
    <xdr:to>
      <xdr:col>12</xdr:col>
      <xdr:colOff>133350</xdr:colOff>
      <xdr:row>9</xdr:row>
      <xdr:rowOff>133350</xdr:rowOff>
    </xdr:to>
    <xdr:graphicFrame macro="">
      <xdr:nvGraphicFramePr>
        <xdr:cNvPr id="38" name="Chart 37">
          <a:extLst>
            <a:ext uri="{FF2B5EF4-FFF2-40B4-BE49-F238E27FC236}">
              <a16:creationId xmlns:a16="http://schemas.microsoft.com/office/drawing/2014/main" id="{740A6CBF-C2F2-4525-8B87-78BA0FA84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342901</xdr:colOff>
      <xdr:row>7</xdr:row>
      <xdr:rowOff>4763</xdr:rowOff>
    </xdr:from>
    <xdr:to>
      <xdr:col>16</xdr:col>
      <xdr:colOff>133350</xdr:colOff>
      <xdr:row>10</xdr:row>
      <xdr:rowOff>14288</xdr:rowOff>
    </xdr:to>
    <xdr:graphicFrame macro="">
      <xdr:nvGraphicFramePr>
        <xdr:cNvPr id="39" name="Chart 38">
          <a:extLst>
            <a:ext uri="{FF2B5EF4-FFF2-40B4-BE49-F238E27FC236}">
              <a16:creationId xmlns:a16="http://schemas.microsoft.com/office/drawing/2014/main" id="{7B6D143C-53F9-4D4D-8A30-9C544C526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642937</xdr:colOff>
      <xdr:row>6</xdr:row>
      <xdr:rowOff>161924</xdr:rowOff>
    </xdr:from>
    <xdr:to>
      <xdr:col>19</xdr:col>
      <xdr:colOff>457199</xdr:colOff>
      <xdr:row>10</xdr:row>
      <xdr:rowOff>14287</xdr:rowOff>
    </xdr:to>
    <xdr:graphicFrame macro="">
      <xdr:nvGraphicFramePr>
        <xdr:cNvPr id="40" name="Chart 39">
          <a:extLst>
            <a:ext uri="{FF2B5EF4-FFF2-40B4-BE49-F238E27FC236}">
              <a16:creationId xmlns:a16="http://schemas.microsoft.com/office/drawing/2014/main" id="{56E42761-8EAC-4A3C-9D16-5C4CCACD8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9</xdr:row>
      <xdr:rowOff>152400</xdr:rowOff>
    </xdr:from>
    <xdr:to>
      <xdr:col>2</xdr:col>
      <xdr:colOff>385763</xdr:colOff>
      <xdr:row>11</xdr:row>
      <xdr:rowOff>100013</xdr:rowOff>
    </xdr:to>
    <xdr:sp macro="" textlink="">
      <xdr:nvSpPr>
        <xdr:cNvPr id="41" name="Shape 24">
          <a:extLst>
            <a:ext uri="{FF2B5EF4-FFF2-40B4-BE49-F238E27FC236}">
              <a16:creationId xmlns:a16="http://schemas.microsoft.com/office/drawing/2014/main" id="{26BBE6A2-3B1E-41BA-AFA1-8AA3577B0A0E}"/>
            </a:ext>
          </a:extLst>
        </xdr:cNvPr>
        <xdr:cNvSpPr/>
      </xdr:nvSpPr>
      <xdr:spPr>
        <a:xfrm>
          <a:off x="1" y="1781175"/>
          <a:ext cx="1681162" cy="30956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xdr:twoCellAnchor>
    <xdr:from>
      <xdr:col>16</xdr:col>
      <xdr:colOff>190502</xdr:colOff>
      <xdr:row>9</xdr:row>
      <xdr:rowOff>119063</xdr:rowOff>
    </xdr:from>
    <xdr:to>
      <xdr:col>18</xdr:col>
      <xdr:colOff>485776</xdr:colOff>
      <xdr:row>11</xdr:row>
      <xdr:rowOff>138113</xdr:rowOff>
    </xdr:to>
    <xdr:sp macro="" textlink="">
      <xdr:nvSpPr>
        <xdr:cNvPr id="44" name="Shape 24">
          <a:extLst>
            <a:ext uri="{FF2B5EF4-FFF2-40B4-BE49-F238E27FC236}">
              <a16:creationId xmlns:a16="http://schemas.microsoft.com/office/drawing/2014/main" id="{AD7C2A3E-70FA-463C-884D-2545BED1235F}"/>
            </a:ext>
          </a:extLst>
        </xdr:cNvPr>
        <xdr:cNvSpPr/>
      </xdr:nvSpPr>
      <xdr:spPr>
        <a:xfrm>
          <a:off x="10553702" y="1747838"/>
          <a:ext cx="1590674" cy="38100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12</xdr:col>
      <xdr:colOff>242887</xdr:colOff>
      <xdr:row>9</xdr:row>
      <xdr:rowOff>171451</xdr:rowOff>
    </xdr:from>
    <xdr:to>
      <xdr:col>14</xdr:col>
      <xdr:colOff>538162</xdr:colOff>
      <xdr:row>11</xdr:row>
      <xdr:rowOff>123825</xdr:rowOff>
    </xdr:to>
    <xdr:sp macro="" textlink="">
      <xdr:nvSpPr>
        <xdr:cNvPr id="45" name="Shape 24">
          <a:extLst>
            <a:ext uri="{FF2B5EF4-FFF2-40B4-BE49-F238E27FC236}">
              <a16:creationId xmlns:a16="http://schemas.microsoft.com/office/drawing/2014/main" id="{9ABC0858-D9B3-423B-B4CB-7485466F9948}"/>
            </a:ext>
          </a:extLst>
        </xdr:cNvPr>
        <xdr:cNvSpPr/>
      </xdr:nvSpPr>
      <xdr:spPr>
        <a:xfrm>
          <a:off x="8015287" y="1800226"/>
          <a:ext cx="1590675" cy="31432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8</xdr:col>
      <xdr:colOff>209551</xdr:colOff>
      <xdr:row>9</xdr:row>
      <xdr:rowOff>161926</xdr:rowOff>
    </xdr:from>
    <xdr:to>
      <xdr:col>10</xdr:col>
      <xdr:colOff>495300</xdr:colOff>
      <xdr:row>11</xdr:row>
      <xdr:rowOff>76200</xdr:rowOff>
    </xdr:to>
    <xdr:sp macro="" textlink="">
      <xdr:nvSpPr>
        <xdr:cNvPr id="46" name="Shape 24">
          <a:extLst>
            <a:ext uri="{FF2B5EF4-FFF2-40B4-BE49-F238E27FC236}">
              <a16:creationId xmlns:a16="http://schemas.microsoft.com/office/drawing/2014/main" id="{17A37F3D-2A52-47DB-9490-E757B07D8578}"/>
            </a:ext>
          </a:extLst>
        </xdr:cNvPr>
        <xdr:cNvSpPr/>
      </xdr:nvSpPr>
      <xdr:spPr>
        <a:xfrm>
          <a:off x="5391151" y="1790701"/>
          <a:ext cx="1581149" cy="27622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4</xdr:col>
      <xdr:colOff>85726</xdr:colOff>
      <xdr:row>9</xdr:row>
      <xdr:rowOff>161925</xdr:rowOff>
    </xdr:from>
    <xdr:to>
      <xdr:col>6</xdr:col>
      <xdr:colOff>395288</xdr:colOff>
      <xdr:row>11</xdr:row>
      <xdr:rowOff>76200</xdr:rowOff>
    </xdr:to>
    <xdr:sp macro="" textlink="">
      <xdr:nvSpPr>
        <xdr:cNvPr id="47" name="Shape 24">
          <a:extLst>
            <a:ext uri="{FF2B5EF4-FFF2-40B4-BE49-F238E27FC236}">
              <a16:creationId xmlns:a16="http://schemas.microsoft.com/office/drawing/2014/main" id="{16AF584D-B747-450F-A4C7-DD6AB9130E8B}"/>
            </a:ext>
          </a:extLst>
        </xdr:cNvPr>
        <xdr:cNvSpPr/>
      </xdr:nvSpPr>
      <xdr:spPr>
        <a:xfrm>
          <a:off x="2676526" y="1790700"/>
          <a:ext cx="1604962" cy="27622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0</xdr:col>
      <xdr:colOff>28575</xdr:colOff>
      <xdr:row>12</xdr:row>
      <xdr:rowOff>66674</xdr:rowOff>
    </xdr:from>
    <xdr:to>
      <xdr:col>8</xdr:col>
      <xdr:colOff>190500</xdr:colOff>
      <xdr:row>24</xdr:row>
      <xdr:rowOff>90488</xdr:rowOff>
    </xdr:to>
    <xdr:sp macro="" textlink="">
      <xdr:nvSpPr>
        <xdr:cNvPr id="48" name="Shape 7">
          <a:extLst>
            <a:ext uri="{FF2B5EF4-FFF2-40B4-BE49-F238E27FC236}">
              <a16:creationId xmlns:a16="http://schemas.microsoft.com/office/drawing/2014/main" id="{8202B783-8E44-469B-97B4-B474EC7C7C0B}"/>
            </a:ext>
          </a:extLst>
        </xdr:cNvPr>
        <xdr:cNvSpPr/>
      </xdr:nvSpPr>
      <xdr:spPr>
        <a:xfrm>
          <a:off x="28575" y="2238374"/>
          <a:ext cx="5343525" cy="219551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28575</xdr:colOff>
      <xdr:row>12</xdr:row>
      <xdr:rowOff>66675</xdr:rowOff>
    </xdr:from>
    <xdr:to>
      <xdr:col>3</xdr:col>
      <xdr:colOff>290513</xdr:colOff>
      <xdr:row>14</xdr:row>
      <xdr:rowOff>14288</xdr:rowOff>
    </xdr:to>
    <xdr:sp macro="" textlink="">
      <xdr:nvSpPr>
        <xdr:cNvPr id="49" name="Shape 24">
          <a:extLst>
            <a:ext uri="{FF2B5EF4-FFF2-40B4-BE49-F238E27FC236}">
              <a16:creationId xmlns:a16="http://schemas.microsoft.com/office/drawing/2014/main" id="{E9AA761A-FDB0-4747-9DC0-91487E1F072E}"/>
            </a:ext>
          </a:extLst>
        </xdr:cNvPr>
        <xdr:cNvSpPr/>
      </xdr:nvSpPr>
      <xdr:spPr>
        <a:xfrm>
          <a:off x="28575" y="2238375"/>
          <a:ext cx="2205038" cy="30956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100" b="1">
              <a:solidFill>
                <a:schemeClr val="lt1"/>
              </a:solidFill>
              <a:latin typeface="Lato"/>
              <a:ea typeface="Lato"/>
              <a:cs typeface="Lato"/>
              <a:sym typeface="Lato"/>
            </a:rPr>
            <a:t>SALES AND PROFIT ANALYSIS</a:t>
          </a:r>
          <a:endParaRPr sz="1400"/>
        </a:p>
      </xdr:txBody>
    </xdr:sp>
    <xdr:clientData/>
  </xdr:twoCellAnchor>
  <xdr:twoCellAnchor>
    <xdr:from>
      <xdr:col>0</xdr:col>
      <xdr:colOff>28575</xdr:colOff>
      <xdr:row>14</xdr:row>
      <xdr:rowOff>47624</xdr:rowOff>
    </xdr:from>
    <xdr:to>
      <xdr:col>8</xdr:col>
      <xdr:colOff>38100</xdr:colOff>
      <xdr:row>23</xdr:row>
      <xdr:rowOff>171450</xdr:rowOff>
    </xdr:to>
    <xdr:graphicFrame macro="">
      <xdr:nvGraphicFramePr>
        <xdr:cNvPr id="50" name="Chart 49">
          <a:extLst>
            <a:ext uri="{FF2B5EF4-FFF2-40B4-BE49-F238E27FC236}">
              <a16:creationId xmlns:a16="http://schemas.microsoft.com/office/drawing/2014/main" id="{8A8A13F6-6981-4E28-AB94-DB2E24F77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323851</xdr:colOff>
      <xdr:row>12</xdr:row>
      <xdr:rowOff>109537</xdr:rowOff>
    </xdr:from>
    <xdr:to>
      <xdr:col>16</xdr:col>
      <xdr:colOff>247650</xdr:colOff>
      <xdr:row>24</xdr:row>
      <xdr:rowOff>133351</xdr:rowOff>
    </xdr:to>
    <xdr:sp macro="" textlink="">
      <xdr:nvSpPr>
        <xdr:cNvPr id="51" name="Shape 7">
          <a:extLst>
            <a:ext uri="{FF2B5EF4-FFF2-40B4-BE49-F238E27FC236}">
              <a16:creationId xmlns:a16="http://schemas.microsoft.com/office/drawing/2014/main" id="{4E994297-5C3D-44A8-A5D4-32659FA72D2C}"/>
            </a:ext>
          </a:extLst>
        </xdr:cNvPr>
        <xdr:cNvSpPr/>
      </xdr:nvSpPr>
      <xdr:spPr>
        <a:xfrm>
          <a:off x="5505451" y="2281237"/>
          <a:ext cx="5105399" cy="219551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8</xdr:col>
      <xdr:colOff>457200</xdr:colOff>
      <xdr:row>12</xdr:row>
      <xdr:rowOff>138112</xdr:rowOff>
    </xdr:from>
    <xdr:to>
      <xdr:col>12</xdr:col>
      <xdr:colOff>71438</xdr:colOff>
      <xdr:row>14</xdr:row>
      <xdr:rowOff>85725</xdr:rowOff>
    </xdr:to>
    <xdr:sp macro="" textlink="">
      <xdr:nvSpPr>
        <xdr:cNvPr id="52" name="Shape 24">
          <a:extLst>
            <a:ext uri="{FF2B5EF4-FFF2-40B4-BE49-F238E27FC236}">
              <a16:creationId xmlns:a16="http://schemas.microsoft.com/office/drawing/2014/main" id="{512AD502-5B98-415E-8751-BBF652166BA1}"/>
            </a:ext>
          </a:extLst>
        </xdr:cNvPr>
        <xdr:cNvSpPr/>
      </xdr:nvSpPr>
      <xdr:spPr>
        <a:xfrm>
          <a:off x="5638800" y="2309812"/>
          <a:ext cx="2205038" cy="30956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100" b="1">
              <a:solidFill>
                <a:schemeClr val="lt1"/>
              </a:solidFill>
              <a:latin typeface="Lato"/>
              <a:ea typeface="Lato"/>
              <a:cs typeface="Lato"/>
              <a:sym typeface="Lato"/>
            </a:rPr>
            <a:t>CATEGORY</a:t>
          </a:r>
          <a:r>
            <a:rPr lang="en-US" sz="1100" b="1" baseline="0">
              <a:solidFill>
                <a:schemeClr val="lt1"/>
              </a:solidFill>
              <a:latin typeface="Lato"/>
              <a:ea typeface="Lato"/>
              <a:cs typeface="Lato"/>
              <a:sym typeface="Lato"/>
            </a:rPr>
            <a:t> WISE REPORTS</a:t>
          </a:r>
        </a:p>
      </xdr:txBody>
    </xdr:sp>
    <xdr:clientData/>
  </xdr:twoCellAnchor>
  <xdr:twoCellAnchor>
    <xdr:from>
      <xdr:col>8</xdr:col>
      <xdr:colOff>414337</xdr:colOff>
      <xdr:row>14</xdr:row>
      <xdr:rowOff>133350</xdr:rowOff>
    </xdr:from>
    <xdr:to>
      <xdr:col>16</xdr:col>
      <xdr:colOff>185738</xdr:colOff>
      <xdr:row>24</xdr:row>
      <xdr:rowOff>114300</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92A7955F-E5FC-4332-9E8E-D10ED09D1D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595937" y="2667000"/>
              <a:ext cx="4953001" cy="179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319088</xdr:colOff>
      <xdr:row>12</xdr:row>
      <xdr:rowOff>38100</xdr:rowOff>
    </xdr:from>
    <xdr:to>
      <xdr:col>20</xdr:col>
      <xdr:colOff>247649</xdr:colOff>
      <xdr:row>24</xdr:row>
      <xdr:rowOff>166688</xdr:rowOff>
    </xdr:to>
    <xdr:sp macro="" textlink="">
      <xdr:nvSpPr>
        <xdr:cNvPr id="54" name="Shape 7">
          <a:extLst>
            <a:ext uri="{FF2B5EF4-FFF2-40B4-BE49-F238E27FC236}">
              <a16:creationId xmlns:a16="http://schemas.microsoft.com/office/drawing/2014/main" id="{E1CC6F27-1525-495C-B50E-09759FEAE218}"/>
            </a:ext>
          </a:extLst>
        </xdr:cNvPr>
        <xdr:cNvSpPr/>
      </xdr:nvSpPr>
      <xdr:spPr>
        <a:xfrm>
          <a:off x="10682288" y="2209800"/>
          <a:ext cx="2519361" cy="2300288"/>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16</xdr:col>
      <xdr:colOff>447674</xdr:colOff>
      <xdr:row>12</xdr:row>
      <xdr:rowOff>42864</xdr:rowOff>
    </xdr:from>
    <xdr:to>
      <xdr:col>20</xdr:col>
      <xdr:colOff>280987</xdr:colOff>
      <xdr:row>24</xdr:row>
      <xdr:rowOff>133350</xdr:rowOff>
    </xdr:to>
    <xdr:graphicFrame macro="">
      <xdr:nvGraphicFramePr>
        <xdr:cNvPr id="55" name="Chart 54">
          <a:extLst>
            <a:ext uri="{FF2B5EF4-FFF2-40B4-BE49-F238E27FC236}">
              <a16:creationId xmlns:a16="http://schemas.microsoft.com/office/drawing/2014/main" id="{A687CB39-A977-44C7-8C56-504852750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xdr:colOff>
      <xdr:row>25</xdr:row>
      <xdr:rowOff>23811</xdr:rowOff>
    </xdr:from>
    <xdr:to>
      <xdr:col>8</xdr:col>
      <xdr:colOff>238125</xdr:colOff>
      <xdr:row>38</xdr:row>
      <xdr:rowOff>171449</xdr:rowOff>
    </xdr:to>
    <xdr:sp macro="" textlink="">
      <xdr:nvSpPr>
        <xdr:cNvPr id="56" name="Shape 7">
          <a:extLst>
            <a:ext uri="{FF2B5EF4-FFF2-40B4-BE49-F238E27FC236}">
              <a16:creationId xmlns:a16="http://schemas.microsoft.com/office/drawing/2014/main" id="{FFA6F26E-A641-4504-B8ED-DE4DB4CF80D7}"/>
            </a:ext>
          </a:extLst>
        </xdr:cNvPr>
        <xdr:cNvSpPr/>
      </xdr:nvSpPr>
      <xdr:spPr>
        <a:xfrm>
          <a:off x="38100" y="4548186"/>
          <a:ext cx="5381625" cy="2500313"/>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85724</xdr:colOff>
      <xdr:row>27</xdr:row>
      <xdr:rowOff>9525</xdr:rowOff>
    </xdr:from>
    <xdr:to>
      <xdr:col>8</xdr:col>
      <xdr:colOff>176213</xdr:colOff>
      <xdr:row>38</xdr:row>
      <xdr:rowOff>90487</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48CE1140-9572-4FC5-ADC3-33BEC4C0CF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5724" y="4895850"/>
              <a:ext cx="5272089" cy="20716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38100</xdr:colOff>
      <xdr:row>25</xdr:row>
      <xdr:rowOff>23811</xdr:rowOff>
    </xdr:from>
    <xdr:to>
      <xdr:col>3</xdr:col>
      <xdr:colOff>300038</xdr:colOff>
      <xdr:row>26</xdr:row>
      <xdr:rowOff>152399</xdr:rowOff>
    </xdr:to>
    <xdr:sp macro="" textlink="">
      <xdr:nvSpPr>
        <xdr:cNvPr id="58" name="Shape 24">
          <a:extLst>
            <a:ext uri="{FF2B5EF4-FFF2-40B4-BE49-F238E27FC236}">
              <a16:creationId xmlns:a16="http://schemas.microsoft.com/office/drawing/2014/main" id="{A65EF6FA-6EF2-4036-917B-8D836B3F87A8}"/>
            </a:ext>
          </a:extLst>
        </xdr:cNvPr>
        <xdr:cNvSpPr/>
      </xdr:nvSpPr>
      <xdr:spPr>
        <a:xfrm>
          <a:off x="38100" y="4548186"/>
          <a:ext cx="2205038" cy="30956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100" b="1">
              <a:solidFill>
                <a:schemeClr val="lt1"/>
              </a:solidFill>
              <a:latin typeface="Lato"/>
              <a:ea typeface="Lato"/>
              <a:cs typeface="Lato"/>
              <a:sym typeface="Lato"/>
            </a:rPr>
            <a:t>SALES BY</a:t>
          </a:r>
          <a:r>
            <a:rPr lang="en-US" sz="1100" b="1" baseline="0">
              <a:solidFill>
                <a:schemeClr val="lt1"/>
              </a:solidFill>
              <a:latin typeface="Lato"/>
              <a:ea typeface="Lato"/>
              <a:cs typeface="Lato"/>
              <a:sym typeface="Lato"/>
            </a:rPr>
            <a:t> STATE</a:t>
          </a:r>
          <a:endParaRPr sz="1400"/>
        </a:p>
      </xdr:txBody>
    </xdr:sp>
    <xdr:clientData/>
  </xdr:twoCellAnchor>
  <xdr:twoCellAnchor>
    <xdr:from>
      <xdr:col>8</xdr:col>
      <xdr:colOff>314325</xdr:colOff>
      <xdr:row>25</xdr:row>
      <xdr:rowOff>33336</xdr:rowOff>
    </xdr:from>
    <xdr:to>
      <xdr:col>16</xdr:col>
      <xdr:colOff>285750</xdr:colOff>
      <xdr:row>39</xdr:row>
      <xdr:rowOff>4763</xdr:rowOff>
    </xdr:to>
    <xdr:sp macro="" textlink="">
      <xdr:nvSpPr>
        <xdr:cNvPr id="59" name="Shape 7">
          <a:extLst>
            <a:ext uri="{FF2B5EF4-FFF2-40B4-BE49-F238E27FC236}">
              <a16:creationId xmlns:a16="http://schemas.microsoft.com/office/drawing/2014/main" id="{0454CAFD-4420-427E-B535-E86604F03F20}"/>
            </a:ext>
          </a:extLst>
        </xdr:cNvPr>
        <xdr:cNvSpPr/>
      </xdr:nvSpPr>
      <xdr:spPr>
        <a:xfrm>
          <a:off x="5495925" y="4557711"/>
          <a:ext cx="5153025" cy="2505077"/>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8</xdr:col>
      <xdr:colOff>376237</xdr:colOff>
      <xdr:row>25</xdr:row>
      <xdr:rowOff>85724</xdr:rowOff>
    </xdr:from>
    <xdr:to>
      <xdr:col>12</xdr:col>
      <xdr:colOff>276224</xdr:colOff>
      <xdr:row>27</xdr:row>
      <xdr:rowOff>23813</xdr:rowOff>
    </xdr:to>
    <xdr:sp macro="" textlink="">
      <xdr:nvSpPr>
        <xdr:cNvPr id="60" name="Shape 24">
          <a:extLst>
            <a:ext uri="{FF2B5EF4-FFF2-40B4-BE49-F238E27FC236}">
              <a16:creationId xmlns:a16="http://schemas.microsoft.com/office/drawing/2014/main" id="{4332A8FF-FC82-4C37-99AF-67DB503F81DB}"/>
            </a:ext>
          </a:extLst>
        </xdr:cNvPr>
        <xdr:cNvSpPr/>
      </xdr:nvSpPr>
      <xdr:spPr>
        <a:xfrm>
          <a:off x="5557837" y="4610099"/>
          <a:ext cx="2490787" cy="30003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100" b="1">
              <a:solidFill>
                <a:schemeClr val="lt1"/>
              </a:solidFill>
              <a:latin typeface="Lato"/>
              <a:ea typeface="Lato"/>
              <a:cs typeface="Lato"/>
              <a:sym typeface="Lato"/>
            </a:rPr>
            <a:t>TOP</a:t>
          </a:r>
          <a:r>
            <a:rPr lang="en-US" sz="1100" b="1" baseline="0">
              <a:solidFill>
                <a:schemeClr val="lt1"/>
              </a:solidFill>
              <a:latin typeface="Lato"/>
              <a:ea typeface="Lato"/>
              <a:cs typeface="Lato"/>
              <a:sym typeface="Lato"/>
            </a:rPr>
            <a:t> 5 SUB-CATEGORIES BY SALE</a:t>
          </a:r>
          <a:endParaRPr sz="1400"/>
        </a:p>
      </xdr:txBody>
    </xdr:sp>
    <xdr:clientData/>
  </xdr:twoCellAnchor>
  <xdr:twoCellAnchor>
    <xdr:from>
      <xdr:col>8</xdr:col>
      <xdr:colOff>352425</xdr:colOff>
      <xdr:row>27</xdr:row>
      <xdr:rowOff>47625</xdr:rowOff>
    </xdr:from>
    <xdr:to>
      <xdr:col>16</xdr:col>
      <xdr:colOff>152400</xdr:colOff>
      <xdr:row>38</xdr:row>
      <xdr:rowOff>123824</xdr:rowOff>
    </xdr:to>
    <xdr:graphicFrame macro="">
      <xdr:nvGraphicFramePr>
        <xdr:cNvPr id="61" name="Chart 60">
          <a:extLst>
            <a:ext uri="{FF2B5EF4-FFF2-40B4-BE49-F238E27FC236}">
              <a16:creationId xmlns:a16="http://schemas.microsoft.com/office/drawing/2014/main" id="{0B41BDDC-F42B-4C01-9630-DECB9A74A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347662</xdr:colOff>
      <xdr:row>25</xdr:row>
      <xdr:rowOff>38100</xdr:rowOff>
    </xdr:from>
    <xdr:to>
      <xdr:col>22</xdr:col>
      <xdr:colOff>457199</xdr:colOff>
      <xdr:row>39</xdr:row>
      <xdr:rowOff>57150</xdr:rowOff>
    </xdr:to>
    <xdr:sp macro="" textlink="">
      <xdr:nvSpPr>
        <xdr:cNvPr id="62" name="Shape 7">
          <a:extLst>
            <a:ext uri="{FF2B5EF4-FFF2-40B4-BE49-F238E27FC236}">
              <a16:creationId xmlns:a16="http://schemas.microsoft.com/office/drawing/2014/main" id="{F51E024E-38BE-4AD3-AAB7-EDC8526CA109}"/>
            </a:ext>
          </a:extLst>
        </xdr:cNvPr>
        <xdr:cNvSpPr/>
      </xdr:nvSpPr>
      <xdr:spPr>
        <a:xfrm>
          <a:off x="10710862" y="4562475"/>
          <a:ext cx="3995737" cy="255270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editAs="oneCell">
    <xdr:from>
      <xdr:col>20</xdr:col>
      <xdr:colOff>428625</xdr:colOff>
      <xdr:row>28</xdr:row>
      <xdr:rowOff>133349</xdr:rowOff>
    </xdr:from>
    <xdr:to>
      <xdr:col>22</xdr:col>
      <xdr:colOff>309563</xdr:colOff>
      <xdr:row>39</xdr:row>
      <xdr:rowOff>14624</xdr:rowOff>
    </xdr:to>
    <mc:AlternateContent xmlns:mc="http://schemas.openxmlformats.org/markup-compatibility/2006" xmlns:a14="http://schemas.microsoft.com/office/drawing/2010/main">
      <mc:Choice Requires="a14">
        <xdr:graphicFrame macro="">
          <xdr:nvGraphicFramePr>
            <xdr:cNvPr id="63" name="Year">
              <a:extLst>
                <a:ext uri="{FF2B5EF4-FFF2-40B4-BE49-F238E27FC236}">
                  <a16:creationId xmlns:a16="http://schemas.microsoft.com/office/drawing/2014/main" id="{5424DB6B-8DF5-4AFF-9EF5-7F6EB79A79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82625" y="5200649"/>
              <a:ext cx="1176338" cy="187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366712</xdr:colOff>
      <xdr:row>28</xdr:row>
      <xdr:rowOff>119063</xdr:rowOff>
    </xdr:from>
    <xdr:to>
      <xdr:col>18</xdr:col>
      <xdr:colOff>290513</xdr:colOff>
      <xdr:row>38</xdr:row>
      <xdr:rowOff>180974</xdr:rowOff>
    </xdr:to>
    <mc:AlternateContent xmlns:mc="http://schemas.openxmlformats.org/markup-compatibility/2006" xmlns:a14="http://schemas.microsoft.com/office/drawing/2010/main">
      <mc:Choice Requires="a14">
        <xdr:graphicFrame macro="">
          <xdr:nvGraphicFramePr>
            <xdr:cNvPr id="64" name="Region">
              <a:extLst>
                <a:ext uri="{FF2B5EF4-FFF2-40B4-BE49-F238E27FC236}">
                  <a16:creationId xmlns:a16="http://schemas.microsoft.com/office/drawing/2014/main" id="{A2485EEE-10DB-412A-828B-E1A81EBDCA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29912" y="5186363"/>
              <a:ext cx="1219201" cy="1871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347661</xdr:colOff>
      <xdr:row>28</xdr:row>
      <xdr:rowOff>128587</xdr:rowOff>
    </xdr:from>
    <xdr:to>
      <xdr:col>20</xdr:col>
      <xdr:colOff>411711</xdr:colOff>
      <xdr:row>38</xdr:row>
      <xdr:rowOff>142874</xdr:rowOff>
    </xdr:to>
    <mc:AlternateContent xmlns:mc="http://schemas.openxmlformats.org/markup-compatibility/2006" xmlns:a14="http://schemas.microsoft.com/office/drawing/2010/main">
      <mc:Choice Requires="a14">
        <xdr:graphicFrame macro="">
          <xdr:nvGraphicFramePr>
            <xdr:cNvPr id="66" name="Segment">
              <a:extLst>
                <a:ext uri="{FF2B5EF4-FFF2-40B4-BE49-F238E27FC236}">
                  <a16:creationId xmlns:a16="http://schemas.microsoft.com/office/drawing/2014/main" id="{A8B487F1-CAE4-4324-9113-DD4DBA2E21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006261" y="5195887"/>
              <a:ext cx="1359450" cy="1824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323850</xdr:colOff>
      <xdr:row>25</xdr:row>
      <xdr:rowOff>133349</xdr:rowOff>
    </xdr:from>
    <xdr:to>
      <xdr:col>22</xdr:col>
      <xdr:colOff>266700</xdr:colOff>
      <xdr:row>28</xdr:row>
      <xdr:rowOff>4763</xdr:rowOff>
    </xdr:to>
    <xdr:sp macro="" textlink="">
      <xdr:nvSpPr>
        <xdr:cNvPr id="67" name="Shape 24">
          <a:extLst>
            <a:ext uri="{FF2B5EF4-FFF2-40B4-BE49-F238E27FC236}">
              <a16:creationId xmlns:a16="http://schemas.microsoft.com/office/drawing/2014/main" id="{BC0FDFC7-7892-4495-AF71-4740E0C48AC8}"/>
            </a:ext>
          </a:extLst>
        </xdr:cNvPr>
        <xdr:cNvSpPr/>
      </xdr:nvSpPr>
      <xdr:spPr>
        <a:xfrm>
          <a:off x="10687050" y="4657724"/>
          <a:ext cx="3829050" cy="41433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FILTERS</a:t>
          </a:r>
        </a:p>
        <a:p>
          <a:pPr marL="0" lvl="0" indent="0" algn="l" rtl="0">
            <a:spcBef>
              <a:spcPts val="0"/>
            </a:spcBef>
            <a:spcAft>
              <a:spcPts val="0"/>
            </a:spcAft>
            <a:buNone/>
          </a:pPr>
          <a:endParaRPr sz="14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31.864095023149" createdVersion="7" refreshedVersion="7" minRefreshableVersion="3" recordCount="9994" xr:uid="{E6A081FD-EBFF-4CD6-B795-13601D50433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4085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ADF9CA-4470-4E51-8B89-013BB53B57C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5:B85"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A62419-9786-42BC-90D9-B6DA61D7D98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8:B32"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4">
      <pivotArea outline="0" collapsedLevelsAreSubtotals="1" fieldPosition="0"/>
    </format>
    <format dxfId="3">
      <pivotArea outline="0" fieldPosition="0">
        <references count="1">
          <reference field="4294967294" count="1">
            <x v="0"/>
          </reference>
        </references>
      </pivotArea>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B4ACDA-0C1A-43E3-A438-FE054F91D42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0:B24"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720285-3FDC-4F97-BFCB-27BF3C0244A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
      <pivotArea outline="0" collapsedLevelsAreSubtotals="1" fieldPosition="0"/>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BB2334-2708-4CB2-A073-29AE68C97B3E}"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M3:N9"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formats count="1">
    <format dxfId="7">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055BCC-AB34-475B-A9CA-416311CA68E5}"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1">
    <format dxfId="0">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49508D-1408-4F3D-B3DB-77E8F37E994F}"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AA23B5-9D74-49E9-8E44-EC2066C21D8C}"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155092-225A-4BFE-A2FC-75BECEC5EB1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1EE6784-8AEC-462C-9AFC-0F177B20D188}" name="PivotTable1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24:F2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numFmtId="10"/>
  </dataFields>
  <formats count="1">
    <format dxfId="1">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AF464A-FD26-405F-B0F4-EFD8148569F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A96C4F1-3EBB-4BEA-8256-290E51E36416}" sourceName="Year">
  <pivotTables>
    <pivotTable tabId="3" name="PivotTable12"/>
    <pivotTable tabId="2" name="PivotTable1"/>
    <pivotTable tabId="2" name="PivotTable2"/>
    <pivotTable tabId="2" name="PivotTable5"/>
    <pivotTable tabId="2" name="PivotTable6"/>
    <pivotTable tabId="3" name="PivotTable13"/>
    <pivotTable tabId="3" name="PivotTable14"/>
    <pivotTable tabId="3" name="PivotTable15"/>
  </pivotTables>
  <data>
    <tabular pivotCacheId="70408573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BE7F12-B76A-4788-A93C-4D74AABA958F}" sourceName="Region">
  <pivotTables>
    <pivotTable tabId="2" name="PivotTable1"/>
    <pivotTable tabId="2" name="PivotTable2"/>
    <pivotTable tabId="2" name="PivotTable5"/>
    <pivotTable tabId="2" name="PivotTable6"/>
    <pivotTable tabId="2" name="PivotTable9"/>
    <pivotTable tabId="3" name="PivotTable10"/>
    <pivotTable tabId="3" name="PivotTable11"/>
    <pivotTable tabId="3" name="PivotTable12"/>
    <pivotTable tabId="3" name="PivotTable13"/>
    <pivotTable tabId="3" name="PivotTable14"/>
    <pivotTable tabId="3" name="PivotTable15"/>
  </pivotTables>
  <data>
    <tabular pivotCacheId="70408573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61F2356-1A4F-49B9-9C15-15CA0486260C}" sourceName="Segment">
  <pivotTables>
    <pivotTable tabId="3" name="PivotTable11"/>
    <pivotTable tabId="2" name="PivotTable1"/>
    <pivotTable tabId="2" name="PivotTable2"/>
    <pivotTable tabId="2" name="PivotTable5"/>
    <pivotTable tabId="2" name="PivotTable6"/>
    <pivotTable tabId="2" name="PivotTable9"/>
    <pivotTable tabId="3" name="PivotTable10"/>
    <pivotTable tabId="3" name="PivotTable12"/>
    <pivotTable tabId="3" name="PivotTable13"/>
    <pivotTable tabId="3" name="PivotTable14"/>
    <pivotTable tabId="3" name="PivotTable15"/>
  </pivotTables>
  <data>
    <tabular pivotCacheId="70408573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E48EB9D-222D-45A7-8CC0-28294ABACA1F}" cache="Slicer_Year" caption="Year" showCaption="0" style="AB1" rowHeight="396000"/>
  <slicer name="Region" xr10:uid="{87340628-9A36-4F52-B3E1-06C1FAFDEBCC}" cache="Slicer_Region" caption="Region" showCaption="0" style="AB1" rowHeight="396000"/>
  <slicer name="Segment" xr10:uid="{0176E71E-A7DD-4DA7-997B-CE066F833F4C}" cache="Slicer_Segment" caption="Segment" showCaption="0" style="AB1" rowHeight="50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91AD4D-444E-434D-AAB6-76DD1FBE41B9}" name="Table_1" displayName="Table_1" ref="A1:V9995">
  <tableColumns count="22">
    <tableColumn id="1" xr3:uid="{E6CBE97A-A538-404E-A94E-B8E60CE58568}" name="Row ID"/>
    <tableColumn id="2" xr3:uid="{4AEB8EAF-30D3-40B2-95F1-7F110B6E504D}" name="Order ID"/>
    <tableColumn id="3" xr3:uid="{2A1DEDF3-5C59-44B3-8E03-87983BD0AA5E}" name="Year">
      <calculatedColumnFormula>YEAR([1]Data!$D2)</calculatedColumnFormula>
    </tableColumn>
    <tableColumn id="4" xr3:uid="{F6B32F24-D72A-4761-9DA3-948AB15833FC}" name="Order Date"/>
    <tableColumn id="5" xr3:uid="{D11298A9-7A29-4E41-A216-F545D5D94DAE}" name="Ship Date"/>
    <tableColumn id="6" xr3:uid="{48C20E2E-042B-40EF-83DC-477A6D1A26F3}" name="Ship Mode"/>
    <tableColumn id="7" xr3:uid="{3696AAFD-7427-4FA3-A235-D7FC9F4F8626}" name="Customer ID"/>
    <tableColumn id="8" xr3:uid="{65980363-48F3-4A0D-9FC5-2D20087A59F3}" name="Customer Name"/>
    <tableColumn id="9" xr3:uid="{3C4EE0CF-0A27-476F-B050-4991C23C9924}" name="Segment"/>
    <tableColumn id="10" xr3:uid="{DAF73511-7461-4D5B-81BA-0F76D883CD8A}" name="Country"/>
    <tableColumn id="11" xr3:uid="{325F437E-081B-49C1-86A1-7B42BF3F817F}" name="City"/>
    <tableColumn id="12" xr3:uid="{22F136E3-CFC3-4AA0-BDF7-AB06FAA62561}" name="State"/>
    <tableColumn id="13" xr3:uid="{58E3EB0E-71F1-4963-9A5B-B640D0BAD78F}" name="Postal Code"/>
    <tableColumn id="14" xr3:uid="{7ACFDE46-27C3-48D4-8D26-218FE8F63455}" name="Region"/>
    <tableColumn id="15" xr3:uid="{4EAD4B35-D2CA-4C32-8A04-7300162A2038}" name="Product ID"/>
    <tableColumn id="16" xr3:uid="{F15C5401-F346-40F5-AA49-9337D9A31524}" name="Category"/>
    <tableColumn id="17" xr3:uid="{D205CFC3-CA6B-41E7-8F2B-3F25A2407C5B}" name="Sub-Category"/>
    <tableColumn id="18" xr3:uid="{9D12B235-162D-4DA7-9524-5DA18F9291ED}" name="Product Name"/>
    <tableColumn id="19" xr3:uid="{F8115C27-CD86-4D37-8147-1D937D2010EC}" name="Sales"/>
    <tableColumn id="20" xr3:uid="{0C1FBDA3-552A-4A81-874F-4285CADFA4E8}" name="Quantity"/>
    <tableColumn id="21" xr3:uid="{7118ABA8-39C7-4DF4-A561-49E7F26B89AC}" name="Discount"/>
    <tableColumn id="22" xr3:uid="{971770E8-7580-4134-8846-A345F05046EE}"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631F4-8D3F-408F-B9A5-807DB8E25527}">
  <dimension ref="A3:N85"/>
  <sheetViews>
    <sheetView workbookViewId="0">
      <selection activeCell="B10" sqref="B10"/>
    </sheetView>
  </sheetViews>
  <sheetFormatPr defaultRowHeight="14.25" x14ac:dyDescent="0.45"/>
  <cols>
    <col min="1" max="1" width="16.3984375" bestFit="1" customWidth="1"/>
    <col min="2" max="2" width="11.06640625" bestFit="1" customWidth="1"/>
    <col min="3" max="3" width="11.3984375" bestFit="1" customWidth="1"/>
    <col min="4" max="4" width="10.19921875" bestFit="1" customWidth="1"/>
    <col min="13" max="13" width="12.06640625" bestFit="1" customWidth="1"/>
    <col min="14" max="14" width="11.06640625" bestFit="1" customWidth="1"/>
  </cols>
  <sheetData>
    <row r="3" spans="1:14" x14ac:dyDescent="0.45">
      <c r="A3" s="4" t="s">
        <v>10932</v>
      </c>
      <c r="B3" t="s">
        <v>10950</v>
      </c>
      <c r="C3" t="s">
        <v>10951</v>
      </c>
      <c r="M3" s="4" t="s">
        <v>10932</v>
      </c>
      <c r="N3" t="s">
        <v>10950</v>
      </c>
    </row>
    <row r="4" spans="1:14" x14ac:dyDescent="0.45">
      <c r="A4" s="5" t="s">
        <v>10935</v>
      </c>
      <c r="B4" s="8">
        <v>95365.937600000019</v>
      </c>
      <c r="C4" s="8">
        <v>9199.2699999999986</v>
      </c>
      <c r="M4" s="6" t="s">
        <v>75</v>
      </c>
      <c r="N4" s="8">
        <v>203412.73300000009</v>
      </c>
    </row>
    <row r="5" spans="1:14" x14ac:dyDescent="0.45">
      <c r="A5" s="5" t="s">
        <v>10936</v>
      </c>
      <c r="B5" s="8">
        <v>60172.649400000024</v>
      </c>
      <c r="C5" s="8">
        <v>10288.898699999991</v>
      </c>
      <c r="M5" s="6" t="s">
        <v>36</v>
      </c>
      <c r="N5" s="8">
        <v>328449.1030000007</v>
      </c>
    </row>
    <row r="6" spans="1:14" x14ac:dyDescent="0.45">
      <c r="A6" s="5" t="s">
        <v>10937</v>
      </c>
      <c r="B6" s="8">
        <v>199252.98399999991</v>
      </c>
      <c r="C6" s="8">
        <v>26806.573700000015</v>
      </c>
      <c r="M6" s="6" t="s">
        <v>72</v>
      </c>
      <c r="N6" s="8">
        <v>330007.05400000012</v>
      </c>
    </row>
    <row r="7" spans="1:14" x14ac:dyDescent="0.45">
      <c r="A7" s="5" t="s">
        <v>10938</v>
      </c>
      <c r="B7" s="8">
        <v>141851.5674</v>
      </c>
      <c r="C7" s="8">
        <v>13437.806799999998</v>
      </c>
      <c r="M7" s="6" t="s">
        <v>59</v>
      </c>
      <c r="N7" s="8">
        <v>223843.60800000012</v>
      </c>
    </row>
    <row r="8" spans="1:14" x14ac:dyDescent="0.45">
      <c r="A8" s="5" t="s">
        <v>10939</v>
      </c>
      <c r="B8" s="8">
        <v>156122.28669999994</v>
      </c>
      <c r="C8" s="8">
        <v>22308.51279999999</v>
      </c>
      <c r="M8" s="6" t="s">
        <v>56</v>
      </c>
      <c r="N8" s="8">
        <v>206965.53200000009</v>
      </c>
    </row>
    <row r="9" spans="1:14" x14ac:dyDescent="0.45">
      <c r="A9" s="5" t="s">
        <v>10940</v>
      </c>
      <c r="B9" s="8">
        <v>147082.61130000011</v>
      </c>
      <c r="C9" s="8">
        <v>20899.334500000012</v>
      </c>
      <c r="M9" s="6" t="s">
        <v>10933</v>
      </c>
      <c r="N9" s="7">
        <v>1292678.0300000012</v>
      </c>
    </row>
    <row r="10" spans="1:14" x14ac:dyDescent="0.45">
      <c r="A10" s="5" t="s">
        <v>10941</v>
      </c>
      <c r="B10" s="8">
        <v>149580.83800000031</v>
      </c>
      <c r="C10" s="8">
        <v>13535.38299999998</v>
      </c>
    </row>
    <row r="11" spans="1:14" x14ac:dyDescent="0.45">
      <c r="A11" s="5" t="s">
        <v>10942</v>
      </c>
      <c r="B11" s="8">
        <v>159589.45099999988</v>
      </c>
      <c r="C11" s="8">
        <v>21896.715399999972</v>
      </c>
    </row>
    <row r="12" spans="1:14" x14ac:dyDescent="0.45">
      <c r="A12" s="5" t="s">
        <v>10943</v>
      </c>
      <c r="B12" s="8">
        <v>309770.09970000025</v>
      </c>
      <c r="C12" s="8">
        <v>37293.192500000034</v>
      </c>
    </row>
    <row r="13" spans="1:14" x14ac:dyDescent="0.45">
      <c r="A13" s="5" t="s">
        <v>10944</v>
      </c>
      <c r="B13" s="8">
        <v>197115.20170000009</v>
      </c>
      <c r="C13" s="8">
        <v>31469.663800000035</v>
      </c>
    </row>
    <row r="14" spans="1:14" x14ac:dyDescent="0.45">
      <c r="A14" s="5" t="s">
        <v>10945</v>
      </c>
      <c r="B14" s="8">
        <v>349120.07400000008</v>
      </c>
      <c r="C14" s="8">
        <v>35825.536599999927</v>
      </c>
    </row>
    <row r="15" spans="1:14" x14ac:dyDescent="0.45">
      <c r="A15" s="5" t="s">
        <v>10946</v>
      </c>
      <c r="B15" s="8">
        <v>332177.15950000001</v>
      </c>
      <c r="C15" s="8">
        <v>43436.13390000003</v>
      </c>
    </row>
    <row r="16" spans="1:14" x14ac:dyDescent="0.45">
      <c r="A16" s="5" t="s">
        <v>10933</v>
      </c>
      <c r="B16" s="8">
        <v>2297200.8603000008</v>
      </c>
      <c r="C16" s="8">
        <v>286397.02169999998</v>
      </c>
    </row>
    <row r="20" spans="1:4" x14ac:dyDescent="0.45">
      <c r="A20" s="4" t="s">
        <v>10932</v>
      </c>
      <c r="B20" t="s">
        <v>10951</v>
      </c>
      <c r="C20" t="s">
        <v>15</v>
      </c>
      <c r="D20" t="s">
        <v>21</v>
      </c>
    </row>
    <row r="21" spans="1:4" x14ac:dyDescent="0.45">
      <c r="A21" s="6" t="s">
        <v>71</v>
      </c>
      <c r="B21" s="8">
        <v>145454.9480999998</v>
      </c>
      <c r="C21" t="str">
        <f t="shared" ref="C21:D24" si="0">A21</f>
        <v>Technology</v>
      </c>
      <c r="D21" s="8">
        <f t="shared" si="0"/>
        <v>145454.9480999998</v>
      </c>
    </row>
    <row r="22" spans="1:4" x14ac:dyDescent="0.45">
      <c r="A22" s="6" t="s">
        <v>46</v>
      </c>
      <c r="B22" s="8">
        <v>122490.8008000001</v>
      </c>
      <c r="C22" t="str">
        <f t="shared" si="0"/>
        <v>Office Supplies</v>
      </c>
      <c r="D22" s="8">
        <f t="shared" si="0"/>
        <v>122490.8008000001</v>
      </c>
    </row>
    <row r="23" spans="1:4" x14ac:dyDescent="0.45">
      <c r="A23" s="6" t="s">
        <v>32</v>
      </c>
      <c r="B23" s="8">
        <v>18451.272799999992</v>
      </c>
      <c r="C23" t="str">
        <f t="shared" si="0"/>
        <v>Furniture</v>
      </c>
      <c r="D23" s="8">
        <f t="shared" si="0"/>
        <v>18451.272799999992</v>
      </c>
    </row>
    <row r="24" spans="1:4" x14ac:dyDescent="0.45">
      <c r="A24" s="6" t="s">
        <v>10933</v>
      </c>
      <c r="B24" s="8">
        <v>286397.02169999987</v>
      </c>
      <c r="C24" t="str">
        <f t="shared" si="0"/>
        <v>Grand Total</v>
      </c>
      <c r="D24" s="8">
        <f t="shared" si="0"/>
        <v>286397.02169999987</v>
      </c>
    </row>
    <row r="28" spans="1:4" x14ac:dyDescent="0.45">
      <c r="A28" s="4" t="s">
        <v>10932</v>
      </c>
      <c r="B28" t="s">
        <v>10950</v>
      </c>
    </row>
    <row r="29" spans="1:4" x14ac:dyDescent="0.45">
      <c r="A29" s="6" t="s">
        <v>32</v>
      </c>
      <c r="B29" s="9">
        <v>0.32300170530281774</v>
      </c>
    </row>
    <row r="30" spans="1:4" x14ac:dyDescent="0.45">
      <c r="A30" s="6" t="s">
        <v>46</v>
      </c>
      <c r="B30" s="9">
        <v>0.31301008302169103</v>
      </c>
    </row>
    <row r="31" spans="1:4" x14ac:dyDescent="0.45">
      <c r="A31" s="6" t="s">
        <v>71</v>
      </c>
      <c r="B31" s="9">
        <v>0.36398821167549117</v>
      </c>
    </row>
    <row r="32" spans="1:4" x14ac:dyDescent="0.45">
      <c r="A32" s="6" t="s">
        <v>10933</v>
      </c>
      <c r="B32" s="9">
        <v>1</v>
      </c>
    </row>
    <row r="35" spans="1:4" x14ac:dyDescent="0.45">
      <c r="A35" s="4" t="s">
        <v>10932</v>
      </c>
      <c r="B35" t="s">
        <v>10950</v>
      </c>
      <c r="C35" t="s">
        <v>11</v>
      </c>
      <c r="D35" t="s">
        <v>18</v>
      </c>
    </row>
    <row r="36" spans="1:4" x14ac:dyDescent="0.45">
      <c r="A36" s="6" t="s">
        <v>358</v>
      </c>
      <c r="B36" s="8">
        <v>19510.639999999992</v>
      </c>
      <c r="C36" t="str">
        <f>A36</f>
        <v>Alabama</v>
      </c>
      <c r="D36" s="8">
        <f>B36</f>
        <v>19510.639999999992</v>
      </c>
    </row>
    <row r="37" spans="1:4" x14ac:dyDescent="0.45">
      <c r="A37" s="6" t="s">
        <v>310</v>
      </c>
      <c r="B37" s="8">
        <v>35282.000999999997</v>
      </c>
      <c r="C37" t="str">
        <f t="shared" ref="C37:C53" si="1">A37</f>
        <v>Arizona</v>
      </c>
      <c r="D37" s="8">
        <f t="shared" ref="D37:D53" si="2">B37</f>
        <v>35282.000999999997</v>
      </c>
    </row>
    <row r="38" spans="1:4" x14ac:dyDescent="0.45">
      <c r="A38" s="6" t="s">
        <v>1707</v>
      </c>
      <c r="B38" s="8">
        <v>11678.129999999997</v>
      </c>
      <c r="C38" t="str">
        <f t="shared" si="1"/>
        <v>Arkansas</v>
      </c>
      <c r="D38" s="8">
        <f t="shared" si="2"/>
        <v>11678.129999999997</v>
      </c>
    </row>
    <row r="39" spans="1:4" x14ac:dyDescent="0.45">
      <c r="A39" s="6" t="s">
        <v>43</v>
      </c>
      <c r="B39" s="8">
        <v>457687.63150000101</v>
      </c>
      <c r="C39" t="str">
        <f t="shared" si="1"/>
        <v>California</v>
      </c>
      <c r="D39" s="8">
        <f t="shared" si="2"/>
        <v>457687.63150000101</v>
      </c>
    </row>
    <row r="40" spans="1:4" x14ac:dyDescent="0.45">
      <c r="A40" s="6" t="s">
        <v>457</v>
      </c>
      <c r="B40" s="8">
        <v>32108.117999999995</v>
      </c>
      <c r="C40" t="str">
        <f t="shared" si="1"/>
        <v>Colorado</v>
      </c>
      <c r="D40" s="8">
        <f t="shared" si="2"/>
        <v>32108.117999999995</v>
      </c>
    </row>
    <row r="41" spans="1:4" x14ac:dyDescent="0.45">
      <c r="A41" s="6" t="s">
        <v>747</v>
      </c>
      <c r="B41" s="8">
        <v>13384.356999999996</v>
      </c>
      <c r="C41" t="str">
        <f t="shared" si="1"/>
        <v>Connecticut</v>
      </c>
      <c r="D41" s="8">
        <f t="shared" si="2"/>
        <v>13384.356999999996</v>
      </c>
    </row>
    <row r="42" spans="1:4" x14ac:dyDescent="0.45">
      <c r="A42" s="6" t="s">
        <v>245</v>
      </c>
      <c r="B42" s="8">
        <v>27451.068999999992</v>
      </c>
      <c r="C42" t="str">
        <f t="shared" si="1"/>
        <v>Delaware</v>
      </c>
      <c r="D42" s="8">
        <f t="shared" si="2"/>
        <v>27451.068999999992</v>
      </c>
    </row>
    <row r="43" spans="1:4" x14ac:dyDescent="0.45">
      <c r="A43" s="6" t="s">
        <v>3034</v>
      </c>
      <c r="B43" s="8">
        <v>2865.0199999999995</v>
      </c>
      <c r="C43" t="str">
        <f t="shared" si="1"/>
        <v>District of Columbia</v>
      </c>
      <c r="D43" s="8">
        <f t="shared" si="2"/>
        <v>2865.0199999999995</v>
      </c>
    </row>
    <row r="44" spans="1:4" x14ac:dyDescent="0.45">
      <c r="A44" s="6" t="s">
        <v>54</v>
      </c>
      <c r="B44" s="8">
        <v>89473.707999999999</v>
      </c>
      <c r="C44" t="str">
        <f t="shared" si="1"/>
        <v>Florida</v>
      </c>
      <c r="D44" s="8">
        <f t="shared" si="2"/>
        <v>89473.707999999999</v>
      </c>
    </row>
    <row r="45" spans="1:4" x14ac:dyDescent="0.45">
      <c r="A45" s="6" t="s">
        <v>1272</v>
      </c>
      <c r="B45" s="8">
        <v>49095.840000000004</v>
      </c>
      <c r="C45" t="str">
        <f t="shared" si="1"/>
        <v>Georgia</v>
      </c>
      <c r="D45" s="8">
        <f t="shared" si="2"/>
        <v>49095.840000000004</v>
      </c>
    </row>
    <row r="46" spans="1:4" x14ac:dyDescent="0.45">
      <c r="A46" s="6" t="s">
        <v>6260</v>
      </c>
      <c r="B46" s="8">
        <v>4382.4860000000017</v>
      </c>
      <c r="C46" t="str">
        <f t="shared" si="1"/>
        <v>Idaho</v>
      </c>
      <c r="D46" s="8">
        <f t="shared" si="2"/>
        <v>4382.4860000000017</v>
      </c>
    </row>
    <row r="47" spans="1:4" x14ac:dyDescent="0.45">
      <c r="A47" s="6" t="s">
        <v>211</v>
      </c>
      <c r="B47" s="8">
        <v>80166.10099999985</v>
      </c>
      <c r="C47" t="str">
        <f t="shared" si="1"/>
        <v>Illinois</v>
      </c>
      <c r="D47" s="8">
        <f t="shared" si="2"/>
        <v>80166.10099999985</v>
      </c>
    </row>
    <row r="48" spans="1:4" x14ac:dyDescent="0.45">
      <c r="A48" s="6" t="s">
        <v>254</v>
      </c>
      <c r="B48" s="8">
        <v>53555.360000000001</v>
      </c>
      <c r="C48" t="str">
        <f t="shared" si="1"/>
        <v>Indiana</v>
      </c>
      <c r="D48" s="8">
        <f t="shared" si="2"/>
        <v>53555.360000000001</v>
      </c>
    </row>
    <row r="49" spans="1:4" x14ac:dyDescent="0.45">
      <c r="A49" s="6" t="s">
        <v>489</v>
      </c>
      <c r="B49" s="8">
        <v>4579.7599999999993</v>
      </c>
      <c r="C49" t="str">
        <f t="shared" si="1"/>
        <v>Iowa</v>
      </c>
      <c r="D49" s="8">
        <f t="shared" si="2"/>
        <v>4579.7599999999993</v>
      </c>
    </row>
    <row r="50" spans="1:4" x14ac:dyDescent="0.45">
      <c r="A50" s="6" t="s">
        <v>4530</v>
      </c>
      <c r="B50" s="8">
        <v>2914.31</v>
      </c>
      <c r="C50" t="str">
        <f t="shared" si="1"/>
        <v>Kansas</v>
      </c>
      <c r="D50" s="8">
        <f t="shared" si="2"/>
        <v>2914.31</v>
      </c>
    </row>
    <row r="51" spans="1:4" x14ac:dyDescent="0.45">
      <c r="A51" s="6" t="s">
        <v>29</v>
      </c>
      <c r="B51" s="8">
        <v>36591.749999999971</v>
      </c>
      <c r="C51" t="str">
        <f t="shared" si="1"/>
        <v>Kentucky</v>
      </c>
      <c r="D51" s="8">
        <f t="shared" si="2"/>
        <v>36591.749999999971</v>
      </c>
    </row>
    <row r="52" spans="1:4" x14ac:dyDescent="0.45">
      <c r="A52" s="6" t="s">
        <v>736</v>
      </c>
      <c r="B52" s="8">
        <v>9217.0299999999988</v>
      </c>
      <c r="C52" t="str">
        <f t="shared" si="1"/>
        <v>Louisiana</v>
      </c>
      <c r="D52" s="8">
        <f t="shared" si="2"/>
        <v>9217.0299999999988</v>
      </c>
    </row>
    <row r="53" spans="1:4" x14ac:dyDescent="0.45">
      <c r="A53" s="6" t="s">
        <v>5235</v>
      </c>
      <c r="B53" s="8">
        <v>1270.53</v>
      </c>
      <c r="C53" t="str">
        <f t="shared" si="1"/>
        <v>Maine</v>
      </c>
      <c r="D53" s="8">
        <f t="shared" si="2"/>
        <v>1270.53</v>
      </c>
    </row>
    <row r="54" spans="1:4" x14ac:dyDescent="0.45">
      <c r="A54" s="6" t="s">
        <v>2735</v>
      </c>
      <c r="B54" s="8">
        <v>23705.523000000005</v>
      </c>
      <c r="C54" t="str">
        <f t="shared" ref="C54:C84" si="3">A54</f>
        <v>Maryland</v>
      </c>
      <c r="D54" s="8">
        <f t="shared" ref="D54:D84" si="4">B54</f>
        <v>23705.523000000005</v>
      </c>
    </row>
    <row r="55" spans="1:4" x14ac:dyDescent="0.45">
      <c r="A55" s="6" t="s">
        <v>1245</v>
      </c>
      <c r="B55" s="8">
        <v>28634.43399999999</v>
      </c>
      <c r="C55" t="str">
        <f t="shared" si="3"/>
        <v>Massachusetts</v>
      </c>
      <c r="D55" s="8">
        <f t="shared" si="4"/>
        <v>28634.43399999999</v>
      </c>
    </row>
    <row r="56" spans="1:4" x14ac:dyDescent="0.45">
      <c r="A56" s="6" t="s">
        <v>238</v>
      </c>
      <c r="B56" s="8">
        <v>76269.614000000016</v>
      </c>
      <c r="C56" t="str">
        <f t="shared" si="3"/>
        <v>Michigan</v>
      </c>
      <c r="D56" s="8">
        <f t="shared" si="4"/>
        <v>76269.614000000016</v>
      </c>
    </row>
    <row r="57" spans="1:4" x14ac:dyDescent="0.45">
      <c r="A57" s="6" t="s">
        <v>229</v>
      </c>
      <c r="B57" s="8">
        <v>29863.149999999994</v>
      </c>
      <c r="C57" t="str">
        <f t="shared" si="3"/>
        <v>Minnesota</v>
      </c>
      <c r="D57" s="8">
        <f t="shared" si="4"/>
        <v>29863.149999999994</v>
      </c>
    </row>
    <row r="58" spans="1:4" x14ac:dyDescent="0.45">
      <c r="A58" s="6" t="s">
        <v>1487</v>
      </c>
      <c r="B58" s="8">
        <v>10771.34</v>
      </c>
      <c r="C58" t="str">
        <f t="shared" si="3"/>
        <v>Mississippi</v>
      </c>
      <c r="D58" s="8">
        <f t="shared" si="4"/>
        <v>10771.34</v>
      </c>
    </row>
    <row r="59" spans="1:4" x14ac:dyDescent="0.45">
      <c r="A59" s="6" t="s">
        <v>596</v>
      </c>
      <c r="B59" s="8">
        <v>22205.149999999998</v>
      </c>
      <c r="C59" t="str">
        <f t="shared" si="3"/>
        <v>Missouri</v>
      </c>
      <c r="D59" s="8">
        <f t="shared" si="4"/>
        <v>22205.149999999998</v>
      </c>
    </row>
    <row r="60" spans="1:4" x14ac:dyDescent="0.45">
      <c r="A60" s="6" t="s">
        <v>1762</v>
      </c>
      <c r="B60" s="8">
        <v>5589.3519999999971</v>
      </c>
      <c r="C60" t="str">
        <f t="shared" si="3"/>
        <v>Montana</v>
      </c>
      <c r="D60" s="8">
        <f t="shared" si="4"/>
        <v>5589.3519999999971</v>
      </c>
    </row>
    <row r="61" spans="1:4" x14ac:dyDescent="0.45">
      <c r="A61" s="6" t="s">
        <v>138</v>
      </c>
      <c r="B61" s="8">
        <v>7464.9299999999985</v>
      </c>
      <c r="C61" t="str">
        <f t="shared" si="3"/>
        <v>Nebraska</v>
      </c>
      <c r="D61" s="8">
        <f t="shared" si="4"/>
        <v>7464.9299999999985</v>
      </c>
    </row>
    <row r="62" spans="1:4" x14ac:dyDescent="0.45">
      <c r="A62" s="6" t="s">
        <v>1392</v>
      </c>
      <c r="B62" s="8">
        <v>16729.101999999999</v>
      </c>
      <c r="C62" t="str">
        <f t="shared" si="3"/>
        <v>Nevada</v>
      </c>
      <c r="D62" s="8">
        <f t="shared" si="4"/>
        <v>16729.101999999999</v>
      </c>
    </row>
    <row r="63" spans="1:4" x14ac:dyDescent="0.45">
      <c r="A63" s="6" t="s">
        <v>2694</v>
      </c>
      <c r="B63" s="8">
        <v>7292.5239999999994</v>
      </c>
      <c r="C63" t="str">
        <f t="shared" si="3"/>
        <v>New Hampshire</v>
      </c>
      <c r="D63" s="8">
        <f t="shared" si="4"/>
        <v>7292.5239999999994</v>
      </c>
    </row>
    <row r="64" spans="1:4" x14ac:dyDescent="0.45">
      <c r="A64" s="6" t="s">
        <v>788</v>
      </c>
      <c r="B64" s="8">
        <v>35764.312000000013</v>
      </c>
      <c r="C64" t="str">
        <f t="shared" si="3"/>
        <v>New Jersey</v>
      </c>
      <c r="D64" s="8">
        <f t="shared" si="4"/>
        <v>35764.312000000013</v>
      </c>
    </row>
    <row r="65" spans="1:4" x14ac:dyDescent="0.45">
      <c r="A65" s="6" t="s">
        <v>668</v>
      </c>
      <c r="B65" s="8">
        <v>4783.5220000000008</v>
      </c>
      <c r="C65" t="str">
        <f t="shared" si="3"/>
        <v>New Mexico</v>
      </c>
      <c r="D65" s="8">
        <f t="shared" si="4"/>
        <v>4783.5220000000008</v>
      </c>
    </row>
    <row r="66" spans="1:4" x14ac:dyDescent="0.45">
      <c r="A66" s="6" t="s">
        <v>267</v>
      </c>
      <c r="B66" s="8">
        <v>310876.27099999978</v>
      </c>
      <c r="C66" t="str">
        <f t="shared" si="3"/>
        <v>New York</v>
      </c>
      <c r="D66" s="8">
        <f t="shared" si="4"/>
        <v>310876.27099999978</v>
      </c>
    </row>
    <row r="67" spans="1:4" x14ac:dyDescent="0.45">
      <c r="A67" s="6" t="s">
        <v>88</v>
      </c>
      <c r="B67" s="8">
        <v>55603.163999999968</v>
      </c>
      <c r="C67" t="str">
        <f t="shared" si="3"/>
        <v>North Carolina</v>
      </c>
      <c r="D67" s="8">
        <f t="shared" si="4"/>
        <v>55603.163999999968</v>
      </c>
    </row>
    <row r="68" spans="1:4" x14ac:dyDescent="0.45">
      <c r="A68" s="6" t="s">
        <v>7449</v>
      </c>
      <c r="B68" s="8">
        <v>919.91</v>
      </c>
      <c r="C68" t="str">
        <f t="shared" si="3"/>
        <v>North Dakota</v>
      </c>
      <c r="D68" s="8">
        <f t="shared" si="4"/>
        <v>919.91</v>
      </c>
    </row>
    <row r="69" spans="1:4" x14ac:dyDescent="0.45">
      <c r="A69" s="6" t="s">
        <v>498</v>
      </c>
      <c r="B69" s="8">
        <v>78258.135999999926</v>
      </c>
      <c r="C69" t="str">
        <f t="shared" si="3"/>
        <v>Ohio</v>
      </c>
      <c r="D69" s="8">
        <f t="shared" si="4"/>
        <v>78258.135999999926</v>
      </c>
    </row>
    <row r="70" spans="1:4" x14ac:dyDescent="0.45">
      <c r="A70" s="6" t="s">
        <v>649</v>
      </c>
      <c r="B70" s="8">
        <v>19683.390000000003</v>
      </c>
      <c r="C70" t="str">
        <f t="shared" si="3"/>
        <v>Oklahoma</v>
      </c>
      <c r="D70" s="8">
        <f t="shared" si="4"/>
        <v>19683.390000000003</v>
      </c>
    </row>
    <row r="71" spans="1:4" x14ac:dyDescent="0.45">
      <c r="A71" s="6" t="s">
        <v>420</v>
      </c>
      <c r="B71" s="8">
        <v>17431.149999999991</v>
      </c>
      <c r="C71" t="str">
        <f t="shared" si="3"/>
        <v>Oregon</v>
      </c>
      <c r="D71" s="8">
        <f t="shared" si="4"/>
        <v>17431.149999999991</v>
      </c>
    </row>
    <row r="72" spans="1:4" x14ac:dyDescent="0.45">
      <c r="A72" s="6" t="s">
        <v>147</v>
      </c>
      <c r="B72" s="8">
        <v>116511.91400000003</v>
      </c>
      <c r="C72" t="str">
        <f t="shared" si="3"/>
        <v>Pennsylvania</v>
      </c>
      <c r="D72" s="8">
        <f t="shared" si="4"/>
        <v>116511.91400000003</v>
      </c>
    </row>
    <row r="73" spans="1:4" x14ac:dyDescent="0.45">
      <c r="A73" s="6" t="s">
        <v>1399</v>
      </c>
      <c r="B73" s="8">
        <v>22627.955999999995</v>
      </c>
      <c r="C73" t="str">
        <f t="shared" si="3"/>
        <v>Rhode Island</v>
      </c>
      <c r="D73" s="8">
        <f t="shared" si="4"/>
        <v>22627.955999999995</v>
      </c>
    </row>
    <row r="74" spans="1:4" x14ac:dyDescent="0.45">
      <c r="A74" s="6" t="s">
        <v>383</v>
      </c>
      <c r="B74" s="8">
        <v>8481.7099999999991</v>
      </c>
      <c r="C74" t="str">
        <f t="shared" si="3"/>
        <v>South Carolina</v>
      </c>
      <c r="D74" s="8">
        <f t="shared" si="4"/>
        <v>8481.7099999999991</v>
      </c>
    </row>
    <row r="75" spans="1:4" x14ac:dyDescent="0.45">
      <c r="A75" s="6" t="s">
        <v>5326</v>
      </c>
      <c r="B75" s="8">
        <v>1315.5600000000002</v>
      </c>
      <c r="C75" t="str">
        <f t="shared" si="3"/>
        <v>South Dakota</v>
      </c>
      <c r="D75" s="8">
        <f t="shared" si="4"/>
        <v>1315.5600000000002</v>
      </c>
    </row>
    <row r="76" spans="1:4" x14ac:dyDescent="0.45">
      <c r="A76" s="6" t="s">
        <v>335</v>
      </c>
      <c r="B76" s="8">
        <v>30661.872999999981</v>
      </c>
      <c r="C76" t="str">
        <f t="shared" si="3"/>
        <v>Tennessee</v>
      </c>
      <c r="D76" s="8">
        <f t="shared" si="4"/>
        <v>30661.872999999981</v>
      </c>
    </row>
    <row r="77" spans="1:4" x14ac:dyDescent="0.45">
      <c r="A77" s="6" t="s">
        <v>104</v>
      </c>
      <c r="B77" s="8">
        <v>170188.04580000002</v>
      </c>
      <c r="C77" t="str">
        <f t="shared" si="3"/>
        <v>Texas</v>
      </c>
      <c r="D77" s="8">
        <f t="shared" si="4"/>
        <v>170188.04580000002</v>
      </c>
    </row>
    <row r="78" spans="1:4" x14ac:dyDescent="0.45">
      <c r="A78" s="6" t="s">
        <v>121</v>
      </c>
      <c r="B78" s="8">
        <v>11220.055999999999</v>
      </c>
      <c r="C78" t="str">
        <f t="shared" si="3"/>
        <v>Utah</v>
      </c>
      <c r="D78" s="8">
        <f t="shared" si="4"/>
        <v>11220.055999999999</v>
      </c>
    </row>
    <row r="79" spans="1:4" x14ac:dyDescent="0.45">
      <c r="A79" s="6" t="s">
        <v>5203</v>
      </c>
      <c r="B79" s="8">
        <v>8929.369999999999</v>
      </c>
      <c r="C79" t="str">
        <f t="shared" si="3"/>
        <v>Vermont</v>
      </c>
      <c r="D79" s="8">
        <f t="shared" si="4"/>
        <v>8929.369999999999</v>
      </c>
    </row>
    <row r="80" spans="1:4" x14ac:dyDescent="0.45">
      <c r="A80" s="6" t="s">
        <v>319</v>
      </c>
      <c r="B80" s="8">
        <v>70636.719999999987</v>
      </c>
      <c r="C80" t="str">
        <f t="shared" si="3"/>
        <v>Virginia</v>
      </c>
      <c r="D80" s="8">
        <f t="shared" si="4"/>
        <v>70636.719999999987</v>
      </c>
    </row>
    <row r="81" spans="1:4" x14ac:dyDescent="0.45">
      <c r="A81" s="6" t="s">
        <v>96</v>
      </c>
      <c r="B81" s="8">
        <v>138641.26999999993</v>
      </c>
      <c r="C81" t="str">
        <f t="shared" si="3"/>
        <v>Washington</v>
      </c>
      <c r="D81" s="8">
        <f t="shared" si="4"/>
        <v>138641.26999999993</v>
      </c>
    </row>
    <row r="82" spans="1:4" x14ac:dyDescent="0.45">
      <c r="A82" s="6" t="s">
        <v>9726</v>
      </c>
      <c r="B82" s="8">
        <v>1209.8240000000001</v>
      </c>
      <c r="C82" t="str">
        <f t="shared" si="3"/>
        <v>West Virginia</v>
      </c>
      <c r="D82" s="8">
        <f t="shared" si="4"/>
        <v>1209.8240000000001</v>
      </c>
    </row>
    <row r="83" spans="1:4" x14ac:dyDescent="0.45">
      <c r="A83" s="6" t="s">
        <v>114</v>
      </c>
      <c r="B83" s="8">
        <v>32114.610000000019</v>
      </c>
      <c r="C83" t="str">
        <f t="shared" si="3"/>
        <v>Wisconsin</v>
      </c>
      <c r="D83" s="8">
        <f t="shared" si="4"/>
        <v>32114.610000000019</v>
      </c>
    </row>
    <row r="84" spans="1:4" x14ac:dyDescent="0.45">
      <c r="A84" s="6" t="s">
        <v>8542</v>
      </c>
      <c r="B84" s="8">
        <v>1603.1360000000002</v>
      </c>
      <c r="C84" t="str">
        <f t="shared" si="3"/>
        <v>Wyoming</v>
      </c>
      <c r="D84" s="8">
        <f t="shared" si="4"/>
        <v>1603.1360000000002</v>
      </c>
    </row>
    <row r="85" spans="1:4" x14ac:dyDescent="0.45">
      <c r="A85" s="6" t="s">
        <v>10933</v>
      </c>
      <c r="B85" s="8">
        <v>2297200.8603000003</v>
      </c>
    </row>
  </sheetData>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47720-9078-4865-9A04-CEDF4F44D1A1}">
  <dimension ref="A3:N30"/>
  <sheetViews>
    <sheetView topLeftCell="A10" workbookViewId="0">
      <selection activeCell="E13" sqref="E13"/>
    </sheetView>
  </sheetViews>
  <sheetFormatPr defaultRowHeight="14.25" x14ac:dyDescent="0.45"/>
  <cols>
    <col min="1" max="1" width="12.06640625" bestFit="1" customWidth="1"/>
    <col min="2" max="2" width="11.73046875" bestFit="1" customWidth="1"/>
    <col min="3" max="3" width="11.3984375" bestFit="1" customWidth="1"/>
    <col min="4" max="4" width="14.1328125" bestFit="1" customWidth="1"/>
    <col min="5" max="5" width="15.19921875" bestFit="1" customWidth="1"/>
    <col min="6" max="6" width="17.73046875" bestFit="1" customWidth="1"/>
    <col min="7" max="7" width="12.06640625" bestFit="1" customWidth="1"/>
    <col min="8" max="8" width="14.1328125" bestFit="1" customWidth="1"/>
    <col min="10" max="10" width="12.06640625" bestFit="1" customWidth="1"/>
    <col min="11" max="11" width="15.19921875" bestFit="1" customWidth="1"/>
    <col min="13" max="13" width="12.06640625" bestFit="1" customWidth="1"/>
    <col min="14" max="14" width="17.73046875" bestFit="1" customWidth="1"/>
  </cols>
  <sheetData>
    <row r="3" spans="1:14" x14ac:dyDescent="0.45">
      <c r="A3" s="4" t="s">
        <v>10932</v>
      </c>
      <c r="B3" t="s">
        <v>10950</v>
      </c>
      <c r="D3" s="4" t="s">
        <v>10932</v>
      </c>
      <c r="E3" t="s">
        <v>10951</v>
      </c>
      <c r="G3" s="4" t="s">
        <v>10932</v>
      </c>
      <c r="H3" t="s">
        <v>10952</v>
      </c>
      <c r="J3" s="4" t="s">
        <v>10932</v>
      </c>
      <c r="K3" t="s">
        <v>10953</v>
      </c>
      <c r="M3" s="4" t="s">
        <v>10932</v>
      </c>
      <c r="N3" t="s">
        <v>10954</v>
      </c>
    </row>
    <row r="4" spans="1:14" x14ac:dyDescent="0.45">
      <c r="A4" s="5" t="s">
        <v>10935</v>
      </c>
      <c r="B4" s="7">
        <v>95365.937600000019</v>
      </c>
      <c r="D4" s="5" t="s">
        <v>10935</v>
      </c>
      <c r="E4" s="7">
        <v>9199.2699999999986</v>
      </c>
      <c r="G4" s="5" t="s">
        <v>10935</v>
      </c>
      <c r="H4" s="7">
        <v>1500</v>
      </c>
      <c r="J4" s="5" t="s">
        <v>10935</v>
      </c>
      <c r="K4" s="7">
        <v>387</v>
      </c>
      <c r="M4" s="5" t="s">
        <v>10935</v>
      </c>
      <c r="N4" s="9">
        <v>9.6462848596792869E-2</v>
      </c>
    </row>
    <row r="5" spans="1:14" x14ac:dyDescent="0.45">
      <c r="A5" s="5" t="s">
        <v>10936</v>
      </c>
      <c r="B5" s="7">
        <v>60172.649400000024</v>
      </c>
      <c r="D5" s="5" t="s">
        <v>10936</v>
      </c>
      <c r="E5" s="7">
        <v>10288.898699999991</v>
      </c>
      <c r="G5" s="5" t="s">
        <v>10936</v>
      </c>
      <c r="H5" s="7">
        <v>1068</v>
      </c>
      <c r="J5" s="5" t="s">
        <v>10936</v>
      </c>
      <c r="K5" s="7">
        <v>301</v>
      </c>
      <c r="M5" s="5" t="s">
        <v>10936</v>
      </c>
      <c r="N5" s="9">
        <v>0.17098962406664425</v>
      </c>
    </row>
    <row r="6" spans="1:14" x14ac:dyDescent="0.45">
      <c r="A6" s="5" t="s">
        <v>10937</v>
      </c>
      <c r="B6" s="7">
        <v>199252.98399999991</v>
      </c>
      <c r="D6" s="5" t="s">
        <v>10937</v>
      </c>
      <c r="E6" s="7">
        <v>26806.573700000015</v>
      </c>
      <c r="G6" s="5" t="s">
        <v>10937</v>
      </c>
      <c r="H6" s="7">
        <v>2491</v>
      </c>
      <c r="J6" s="5" t="s">
        <v>10937</v>
      </c>
      <c r="K6" s="7">
        <v>680</v>
      </c>
      <c r="M6" s="5" t="s">
        <v>10937</v>
      </c>
      <c r="N6" s="9">
        <v>0.13453536886554246</v>
      </c>
    </row>
    <row r="7" spans="1:14" x14ac:dyDescent="0.45">
      <c r="A7" s="5" t="s">
        <v>10938</v>
      </c>
      <c r="B7" s="7">
        <v>141851.5674</v>
      </c>
      <c r="D7" s="5" t="s">
        <v>10938</v>
      </c>
      <c r="E7" s="7">
        <v>13437.806799999998</v>
      </c>
      <c r="G7" s="5" t="s">
        <v>10938</v>
      </c>
      <c r="H7" s="7">
        <v>2441</v>
      </c>
      <c r="J7" s="5" t="s">
        <v>10938</v>
      </c>
      <c r="K7" s="7">
        <v>663</v>
      </c>
      <c r="M7" s="5" t="s">
        <v>10938</v>
      </c>
      <c r="N7" s="9">
        <v>9.4731465053942004E-2</v>
      </c>
    </row>
    <row r="8" spans="1:14" x14ac:dyDescent="0.45">
      <c r="A8" s="5" t="s">
        <v>10939</v>
      </c>
      <c r="B8" s="7">
        <v>156122.28669999994</v>
      </c>
      <c r="D8" s="5" t="s">
        <v>10939</v>
      </c>
      <c r="E8" s="7">
        <v>22308.51279999999</v>
      </c>
      <c r="G8" s="5" t="s">
        <v>10939</v>
      </c>
      <c r="H8" s="7">
        <v>2850</v>
      </c>
      <c r="J8" s="5" t="s">
        <v>10939</v>
      </c>
      <c r="K8" s="7">
        <v>750</v>
      </c>
      <c r="M8" s="5" t="s">
        <v>10939</v>
      </c>
      <c r="N8" s="9">
        <v>0.14289127626517142</v>
      </c>
    </row>
    <row r="9" spans="1:14" x14ac:dyDescent="0.45">
      <c r="A9" s="5" t="s">
        <v>10940</v>
      </c>
      <c r="B9" s="7">
        <v>147082.61130000011</v>
      </c>
      <c r="D9" s="5" t="s">
        <v>10940</v>
      </c>
      <c r="E9" s="7">
        <v>20899.334500000012</v>
      </c>
      <c r="G9" s="5" t="s">
        <v>10940</v>
      </c>
      <c r="H9" s="7">
        <v>2644</v>
      </c>
      <c r="J9" s="5" t="s">
        <v>10940</v>
      </c>
      <c r="K9" s="7">
        <v>709</v>
      </c>
      <c r="M9" s="5" t="s">
        <v>10940</v>
      </c>
      <c r="N9" s="9">
        <v>0.1420924901678027</v>
      </c>
    </row>
    <row r="10" spans="1:14" x14ac:dyDescent="0.45">
      <c r="A10" s="5" t="s">
        <v>10941</v>
      </c>
      <c r="B10" s="7">
        <v>149580.83800000031</v>
      </c>
      <c r="D10" s="5" t="s">
        <v>10941</v>
      </c>
      <c r="E10" s="7">
        <v>13535.38299999998</v>
      </c>
      <c r="G10" s="5" t="s">
        <v>10941</v>
      </c>
      <c r="H10" s="7">
        <v>2705</v>
      </c>
      <c r="J10" s="5" t="s">
        <v>10941</v>
      </c>
      <c r="K10" s="7">
        <v>708</v>
      </c>
      <c r="M10" s="5" t="s">
        <v>10941</v>
      </c>
      <c r="N10" s="9">
        <v>9.0488749635163512E-2</v>
      </c>
    </row>
    <row r="11" spans="1:14" x14ac:dyDescent="0.45">
      <c r="A11" s="5" t="s">
        <v>10942</v>
      </c>
      <c r="B11" s="7">
        <v>159589.45099999988</v>
      </c>
      <c r="D11" s="5" t="s">
        <v>10942</v>
      </c>
      <c r="E11" s="7">
        <v>21896.715399999972</v>
      </c>
      <c r="G11" s="5" t="s">
        <v>10942</v>
      </c>
      <c r="H11" s="7">
        <v>2796</v>
      </c>
      <c r="J11" s="5" t="s">
        <v>10942</v>
      </c>
      <c r="K11" s="7">
        <v>710</v>
      </c>
      <c r="M11" s="5" t="s">
        <v>10942</v>
      </c>
      <c r="N11" s="9">
        <v>0.13720653378273723</v>
      </c>
    </row>
    <row r="12" spans="1:14" x14ac:dyDescent="0.45">
      <c r="A12" s="5" t="s">
        <v>10943</v>
      </c>
      <c r="B12" s="7">
        <v>309770.09970000025</v>
      </c>
      <c r="D12" s="5" t="s">
        <v>10943</v>
      </c>
      <c r="E12" s="7">
        <v>37293.192500000034</v>
      </c>
      <c r="G12" s="5" t="s">
        <v>10943</v>
      </c>
      <c r="H12" s="7">
        <v>5073</v>
      </c>
      <c r="J12" s="5" t="s">
        <v>10943</v>
      </c>
      <c r="K12" s="7">
        <v>1386</v>
      </c>
      <c r="M12" s="5" t="s">
        <v>10943</v>
      </c>
      <c r="N12" s="9">
        <v>0.12038990379031732</v>
      </c>
    </row>
    <row r="13" spans="1:14" x14ac:dyDescent="0.45">
      <c r="A13" s="5" t="s">
        <v>10944</v>
      </c>
      <c r="B13" s="7">
        <v>197115.20170000009</v>
      </c>
      <c r="D13" s="5" t="s">
        <v>10944</v>
      </c>
      <c r="E13" s="7">
        <v>31469.663800000035</v>
      </c>
      <c r="G13" s="5" t="s">
        <v>10944</v>
      </c>
      <c r="H13" s="7">
        <v>3095</v>
      </c>
      <c r="J13" s="5" t="s">
        <v>10944</v>
      </c>
      <c r="K13" s="7">
        <v>817</v>
      </c>
      <c r="M13" s="5" t="s">
        <v>10944</v>
      </c>
      <c r="N13" s="9">
        <v>0.15965112547684351</v>
      </c>
    </row>
    <row r="14" spans="1:14" x14ac:dyDescent="0.45">
      <c r="A14" s="5" t="s">
        <v>10945</v>
      </c>
      <c r="B14" s="7">
        <v>349120.07400000008</v>
      </c>
      <c r="D14" s="5" t="s">
        <v>10945</v>
      </c>
      <c r="E14" s="7">
        <v>35825.536599999927</v>
      </c>
      <c r="G14" s="5" t="s">
        <v>10945</v>
      </c>
      <c r="H14" s="7">
        <v>5741</v>
      </c>
      <c r="J14" s="5" t="s">
        <v>10945</v>
      </c>
      <c r="K14" s="7">
        <v>1462</v>
      </c>
      <c r="M14" s="5" t="s">
        <v>10945</v>
      </c>
      <c r="N14" s="9">
        <v>0.10261666191099604</v>
      </c>
    </row>
    <row r="15" spans="1:14" x14ac:dyDescent="0.45">
      <c r="A15" s="5" t="s">
        <v>10946</v>
      </c>
      <c r="B15" s="7">
        <v>332177.15950000001</v>
      </c>
      <c r="D15" s="5" t="s">
        <v>10946</v>
      </c>
      <c r="E15" s="7">
        <v>43436.13390000003</v>
      </c>
      <c r="G15" s="5" t="s">
        <v>10946</v>
      </c>
      <c r="H15" s="7">
        <v>5469</v>
      </c>
      <c r="J15" s="5" t="s">
        <v>10946</v>
      </c>
      <c r="K15" s="7">
        <v>1421</v>
      </c>
      <c r="M15" s="5" t="s">
        <v>10946</v>
      </c>
      <c r="N15" s="9">
        <v>0.13076195234308405</v>
      </c>
    </row>
    <row r="16" spans="1:14" x14ac:dyDescent="0.45">
      <c r="A16" s="5" t="s">
        <v>10933</v>
      </c>
      <c r="B16" s="7">
        <v>2297200.8603000008</v>
      </c>
      <c r="D16" s="5" t="s">
        <v>10933</v>
      </c>
      <c r="E16" s="7">
        <v>286397.02169999998</v>
      </c>
      <c r="G16" s="5" t="s">
        <v>10933</v>
      </c>
      <c r="H16" s="7">
        <v>37873</v>
      </c>
      <c r="J16" s="5" t="s">
        <v>10933</v>
      </c>
      <c r="K16" s="7">
        <v>9994</v>
      </c>
      <c r="M16" s="5" t="s">
        <v>10933</v>
      </c>
      <c r="N16" s="9">
        <v>0.12467217240315856</v>
      </c>
    </row>
    <row r="17" spans="1:14" x14ac:dyDescent="0.45">
      <c r="B17" s="11">
        <f>GETPIVOTDATA("Sales",$A$3)</f>
        <v>2297200.8603000008</v>
      </c>
      <c r="E17" s="11">
        <f>GETPIVOTDATA("Profit",$D$3)</f>
        <v>286397.02169999998</v>
      </c>
      <c r="H17" s="12">
        <f>GETPIVOTDATA("Quantity",$G$3)</f>
        <v>37873</v>
      </c>
      <c r="K17" s="12">
        <f>GETPIVOTDATA("Order ID",$J$3)</f>
        <v>9994</v>
      </c>
      <c r="N17" s="10">
        <f>GETPIVOTDATA("Profit Margin",$M$3)</f>
        <v>0.12467217240315856</v>
      </c>
    </row>
    <row r="24" spans="1:14" x14ac:dyDescent="0.45">
      <c r="A24" s="4" t="s">
        <v>10932</v>
      </c>
      <c r="B24" t="s">
        <v>10950</v>
      </c>
      <c r="C24" t="s">
        <v>10951</v>
      </c>
      <c r="D24" t="s">
        <v>10952</v>
      </c>
      <c r="E24" t="s">
        <v>10953</v>
      </c>
      <c r="F24" t="s">
        <v>10954</v>
      </c>
    </row>
    <row r="25" spans="1:14" x14ac:dyDescent="0.45">
      <c r="A25" s="6" t="s">
        <v>10934</v>
      </c>
      <c r="B25" s="7">
        <v>484247.49810000096</v>
      </c>
      <c r="C25" s="7">
        <v>49543.974100000007</v>
      </c>
      <c r="D25" s="7">
        <v>7581</v>
      </c>
      <c r="E25" s="7">
        <v>1993</v>
      </c>
      <c r="F25" s="9">
        <v>0.10231126499236715</v>
      </c>
    </row>
    <row r="26" spans="1:14" x14ac:dyDescent="0.45">
      <c r="A26" s="6" t="s">
        <v>10947</v>
      </c>
      <c r="B26" s="7">
        <v>470532.50899999985</v>
      </c>
      <c r="C26" s="7">
        <v>61618.603700000051</v>
      </c>
      <c r="D26" s="7">
        <v>7979</v>
      </c>
      <c r="E26" s="7">
        <v>2102</v>
      </c>
      <c r="F26" s="9">
        <v>0.13095504034557592</v>
      </c>
    </row>
    <row r="27" spans="1:14" x14ac:dyDescent="0.45">
      <c r="A27" s="6" t="s">
        <v>10948</v>
      </c>
      <c r="B27" s="7">
        <v>608473.83000000066</v>
      </c>
      <c r="C27" s="7">
        <v>81726.930800000177</v>
      </c>
      <c r="D27" s="7">
        <v>9810</v>
      </c>
      <c r="E27" s="7">
        <v>2580</v>
      </c>
      <c r="F27" s="9">
        <v>0.13431461924993568</v>
      </c>
    </row>
    <row r="28" spans="1:14" x14ac:dyDescent="0.45">
      <c r="A28" s="6" t="s">
        <v>10949</v>
      </c>
      <c r="B28" s="7">
        <v>733947.0231999997</v>
      </c>
      <c r="C28" s="7">
        <v>93507.513099999967</v>
      </c>
      <c r="D28" s="7">
        <v>12503</v>
      </c>
      <c r="E28" s="7">
        <v>3319</v>
      </c>
      <c r="F28" s="9">
        <v>0.12740362743390987</v>
      </c>
    </row>
    <row r="30" spans="1:14" x14ac:dyDescent="0.45">
      <c r="B30" s="13">
        <f>GETPIVOTDATA("Sum of Sales",$A$24,"Years",2014)/GETPIVOTDATA("Sum of Sales",$A$24,"Years",2013)-1</f>
        <v>0.20620967905883303</v>
      </c>
      <c r="C30" s="13">
        <f>GETPIVOTDATA("Sum of Profit",$A$24,"Years",2014)/GETPIVOTDATA("Sum of Profit",$A$24,"Years",2013)-1</f>
        <v>0.14414565902185772</v>
      </c>
      <c r="D30" s="13">
        <f>GETPIVOTDATA("Sum of Quantity",$A$24,"Years",2014)/GETPIVOTDATA("Sum of Quantity",$A$24,"Years",2013)-1</f>
        <v>0.27451580020387367</v>
      </c>
      <c r="E30" s="13">
        <f>GETPIVOTDATA("Count of Order ID",$A$24,"Years",2014)/GETPIVOTDATA("Count of Order ID",$A$24,"Years",2013)-1</f>
        <v>0.2864341085271318</v>
      </c>
      <c r="F30" s="13">
        <f>GETPIVOTDATA("Sum of Profit Margin",$A$24,"Years",2014)/GETPIVOTDATA("Sum of Profit Margin",$A$24,"Years",2013)-1</f>
        <v>-5.1453757264990463E-2</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E4D2D-F614-4225-A6F8-9865D03A4B92}">
  <dimension ref="A1"/>
  <sheetViews>
    <sheetView showGridLines="0" tabSelected="1" zoomScaleNormal="100" workbookViewId="0">
      <selection activeCell="W22" sqref="W22"/>
    </sheetView>
  </sheetViews>
  <sheetFormatPr defaultRowHeight="14.25" x14ac:dyDescent="0.4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C2C6D-C8BA-4C39-BF81-11D94BDD43B8}">
  <dimension ref="A1:V9995"/>
  <sheetViews>
    <sheetView topLeftCell="A2" zoomScale="130" zoomScaleNormal="130" workbookViewId="0">
      <selection activeCell="B5" sqref="B5"/>
    </sheetView>
  </sheetViews>
  <sheetFormatPr defaultRowHeight="14.25" x14ac:dyDescent="0.45"/>
  <cols>
    <col min="1" max="1" width="7.06640625" bestFit="1" customWidth="1"/>
    <col min="2" max="2" width="14.1328125" bestFit="1" customWidth="1"/>
    <col min="3" max="3" width="4.73046875" bestFit="1" customWidth="1"/>
    <col min="4" max="4" width="10.59765625" bestFit="1" customWidth="1"/>
    <col min="5" max="5" width="9.9296875" bestFit="1" customWidth="1"/>
    <col min="6" max="6" width="12.19921875" bestFit="1" customWidth="1"/>
    <col min="7" max="7" width="11.73046875" bestFit="1" customWidth="1"/>
    <col min="8" max="8" width="19.9296875" bestFit="1" customWidth="1"/>
    <col min="9" max="9" width="10.6640625" bestFit="1" customWidth="1"/>
    <col min="10" max="10" width="11.3984375" bestFit="1" customWidth="1"/>
    <col min="11" max="11" width="16.3984375" bestFit="1" customWidth="1"/>
    <col min="12" max="12" width="16.53125" bestFit="1" customWidth="1"/>
    <col min="13" max="13" width="11.06640625" bestFit="1" customWidth="1"/>
    <col min="14" max="14" width="6.86328125" bestFit="1" customWidth="1"/>
    <col min="15" max="15" width="15.6640625" bestFit="1" customWidth="1"/>
    <col min="16" max="17" width="12.59765625" bestFit="1" customWidth="1"/>
    <col min="18" max="18" width="105.73046875" bestFit="1" customWidth="1"/>
    <col min="19" max="19" width="9.73046875" bestFit="1" customWidth="1"/>
    <col min="20" max="20" width="8.3984375" bestFit="1" customWidth="1"/>
    <col min="21" max="21" width="8.46484375" bestFit="1" customWidth="1"/>
    <col min="22" max="22" width="10.33203125" bestFit="1" customWidth="1"/>
  </cols>
  <sheetData>
    <row r="1" spans="1:22" ht="15.75"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45">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45">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45">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45">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45">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45">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45">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45">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45">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45">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45">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45">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45">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45">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45">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45">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45">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45">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45">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45">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45">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45">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45">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45">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45">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45">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45">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45">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45">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45">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45">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45">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45">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45">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45">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45">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45">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45">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45">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45">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45">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45">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45">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45">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45">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45">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45">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45">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45">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45">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45">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45">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45">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45">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45">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45">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45">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45">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45">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45">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45">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45">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45">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45">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45">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45">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45">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45">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45">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45">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45">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45">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45">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45">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45">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45">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45">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45">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45">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45">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45">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45">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45">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45">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45">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45">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45">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45">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45">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45">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45">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45">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45">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45">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45">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45">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45">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45">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45">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45">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45">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45">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45">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45">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45">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45">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45">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45">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45">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45">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45">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45">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45">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45">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45">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45">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45">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45">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45">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45">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45">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45">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45">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45">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45">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45">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45">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45">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45">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45">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45">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45">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45">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45">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45">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45">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45">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45">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45">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45">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45">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45">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45">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45">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45">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45">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45">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45">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45">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45">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45">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45">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45">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45">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45">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45">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45">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45">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45">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45">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45">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45">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45">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45">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45">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45">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45">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45">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45">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45">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45">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45">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45">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45">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45">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45">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45">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45">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45">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45">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45">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45">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45">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45">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45">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45">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45">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45">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45">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45">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45">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45">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45">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45">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45">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45">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45">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45">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45">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45">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45">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45">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45">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45">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45">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45">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45">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45">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45">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45">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45">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45">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45">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45">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45">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45">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45">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45">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45">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45">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45">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45">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45">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45">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45">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45">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45">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45">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45">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45">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45">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45">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45">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45">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45">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45">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45">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45">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45">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45">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45">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45">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45">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45">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45">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45">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45">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45">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45">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45">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45">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45">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45">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45">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45">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45">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45">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45">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45">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45">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45">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45">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45">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45">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45">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45">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45">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45">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45">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45">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45">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45">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45">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45">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45">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45">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45">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45">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45">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45">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45">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45">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45">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45">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45">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45">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45">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45">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45">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45">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45">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45">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45">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45">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45">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45">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45">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45">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45">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45">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45">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45">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45">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45">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45">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45">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45">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45">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45">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45">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45">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45">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45">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45">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45">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45">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45">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45">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45">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45">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45">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45">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45">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45">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45">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45">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45">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45">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45">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45">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45">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45">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45">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45">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45">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45">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45">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45">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45">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45">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45">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45">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45">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45">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45">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45">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45">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45">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45">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45">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45">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45">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45">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45">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45">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45">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45">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45">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45">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45">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45">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45">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45">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45">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45">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45">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45">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45">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45">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45">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45">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45">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45">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45">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45">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45">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45">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45">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45">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45">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45">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45">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45">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45">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45">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45">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45">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45">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45">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45">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45">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45">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45">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45">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45">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45">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45">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45">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45">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45">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45">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45">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45">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45">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45">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45">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45">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45">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45">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45">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45">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45">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45">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45">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45">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45">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45">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45">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45">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45">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45">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45">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45">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45">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45">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45">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45">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45">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45">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45">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45">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45">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45">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45">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45">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45">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45">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45">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45">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45">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45">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45">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45">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45">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45">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45">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45">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45">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45">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45">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45">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45">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45">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45">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45">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45">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45">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45">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45">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45">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45">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45">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45">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45">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45">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45">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45">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45">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45">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45">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45">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45">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45">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45">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45">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45">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45">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45">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45">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45">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45">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45">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45">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45">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45">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45">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45">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45">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45">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45">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45">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45">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45">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45">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45">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45">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45">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45">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45">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45">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45">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45">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45">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45">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45">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45">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45">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45">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45">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45">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45">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45">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45">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45">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45">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45">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45">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45">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45">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45">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45">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45">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45">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45">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45">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45">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45">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45">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45">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45">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45">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45">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45">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45">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45">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45">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45">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45">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45">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45">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45">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45">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45">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45">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45">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45">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45">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45">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45">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45">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45">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45">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45">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45">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45">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45">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45">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45">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45">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45">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45">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45">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45">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45">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45">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45">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45">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45">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45">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45">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45">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45">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45">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45">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45">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45">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45">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45">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45">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45">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45">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45">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45">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45">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45">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45">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45">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45">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45">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45">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45">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45">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45">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45">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45">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45">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45">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45">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45">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45">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45">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45">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45">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45">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45">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45">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45">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45">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45">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45">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45">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45">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45">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45">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45">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45">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45">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45">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45">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45">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45">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45">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45">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45">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45">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45">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45">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45">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45">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45">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45">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45">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45">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45">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45">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45">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45">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45">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45">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45">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45">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45">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45">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45">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45">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45">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45">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45">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45">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45">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45">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45">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45">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45">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45">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45">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45">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45">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45">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45">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45">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45">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45">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45">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45">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45">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45">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45">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45">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45">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45">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45">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45">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45">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45">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45">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45">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45">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45">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45">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45">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45">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45">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45">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45">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45">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45">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45">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45">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45">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45">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45">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45">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45">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45">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45">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45">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45">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45">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45">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45">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45">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45">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45">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45">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45">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45">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45">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45">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45">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45">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45">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45">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45">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45">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45">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45">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45">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45">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45">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45">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45">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45">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45">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45">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45">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45">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45">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45">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45">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45">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45">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45">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45">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45">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45">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45">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45">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45">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45">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45">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45">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45">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45">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45">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45">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45">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45">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45">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45">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45">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45">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45">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45">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45">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45">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45">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45">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45">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45">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45">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45">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45">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45">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45">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45">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45">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45">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45">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45">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45">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45">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45">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45">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45">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45">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45">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45">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45">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45">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45">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45">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45">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45">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45">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45">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45">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45">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45">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45">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45">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45">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45">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45">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45">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45">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45">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45">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45">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45">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45">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45">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45">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45">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45">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45">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45">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45">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45">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45">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45">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45">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45">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45">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45">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45">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45">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45">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45">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45">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45">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45">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45">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45">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45">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45">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45">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45">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45">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45">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45">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45">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45">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45">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45">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45">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45">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45">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45">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45">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45">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45">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45">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45">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45">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45">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45">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45">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45">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45">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45">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45">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45">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45">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45">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45">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45">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45">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45">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45">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45">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45">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45">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45">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45">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45">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45">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45">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45">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45">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45">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45">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45">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45">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45">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45">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45">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45">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45">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45">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45">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45">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45">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45">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45">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45">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45">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45">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45">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45">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45">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45">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45">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45">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45">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45">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45">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45">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45">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45">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45">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45">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45">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45">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45">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45">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45">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45">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45">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45">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45">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45">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45">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45">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45">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45">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45">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45">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45">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45">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45">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45">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45">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45">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45">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45">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45">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45">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45">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45">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45">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45">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45">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45">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45">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45">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45">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45">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45">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45">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45">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45">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45">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45">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45">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45">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45">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45">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45">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45">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45">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45">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45">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45">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45">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45">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45">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45">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45">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45">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45">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45">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45">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45">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45">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45">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45">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45">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45">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45">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45">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45">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45">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45">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45">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45">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45">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45">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45">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45">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45">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45">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45">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45">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45">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45">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45">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45">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45">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45">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45">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45">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45">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45">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45">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45">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45">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45">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45">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45">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45">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45">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45">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45">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45">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45">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45">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45">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45">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45">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45">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45">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45">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45">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45">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45">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45">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45">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45">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45">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45">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45">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45">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45">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45">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45">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45">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45">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45">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45">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45">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45">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45">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45">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45">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45">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45">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45">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45">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45">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45">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45">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45">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45">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45">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45">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45">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45">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45">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45">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45">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45">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45">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45">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45">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45">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45">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45">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45">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45">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45">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45">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45">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45">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45">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45">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45">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45">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45">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45">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45">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45">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45">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45">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45">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45">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45">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45">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45">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45">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45">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45">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45">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45">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45">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45">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45">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45">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45">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45">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45">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45">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45">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45">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45">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45">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45">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45">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45">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45">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45">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45">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45">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45">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45">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45">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45">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45">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45">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45">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45">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45">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45">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45">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45">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45">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45">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45">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45">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45">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45">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45">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45">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45">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45">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45">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45">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45">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45">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45">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45">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45">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45">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45">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45">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45">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45">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45">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45">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45">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45">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45">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45">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45">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45">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45">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45">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45">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45">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45">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45">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45">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45">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45">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45">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45">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45">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45">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45">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45">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45">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45">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45">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45">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45">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45">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45">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45">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45">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45">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45">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45">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45">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45">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45">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45">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45">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45">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45">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45">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45">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45">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45">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45">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45">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45">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45">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45">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45">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45">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45">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45">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45">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45">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45">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45">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45">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45">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45">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45">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45">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45">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45">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45">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45">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45">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45">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45">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45">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45">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45">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45">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45">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45">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45">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45">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45">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45">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45">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45">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45">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45">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45">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45">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45">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45">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45">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45">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45">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45">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45">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45">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45">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45">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45">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45">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45">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45">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45">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45">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45">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45">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45">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45">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45">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45">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45">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45">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45">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45">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45">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45">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45">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45">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45">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45">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45">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45">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45">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45">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45">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45">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45">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45">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45">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45">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45">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45">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45">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45">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45">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45">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45">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45">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45">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45">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45">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45">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45">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45">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45">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45">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45">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45">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45">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45">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45">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45">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45">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45">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45">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45">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45">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45">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45">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45">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45">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45">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45">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45">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45">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45">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45">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45">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45">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45">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45">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45">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45">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45">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45">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45">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45">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45">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45">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45">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45">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45">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45">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45">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45">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45">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45">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45">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45">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45">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45">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45">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45">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45">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45">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45">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45">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45">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45">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45">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45">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45">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45">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45">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45">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45">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45">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45">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45">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45">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45">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45">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45">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45">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45">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45">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45">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45">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45">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45">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45">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45">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45">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45">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45">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45">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45">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45">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45">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45">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45">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45">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45">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45">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45">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45">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45">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45">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45">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45">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45">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45">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45">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45">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45">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45">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45">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45">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45">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45">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45">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45">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45">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45">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45">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45">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45">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45">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45">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45">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45">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45">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45">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45">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45">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45">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45">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45">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45">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45">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45">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45">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45">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45">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45">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45">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45">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45">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45">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45">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45">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45">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45">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45">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45">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45">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45">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45">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45">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45">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45">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45">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45">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45">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45">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45">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45">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45">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45">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45">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45">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45">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45">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45">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45">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45">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45">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45">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45">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45">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45">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45">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45">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45">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45">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45">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45">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45">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45">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45">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45">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45">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45">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45">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45">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45">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45">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45">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45">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45">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45">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45">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45">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45">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45">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45">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45">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45">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45">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45">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45">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45">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45">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45">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45">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45">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45">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45">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45">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45">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45">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45">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45">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45">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45">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45">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45">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45">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45">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45">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45">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45">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45">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45">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45">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45">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45">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45">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45">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45">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45">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45">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45">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45">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45">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45">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45">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45">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45">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45">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45">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45">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45">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45">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45">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45">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45">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45">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45">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45">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45">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45">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45">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45">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45">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45">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45">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45">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45">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45">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45">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45">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45">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45">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45">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45">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45">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45">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45">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45">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45">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45">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45">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45">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45">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45">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45">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45">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45">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45">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45">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45">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45">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45">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45">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45">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45">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45">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45">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45">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45">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45">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45">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45">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45">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45">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45">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45">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45">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45">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45">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45">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45">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45">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45">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45">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45">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45">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45">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45">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45">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45">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45">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45">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45">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45">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45">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45">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45">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45">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45">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45">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45">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45">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45">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45">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45">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45">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45">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45">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45">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45">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45">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45">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45">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45">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45">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45">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45">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45">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45">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45">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45">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45">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45">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45">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45">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45">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45">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45">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45">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45">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45">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45">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45">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45">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45">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45">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45">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45">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45">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45">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45">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45">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45">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45">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45">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45">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45">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45">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45">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45">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45">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45">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45">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45">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45">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45">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45">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45">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45">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45">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45">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45">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45">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45">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45">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45">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45">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45">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45">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45">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45">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45">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45">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45">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45">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45">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45">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45">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45">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45">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45">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45">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45">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45">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45">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45">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45">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45">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45">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45">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45">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45">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45">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45">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45">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45">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45">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45">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45">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45">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45">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45">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45">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45">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45">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45">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45">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45">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45">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45">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45">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45">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45">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45">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45">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45">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45">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45">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45">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45">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45">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45">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45">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45">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45">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45">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45">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45">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45">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45">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45">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45">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45">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45">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45">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45">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45">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45">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45">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45">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45">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45">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45">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45">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45">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45">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45">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45">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45">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45">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45">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45">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45">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45">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45">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45">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45">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45">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45">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45">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45">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45">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45">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45">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45">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45">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45">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45">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45">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45">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45">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45">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45">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45">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45">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45">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45">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45">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45">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45">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45">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45">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45">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45">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45">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45">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45">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45">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45">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45">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45">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45">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45">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45">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45">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45">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45">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45">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45">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45">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45">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45">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45">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45">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45">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45">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45">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45">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45">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45">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45">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45">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45">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45">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45">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45">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45">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45">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45">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45">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45">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45">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45">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45">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45">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45">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45">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45">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45">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45">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45">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45">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45">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45">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45">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45">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45">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45">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45">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45">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45">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45">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45">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45">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45">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45">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45">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45">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45">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45">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45">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45">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45">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45">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45">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45">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45">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45">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45">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45">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45">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45">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45">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45">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45">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45">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45">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45">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45">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45">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45">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45">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45">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45">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45">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45">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45">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45">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45">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45">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45">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45">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45">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45">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45">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45">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45">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45">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45">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45">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45">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45">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45">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45">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45">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45">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45">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45">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45">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45">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45">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45">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45">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45">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45">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45">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45">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45">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45">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45">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45">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45">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45">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45">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45">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45">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45">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45">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45">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45">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45">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45">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45">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45">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45">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45">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45">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45">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45">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45">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45">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45">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45">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45">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45">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45">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45">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45">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45">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45">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45">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45">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45">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45">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45">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45">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45">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45">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45">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45">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45">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45">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45">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45">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45">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45">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45">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45">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45">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45">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45">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45">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45">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45">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45">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45">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45">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45">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45">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45">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45">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45">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45">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45">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45">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45">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45">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45">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45">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45">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45">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45">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45">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45">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45">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45">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45">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45">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45">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45">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45">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45">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45">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45">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45">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45">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45">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45">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45">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45">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45">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45">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45">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45">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45">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45">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45">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45">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45">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45">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45">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45">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45">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45">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45">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45">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45">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45">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45">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45">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45">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45">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45">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45">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45">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45">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45">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45">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45">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45">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45">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45">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45">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45">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45">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45">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45">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45">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45">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45">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45">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45">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45">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45">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45">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45">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45">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45">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45">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45">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45">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45">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45">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45">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45">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45">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45">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45">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45">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45">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45">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45">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45">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45">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45">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45">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45">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45">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45">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45">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45">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45">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45">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45">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45">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45">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45">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45">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45">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45">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45">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45">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45">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45">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45">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45">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45">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45">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45">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45">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45">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45">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45">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45">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45">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45">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45">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45">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45">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45">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45">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45">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45">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45">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45">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45">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45">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45">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45">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45">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45">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45">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45">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45">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45">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45">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45">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45">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45">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45">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45">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45">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45">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45">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45">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45">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45">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45">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45">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45">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45">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45">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45">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45">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45">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45">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45">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45">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45">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45">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45">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45">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45">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45">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45">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45">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45">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45">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45">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45">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45">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45">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45">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45">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45">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45">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45">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45">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45">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45">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45">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45">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45">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45">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45">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45">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45">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45">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45">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45">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45">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45">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45">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45">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45">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45">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45">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45">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45">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45">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45">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45">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45">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45">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45">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45">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45">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45">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45">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45">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45">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45">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45">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45">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45">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45">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45">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45">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45">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45">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45">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45">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45">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45">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45">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45">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45">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45">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45">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45">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45">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45">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45">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45">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45">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45">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45">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45">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45">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45">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45">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45">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45">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45">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45">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45">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45">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45">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45">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45">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45">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45">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45">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45">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45">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45">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45">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45">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45">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45">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45">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45">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45">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45">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45">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45">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45">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45">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45">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45">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45">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45">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45">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45">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45">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45">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45">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45">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45">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45">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45">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45">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45">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45">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45">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45">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45">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45">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45">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45">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45">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45">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45">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45">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45">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45">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45">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45">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45">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45">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45">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45">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45">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45">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45">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45">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45">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45">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45">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45">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45">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45">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45">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45">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45">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45">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45">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45">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45">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45">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45">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45">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45">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45">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45">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45">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45">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45">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45">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45">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45">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45">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45">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45">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45">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45">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45">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45">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45">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45">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45">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45">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45">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45">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45">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45">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45">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45">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45">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45">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45">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45">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45">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45">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45">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45">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45">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45">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45">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45">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45">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45">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45">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45">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45">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45">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45">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45">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45">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45">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45">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45">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45">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45">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45">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45">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45">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45">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45">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45">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45">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45">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45">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45">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45">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45">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45">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45">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45">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45">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45">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45">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45">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45">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45">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45">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45">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45">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45">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45">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45">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45">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45">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45">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45">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45">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45">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45">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45">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45">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45">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45">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45">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45">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45">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45">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45">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45">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45">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45">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45">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45">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45">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45">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45">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45">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45">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45">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45">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45">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45">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45">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45">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45">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45">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45">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45">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45">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45">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45">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45">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45">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45">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45">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45">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45">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45">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45">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45">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45">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45">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45">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45">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45">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45">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45">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45">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45">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45">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45">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45">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45">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45">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45">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45">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45">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45">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45">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45">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45">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45">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45">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45">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45">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45">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45">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45">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45">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45">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45">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45">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45">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45">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45">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45">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45">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45">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45">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45">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45">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45">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45">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45">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45">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45">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45">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45">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45">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45">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45">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45">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45">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45">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45">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45">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45">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45">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45">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45">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45">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45">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45">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45">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45">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45">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45">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45">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45">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45">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45">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45">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45">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45">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45">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45">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45">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45">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45">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45">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45">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45">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45">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45">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45">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45">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45">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45">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45">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45">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45">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45">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45">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45">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45">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45">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45">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45">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45">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45">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45">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45">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45">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45">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45">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45">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45">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45">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45">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45">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45">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45">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45">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45">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45">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45">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45">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45">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45">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45">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45">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45">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45">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45">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45">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45">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45">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45">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45">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45">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45">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45">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45">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45">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45">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45">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45">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45">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45">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45">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45">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45">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45">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45">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45">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45">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45">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45">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45">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45">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45">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45">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45">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45">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45">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45">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45">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45">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45">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45">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45">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45">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45">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45">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45">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45">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45">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45">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45">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45">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45">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45">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45">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45">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45">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45">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45">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45">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45">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45">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45">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45">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45">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45">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45">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45">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45">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45">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45">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45">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45">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45">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45">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45">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45">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45">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45">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45">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45">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45">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45">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45">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45">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45">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45">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45">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45">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45">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45">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45">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45">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45">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45">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45">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45">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45">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45">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45">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45">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45">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45">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45">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45">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45">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45">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45">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45">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45">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45">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45">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45">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45">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45">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45">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45">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45">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45">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45">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45">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45">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45">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45">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45">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45">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45">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45">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45">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45">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45">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45">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45">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45">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45">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45">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45">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45">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45">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45">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45">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45">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45">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45">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45">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45">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45">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45">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45">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45">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45">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45">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45">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45">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45">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45">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45">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45">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45">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45">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45">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45">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45">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45">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45">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45">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45">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45">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45">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45">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45">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45">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45">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45">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45">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45">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45">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45">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45">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45">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45">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45">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45">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45">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45">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45">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45">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45">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45">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45">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45">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45">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45">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45">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45">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45">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45">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45">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45">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45">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45">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45">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45">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45">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45">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45">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45">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45">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45">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45">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45">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45">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45">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45">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45">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45">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45">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45">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45">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45">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45">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45">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45">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45">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45">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45">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45">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45">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45">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45">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45">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45">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45">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45">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45">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45">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45">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45">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45">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45">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45">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45">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45">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45">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45">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45">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45">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45">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45">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45">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45">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45">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45">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45">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45">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45">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45">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45">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45">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45">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45">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45">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45">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45">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45">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45">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45">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45">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45">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45">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45">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45">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45">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45">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45">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45">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45">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45">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45">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45">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45">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45">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45">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45">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45">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45">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45">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45">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45">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45">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45">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45">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45">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45">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45">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45">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45">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45">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45">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45">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45">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45">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45">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45">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45">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45">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45">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45">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45">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45">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45">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45">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45">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45">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45">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45">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45">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45">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45">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45">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45">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45">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45">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45">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45">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45">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45">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45">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45">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45">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45">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45">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45">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45">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45">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45">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45">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45">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45">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45">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45">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45">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45">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45">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45">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45">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45">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45">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45">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45">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45">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45">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45">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45">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45">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45">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45">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45">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45">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45">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45">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45">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45">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45">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45">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45">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45">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45">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45">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45">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45">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45">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45">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45">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45">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45">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45">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45">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45">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45">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45">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45">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45">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45">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45">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45">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45">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45">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45">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45">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45">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45">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45">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45">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45">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45">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45">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45">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45">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45">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45">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45">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45">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45">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45">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45">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45">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45">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45">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45">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45">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45">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45">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45">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45">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45">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45">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45">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45">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45">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45">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45">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45">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45">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45">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45">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45">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45">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45">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45">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45">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45">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45">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45">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45">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45">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45">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45">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45">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45">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45">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45">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45">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45">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45">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45">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45">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45">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45">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45">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45">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45">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45">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45">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45">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45">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45">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45">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45">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45">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45">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45">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45">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45">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45">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45">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45">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45">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45">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45">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45">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45">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45">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45">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45">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45">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45">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45">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45">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45">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45">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45">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45">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45">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45">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45">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45">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45">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45">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45">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45">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45">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45">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45">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45">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45">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45">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45">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45">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45">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45">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45">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45">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45">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45">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45">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45">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45">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45">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45">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45">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45">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45">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45">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45">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45">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45">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45">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45">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45">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45">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45">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45">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45">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45">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45">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45">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45">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45">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45">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45">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45">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45">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45">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45">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45">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45">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45">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45">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45">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45">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45">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45">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45">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45">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45">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45">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45">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45">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45">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45">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45">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45">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45">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45">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45">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45">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45">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45">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45">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45">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45">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45">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45">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45">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45">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45">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45">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45">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45">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45">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45">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45">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45">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45">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45">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45">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45">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45">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45">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45">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45">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45">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45">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45">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45">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45">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45">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45">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45">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45">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45">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45">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45">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45">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45">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45">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45">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45">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45">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45">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45">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45">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45">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45">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45">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45">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45">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45">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45">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45">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45">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45">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45">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45">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45">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45">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45">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45">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45">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45">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45">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45">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45">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45">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45">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45">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45">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45">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45">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45">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45">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45">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45">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45">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45">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45">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45">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45">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45">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45">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45">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45">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45">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45">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45">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45">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45">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45">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45">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45">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45">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45">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45">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45">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45">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45">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45">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45">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45">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45">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45">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45">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45">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45">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45">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45">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45">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45">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45">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45">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45">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45">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45">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45">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45">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45">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45">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45">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45">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45">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45">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45">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45">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45">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45">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45">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45">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45">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45">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45">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45">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45">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45">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45">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45">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45">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45">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45">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45">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45">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45">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45">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45">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45">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45">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45">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45">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45">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45">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45">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45">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45">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45">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45">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45">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45">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45">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45">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45">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45">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45">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45">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45">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45">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45">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45">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45">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45">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45">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45">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45">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45">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45">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45">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45">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45">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45">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45">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45">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45">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45">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45">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45">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45">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45">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45">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45">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45">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45">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45">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45">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45">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45">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45">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45">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45">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45">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45">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45">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45">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45">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45">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45">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45">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45">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45">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45">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45">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45">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45">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45">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45">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45">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45">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45">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45">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45">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45">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45">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45">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45">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45">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45">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45">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45">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45">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45">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45">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45">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45">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45">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45">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45">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45">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45">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45">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45">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45">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45">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45">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45">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45">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45">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45">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45">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45">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45">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45">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45">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45">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45">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45">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45">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45">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45">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45">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45">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45">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45">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45">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45">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45">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45">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45">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45">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45">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45">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45">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45">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45">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45">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45">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45">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45">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45">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45">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45">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45">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45">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45">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45">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45">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45">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45">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45">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45">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45">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45">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45">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45">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45">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45">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45">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45">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45">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45">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45">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45">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45">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45">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45">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45">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45">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45">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45">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45">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45">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45">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45">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45">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45">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45">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45">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45">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45">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45">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45">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45">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45">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45">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45">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45">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45">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45">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45">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45">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45">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45">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45">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45">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45">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45">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45">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45">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45">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45">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45">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45">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45">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45">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45">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45">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45">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45">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45">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45">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45">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45">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45">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45">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45">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45">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45">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45">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45">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45">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45">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45">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45">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45">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45">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45">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45">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45">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45">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45">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45">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45">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45">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45">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45">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45">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45">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45">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45">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45">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45">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45">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45">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45">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45">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45">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45">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45">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45">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45">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45">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45">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45">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45">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45">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45">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45">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45">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45">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45">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45">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45">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45">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45">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45">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45">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45">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45">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45">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45">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45">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45">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45">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45">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45">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45">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45">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45">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45">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45">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45">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45">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45">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45">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45">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45">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45">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45">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45">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45">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45">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45">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45">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45">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45">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45">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45">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45">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45">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45">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45">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45">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45">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45">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45">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45">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45">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45">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45">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45">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45">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45">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45">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45">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45">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45">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45">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45">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45">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45">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45">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45">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45">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45">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45">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45">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45">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45">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45">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45">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45">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45">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45">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45">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45">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45">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45">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45">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45">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45">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45">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45">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45">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45">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45">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45">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45">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45">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45">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45">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45">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45">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45">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45">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45">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45">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45">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45">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45">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45">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45">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45">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45">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45">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45">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45">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45">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45">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45">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45">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45">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45">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45">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45">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45">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45">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45">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45">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45">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45">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45">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45">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45">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45">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45">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45">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45">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45">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45">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45">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45">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45">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45">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45">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45">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45">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45">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45">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45">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45">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45">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45">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45">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45">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45">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45">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45">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45">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45">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45">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45">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45">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45">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45">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45">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45">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45">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45">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45">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45">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45">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45">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45">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45">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45">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45">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45">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45">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45">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45">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45">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45">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45">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45">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45">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45">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45">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45">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45">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45">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45">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45">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45">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45">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45">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45">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45">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45">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45">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45">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45">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45">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45">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45">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45">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45">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45">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45">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45">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45">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45">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45">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45">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45">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45">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45">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45">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45">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45">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45">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45">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45">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45">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45">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45">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45">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45">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45">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45">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45">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45">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45">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45">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45">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45">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45">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45">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45">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45">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45">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45">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45">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45">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45">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45">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45">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45">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45">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45">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45">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45">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45">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45">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45">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45">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45">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45">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45">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45">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45">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45">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45">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45">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45">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45">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45">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45">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45">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45">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45">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45">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45">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45">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45">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45">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45">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45">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45">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45">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45">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45">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45">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45">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45">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45">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45">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45">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45">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45">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45">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45">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45">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45">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45">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45">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45">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45">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45">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45">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45">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45">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45">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45">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45">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45">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45">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45">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45">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45">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45">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45">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45">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45">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45">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45">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45">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45">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45">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45">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45">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45">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45">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45">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45">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45">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45">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45">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45">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45">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45">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45">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45">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45">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45">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45">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45">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45">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45">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45">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45">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45">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45">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45">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45">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45">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45">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45">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45">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45">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45">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45">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45">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45">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45">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45">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45">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45">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45">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45">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45">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45">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45">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45">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45">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45">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45">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45">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45">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45">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45">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45">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45">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45">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45">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45">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45">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45">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45">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45">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45">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45">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45">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45">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45">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45">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45">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45">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45">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45">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45">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45">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45">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45">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45">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45">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45">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45">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45">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45">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45">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45">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45">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45">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45">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45">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45">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45">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45">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45">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45">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45">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45">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45">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45">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45">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45">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45">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45">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45">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45">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45">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45">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45">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45">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45">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45">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45">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45">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45">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45">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45">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45">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45">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45">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45">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45">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45">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45">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45">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45">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45">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45">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45">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45">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45">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45">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45">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45">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45">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45">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45">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45">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45">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45">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45">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45">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45">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45">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45">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45">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45">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45">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45">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45">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45">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45">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45">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45">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45">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45">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45">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45">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45">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45">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45">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45">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45">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45">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45">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45">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45">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45">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45">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45">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45">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45">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45">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45">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45">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45">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45">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45">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45">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45">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45">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45">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45">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45">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45">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45">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45">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45">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45">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45">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45">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45">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45">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45">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45">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45">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45">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45">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45">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45">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45">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45">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45">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45">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45">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45">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45">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45">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45">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45">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45">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45">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45">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45">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45">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45">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45">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45">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45">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45">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45">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45">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45">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45">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45">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45">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45">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45">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45">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45">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45">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45">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45">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45">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45">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45">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45">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45">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45">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45">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45">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45">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45">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45">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45">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45">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45">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45">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45">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45">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45">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45">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45">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45">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45">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45">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45">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45">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45">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45">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45">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45">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45">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45">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45">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45">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45">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45">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45">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45">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45">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45">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45">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45">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45">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45">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45">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45">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45">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45">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45">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45">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45">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45">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45">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45">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45">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45">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45">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45">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45">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45">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45">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45">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45">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45">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45">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45">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45">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45">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45">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45">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45">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45">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45">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45">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45">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45">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45">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45">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45">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45">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45">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45">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45">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45">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45">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45">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45">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45">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45">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45">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45">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45">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45">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45">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45">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45">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45">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45">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45">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45">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45">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45">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45">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45">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45">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45">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45">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45">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45">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45">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45">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45">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45">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45">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45">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45">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45">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45">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45">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45">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45">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45">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45">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45">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45">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45">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45">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45">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45">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45">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45">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45">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45">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45">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45">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45">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45">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45">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45">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45">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45">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45">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45">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45">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45">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45">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45">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45">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45">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45">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45">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45">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45">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45">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45">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45">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45">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45">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45">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45">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45">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45">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45">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45">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45">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45">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45">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45">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45">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45">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45">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45">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45">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45">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45">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45">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45">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45">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45">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45">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45">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45">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45">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45">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45">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45">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45">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45">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45">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45">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45">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45">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45">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45">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45">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45">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45">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45">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45">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45">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45">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45">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45">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45">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45">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45">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45">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45">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45">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45">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45">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45">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45">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45">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45">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45">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45">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45">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45">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45">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45">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45">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45">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45">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45">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45">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45">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45">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45">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45">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45">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45">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45">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45">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45">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45">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45">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45">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45">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45">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45">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45">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45">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45">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45">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45">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45">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45">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45">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45">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45">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45">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45">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45">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45">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45">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45">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45">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45">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45">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45">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45">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45">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45">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45">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45">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45">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45">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45">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45">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45">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45">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45">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45">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45">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45">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45">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45">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45">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45">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45">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45">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45">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45">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45">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45">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45">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45">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45">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45">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45">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45">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45">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45">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45">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45">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45">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45">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45">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45">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45">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45">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45">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45">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45">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45">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45">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45">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45">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45">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45">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45">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45">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45">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45">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45">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45">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45">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45">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45">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45">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45">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45">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45">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45">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45">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45">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45">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45">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45">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45">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45">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45">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45">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45">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45">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45">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45">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45">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45">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45">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45">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45">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45">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45">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45">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45">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45">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45">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45">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45">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45">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45">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45">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45">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45">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45">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45">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45">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45">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45">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45">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45">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45">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45">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45">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45">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45">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45">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45">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45">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45">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45">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45">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45">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45">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45">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45">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45">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45">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45">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45">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45">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45">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45">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45">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45">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45">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45">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45">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45">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45">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45">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45">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45">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45">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45">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45">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45">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45">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45">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45">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45">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45">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45">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45">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45">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45">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45">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45">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45">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45">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45">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45">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45">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45">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45">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45">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45">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45">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45">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45">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45">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45">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45">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45">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45">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45">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45">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45">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45">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45">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45">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45">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45">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45">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45">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45">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45">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45">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45">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45">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45">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45">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45">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45">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45">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45">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45">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45">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45">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45">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45">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45">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45">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45">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45">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45">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45">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45">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45">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45">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45">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45">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45">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45">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45">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45">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45">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45">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45">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45">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45">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45">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45">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45">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45">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45">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45">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45">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45">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45">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45">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45">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45">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45">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45">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45">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45">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45">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45">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45">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45">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45">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45">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45">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45">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45">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45">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45">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45">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45">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45">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45">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45">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45">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45">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45">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45">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45">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45">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45">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45">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45">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45">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45">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45">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45">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45">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45">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45">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45">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45">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45">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45">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45">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45">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45">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45">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45">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45">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45">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45">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45">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45">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45">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45">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45">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45">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45">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45">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45">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45">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45">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45">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45">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45">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45">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45">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45">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45">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45">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45">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45">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45">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45">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45">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45">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45">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45">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45">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45">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45">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45">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45">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45">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45">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45">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45">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45">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45">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45">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45">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45">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45">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45">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45">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45">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45">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45">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45">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45">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45">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45">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45">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45">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45">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45">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45">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45">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45">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45">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45">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45">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45">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45">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45">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45">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45">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45">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45">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45">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45">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45">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45">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45">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45">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45">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45">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45">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45">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45">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45">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45">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45">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45">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45">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45">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45">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45">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45">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45">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45">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45">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45">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45">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45">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45">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45">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45">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45">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45">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45">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45">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45">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45">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45">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45">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45">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45">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45">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45">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45">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45">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45">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45">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45">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45">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45">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45">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45">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45">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45">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45">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45">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45">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45">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45">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45">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45">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45">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45">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45">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45">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45">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45">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45">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45">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45">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45">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45">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45">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45">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45">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45">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45">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45">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45">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45">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45">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45">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45">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45">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45">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45">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45">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45">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45">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45">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45">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45">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45">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45">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45">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45">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45">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45">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45">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45">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45">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45">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45">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45">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45">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45">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45">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45">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45">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45">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45">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45">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45">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45">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45">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45">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45">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45">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45">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45">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45">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45">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45">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45">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45">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45">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45">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45">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45">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45">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45">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45">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45">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45">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45">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45">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45">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45">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45">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45">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45">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45">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45">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45">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45">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45">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45">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45">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45">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45">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45">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45">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45">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45">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45">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45">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45">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45">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45">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45">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45">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45">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45">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45">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45">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45">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45">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45">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45">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45">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45">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45">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45">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45">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45">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45">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45">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45">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45">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45">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45">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45">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45">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45">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45">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45">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45">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45">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45">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45">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45">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45">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45">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45">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45">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45">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45">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45">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45">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45">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45">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45">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45">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45">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45">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45">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45">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45">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45">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45">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45">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45">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45">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45">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45">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45">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45">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45">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45">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45">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45">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45">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45">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45">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45">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45">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45">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45">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45">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45">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45">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45">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45">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45">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45">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45">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45">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45">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45">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45">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45">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45">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45">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45">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45">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45">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45">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45">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45">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45">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45">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45">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45">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45">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45">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45">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45">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45">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45">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45">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45">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45">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45">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45">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45">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45">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45">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45">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45">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45">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45">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45">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45">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45">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45">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45">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45">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45">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45">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45">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45">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45">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45">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45">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45">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45">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45">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45">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45">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45">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45">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45">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45">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45">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45">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45">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45">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45">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45">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45">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45">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45">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45">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45">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45">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45">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45">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45">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45">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45">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45">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45">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45">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45">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45">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45">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45">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45">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45">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45">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45">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45">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45">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45">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45">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45">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45">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45">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45">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45">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45">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45">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45">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45">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45">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45">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45">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45">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45">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45">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45">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45">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45">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45">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45">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45">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45">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45">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45">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45">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45">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45">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45">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45">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45">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45">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45">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45">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45">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45">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45">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45">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45">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45">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45">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45">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45">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45">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45">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45">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45">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45">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45">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45">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45">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45">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45">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45">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45">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45">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45">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45">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45">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45">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45">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45">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45">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45">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45">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45">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45">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45">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45">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45">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45">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45">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45">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45">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45">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45">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45">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45">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45">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45">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45">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45">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45">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45">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45">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45">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45">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45">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45">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45">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45">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45">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45">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45">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45">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45">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45">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45">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45">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45">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45">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45">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45">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45">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45">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45">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45">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45">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45">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45">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45">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45">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45">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45">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45">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45">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45">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45">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45">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45">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45">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45">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45">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45">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45">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45">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45">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45">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45">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45">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45">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45">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45">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45">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45">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45">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45">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45">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45">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45">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45">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45">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45">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45">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45">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45">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45">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45">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45">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45">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45">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45">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45">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45">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45">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45">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45">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45">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45">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45">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45">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45">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45">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45">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45">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45">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45">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45">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45">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45">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45">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45">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45">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45">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45">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45">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45">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45">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45">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45">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45">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45">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45">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45">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45">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45">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45">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45">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45">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45">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45">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45">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45">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45">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45">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45">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45">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45">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45">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45">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45">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45">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45">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45">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45">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45">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45">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45">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45">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45">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45">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45">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45">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45">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45">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45">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45">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45">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45">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45">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45">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45">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45">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45">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45">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45">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45">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45">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45">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45">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45">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45">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45">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45">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45">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45">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45">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45">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45">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45">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45">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45">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45">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45">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45">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45">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45">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45">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45">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45">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45">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45">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45">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45">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45">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45">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45">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45">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45">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45">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45">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45">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45">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45">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45">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45">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45">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45">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45">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45">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45">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45">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45">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45">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45">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45">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45">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45">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45">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45">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45">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45">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45">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45">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45">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45">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45">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45">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45">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45">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45">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45">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45">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45">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45">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45">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45">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45">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45">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45">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45">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45">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45">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45">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45">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45">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45">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45">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45">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45">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45">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45">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45">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45">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45">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45">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45">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45">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45">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45">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45">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45">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45">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45">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45">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45">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45">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45">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45">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45">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45">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45">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45">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45">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45">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45">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45">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45">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45">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45">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45">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45">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45">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45">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45">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45">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45">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45">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45">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45">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45">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45">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45">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45">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45">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45">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45">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45">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45">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45">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45">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45">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45">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45">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45">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45">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45">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45">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45">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45">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45">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45">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45">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45">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45">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45">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45">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45">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45">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45">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45">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45">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45">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45">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45">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45">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45">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45">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45">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45">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45">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45">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45">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45">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45">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45">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45">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45">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45">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45">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45">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45">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45">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45">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45">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45">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45">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45">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45">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45">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45">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45">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45">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45">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45">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45">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45">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45">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45">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45">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45">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45">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45">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45">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45">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45">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45">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45">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45">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45">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45">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45">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45">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45">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45">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45">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45">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45">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45">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45">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45">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45">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45">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45">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45">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45">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45">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45">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45">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45">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45">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45">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45">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45">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45">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45">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45">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45">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45">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45">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45">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45">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45">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45">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45">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45">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45">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45">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45">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45">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45">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45">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45">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45">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45">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45">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45">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45">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45">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45">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45">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45">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45">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45">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45">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45">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45">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45">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45">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45">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45">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45">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45">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45">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45">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45">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45">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45">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45">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45">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45">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45">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45">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45">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45">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45">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45">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45">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45">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45">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45">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45">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45">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45">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45">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45">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45">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45">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45">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45">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45">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45">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45">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45">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45">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45">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45">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45">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45">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45">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45">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45">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45">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45">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45">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45">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45">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45">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45">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45">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45">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45">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45">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45">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45">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45">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45">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45">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45">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45">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45">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45">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45">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45">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45">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45">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45">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45">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45">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45">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45">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45">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45">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45">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45">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45">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45">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45">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45">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45">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45">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45">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45">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45">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45">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45">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45">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45">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45">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45">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45">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45">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45">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45">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45">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45">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45">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45">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45">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45">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45">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45">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45">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45">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45">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45">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45">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45">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45">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45">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45">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45">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45">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45">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45">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45">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45">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45">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45">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45">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45">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45">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45">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45">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45">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45">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45">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45">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45">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45">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45">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45">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45">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45">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45">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45">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45">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45">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45">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45">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45">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45">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45">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45">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45">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45">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45">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45">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45">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45">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45">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45">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45">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45">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45">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45">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45">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45">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45">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45">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45">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45">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45">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45">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45">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45">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45">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45">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45">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45">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45">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45">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45">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45">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45">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45">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45">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45">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45">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45">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45">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45">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45">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45">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45">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45">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45">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45">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45">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45">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45">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45">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45">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45">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45">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45">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45">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45">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45">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45">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45">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45">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45">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45">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45">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45">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45">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45">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45">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45">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45">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45">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45">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45">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45">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45">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45">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45">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45">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45">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45">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45">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45">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45">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45">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45">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45">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45">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45">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45">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45">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45">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45">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45">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45">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45">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45">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45">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45">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45">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45">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45">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45">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45">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45">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45">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45">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45">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45">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45">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45">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45">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45">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45">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45">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45">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45">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45">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45">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45">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45">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45">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45">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45">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45">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45">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45">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45">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45">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45">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45">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45">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45">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45">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45">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45">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45">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45">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45">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45">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45">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45">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45">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45">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45">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45">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45">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45">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45">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45">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45">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45">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45">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45">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45">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45">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45">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45">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45">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45">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45">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45">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45">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45">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45">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45">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45">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45">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45">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45">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45">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45">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45">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45">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45">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45">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45">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45">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45">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45">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45">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45">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45">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45">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45">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45">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45">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45">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45">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45">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45">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45">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45">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45">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45">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45">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45">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45">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45">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45">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45">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45">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45">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45">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45">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45">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45">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45">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45">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45">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45">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45">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45">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45">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45">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45">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45">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45">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45">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45">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45">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45">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45">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45">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45">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45">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45">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45">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45">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45">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45">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45">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45">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45">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45">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45">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45">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45">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45">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45">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45">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45">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45">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45">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45">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45">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45">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45">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45">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45">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45">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45">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45">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45">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45">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45">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45">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45">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45">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45">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45">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45">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45">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45">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45">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45">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45">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45">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45">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45">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45">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45">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45">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45">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45">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45">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45">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45">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45">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45">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45">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45">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45">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45">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45">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45">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45">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45">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45">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45">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45">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45">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45">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45">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45">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45">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45">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45">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45">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45">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45">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45">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45">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45">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45">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45">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45">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45">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45">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45">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45">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45">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45">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45">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45">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45">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45">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45">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45">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45">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45">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45">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45">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45">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45">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45">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45">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45">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45">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45">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45">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45">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45">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45">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45">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45">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45">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45">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45">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45">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45">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45">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45">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45">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45">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45">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45">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45">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45">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45">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45">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45">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45">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45">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45">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45">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45">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45">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45">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45">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45">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45">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45">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45">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45">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45">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45">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45">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45">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45">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45">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45">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45">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45">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45">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45">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45">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45">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45">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45">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45">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45">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45">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45">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45">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45">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45">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45">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45">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45">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45">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45">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45">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45">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45">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45">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45">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45">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45">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45">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45">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45">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45">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45">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45">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45">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45">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45">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45">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45">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45">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45">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45">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45">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45">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45">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45">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45">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45">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45">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45">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45">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45">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45">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45">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45">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45">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45">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45">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45">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45">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45">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45">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45">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45">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45">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45">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45">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45">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45">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45">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45">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45">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45">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45">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45">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45">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45">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45">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45">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45">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45">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45">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45">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45">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45">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45">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45">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45">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45">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45">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45">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45">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45">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45">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45">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45">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45">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45">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45">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45">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45">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45">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45">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45">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45">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45">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45">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45">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45">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45">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45">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45">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45">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45">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45">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45">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45">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45">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45">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45">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45">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45">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45">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45">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45">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45">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45">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45">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45">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45">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45">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45">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45">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45">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45">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45">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45">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45">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45">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45">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45">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45">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45">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45">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45">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45">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45">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45">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45">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45">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45">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45">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45">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45">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45">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45">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45">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45">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45">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45">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45">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45">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45">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45">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45">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45">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45">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45">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45">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45">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45">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45">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45">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45">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45">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45">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45">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45">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45">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45">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45">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45">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45">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45">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45">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45">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45">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45">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45">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45">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45">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45">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45">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45">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45">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45">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45">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45">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45">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45">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45">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45">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45">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45">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45">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45">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45">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45">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45">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45">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45">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45">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45">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45">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45">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45">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45">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45">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45">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45">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45">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45">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45">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45">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45">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45">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45">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45">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45">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45">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45">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45">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45">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45">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45">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45">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45">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45">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45">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45">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45">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45">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45">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45">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45">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45">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45">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45">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45">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45">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45">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45">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45">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45">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45">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45">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45">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45">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45">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45">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45">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45">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45">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45">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45">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45">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45">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45">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45">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45">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45">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45">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45">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45">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45">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45">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45">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45">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45">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45">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45">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45">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45">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45">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45">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45">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45">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45">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45">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45">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45">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45">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45">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45">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45">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45">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45">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45">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45">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45">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45">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45">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45">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45">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45">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45">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45">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45">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45">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45">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45">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45">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45">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45">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45">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45">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45">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45">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45">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45">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45">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45">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45">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45">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45">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45">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45">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45">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45">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45">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45">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45">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45">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45">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45">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45">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45">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45">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45">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45">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45">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45">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45">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45">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45">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45">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45">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45">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45">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45">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45">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45">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45">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45">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45">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45">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45">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45">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45">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45">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45">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45">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45">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45">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45">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45">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45">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45">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45">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45">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45">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45">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45">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45">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45">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45">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45">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45">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45">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45">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45">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45">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45">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45">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45">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45">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45">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45">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45">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45">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45">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45">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45">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45">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45">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45">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45">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45">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45">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45">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45">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45">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45">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45">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45">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45">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45">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45">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45">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45">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45">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45">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45">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45">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45">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45">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45">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45">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45">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45">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45">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45">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45">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45">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45">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45">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45">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45">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45">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45">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45">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45">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45">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45">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45">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45">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45">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45">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45">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45">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45">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45">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45">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45">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45">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45">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45">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45">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45">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45">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45">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45">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45">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45">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45">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45">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45">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45">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45">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45">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45">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45">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45">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45">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45">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45">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45">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45">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45">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45">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45">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45">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45">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45">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45">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45">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45">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45">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45">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45">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45">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45">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45">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45">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45">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45">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45">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45">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45">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45">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45">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45">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45">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45">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45">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45">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45">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45">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45">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45">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45">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45">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45">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45">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45">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45">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45">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45">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45">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45">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45">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45">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45">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45">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45">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45">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45">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45">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45">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45">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45">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45">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45">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45">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45">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45">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45">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45">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45">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45">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45">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45">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45">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45">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45">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45">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45">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45">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45">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45">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45">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45">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45">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45">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45">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45">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45">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45">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45">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45">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45">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45">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45">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45">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45">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45">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45">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45">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45">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45">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45">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45">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45">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45">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45">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45">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45">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45">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45">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45">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45">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45">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45">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45">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45">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45">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45">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45">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45">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45">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45">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45">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45">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45">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45">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45">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45">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45">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45">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45">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45">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45">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45">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45">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45">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45">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45">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45">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45">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45">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45">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45">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45">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45">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45">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45">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45">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45">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45">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45">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45">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45">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45">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45">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45">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45">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45">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45">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45">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45">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45">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45">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45">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45">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45">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45">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45">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45">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45">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45">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45">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45">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45">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45">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45">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45">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45">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45">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45">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45">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45">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45">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45">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45">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45">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45">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45">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45">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45">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45">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45">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45">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45">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45">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45">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45">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45">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45">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45">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45">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45">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45">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45">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45">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45">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45">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45">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45">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45">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45">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45">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45">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45">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45">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45">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45">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45">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45">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45">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45">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45">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45">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45">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45">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45">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45">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45">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45">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45">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45">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45">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45">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45">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45">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45">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45">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45">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45">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45">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45">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45">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45">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45">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45">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45">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45">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45">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45">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45">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45">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45">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45">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45">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45">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45">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45">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45">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45">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45">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45">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45">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45">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45">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45">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45">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45">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45">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45">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45">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45">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45">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45">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45">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45">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45">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45">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45">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45">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45">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45">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45">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45">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45">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45">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45">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45">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45">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45">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45">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45">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45">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45">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45">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45">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45">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45">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45">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45">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45">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45">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45">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45">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45">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45">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45">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45">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45">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45">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45">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45">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45">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45">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45">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45">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45">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45">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45">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45">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45">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45">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45">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45">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45">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45">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45">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45">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45">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45">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45">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45">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45">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45">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45">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45">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45">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45">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45">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45">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45">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45">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45">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45">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45">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45">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45">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45">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45">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45">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45">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45">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45">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45">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45">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45">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45">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45">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45">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45">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45">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45">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45">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45">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45">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45">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45">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45">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45">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45">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45">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45">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45">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45">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45">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45">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45">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45">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45">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45">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45">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45">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45">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45">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45">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45">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45">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45">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45">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45">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45">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45">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45">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45">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45">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45">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45">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45">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45">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45">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45">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45">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45">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45">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45">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45">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45">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45">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45">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45">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45">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45">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45">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45">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45">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45">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45">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45">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45">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45">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45">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45">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45">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45">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45">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45">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45">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45">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45">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45">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45">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45">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45">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45">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45">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45">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45">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45">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45">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45">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45">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45">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45">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45">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45">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45">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45">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45">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45">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45">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45">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45">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45">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45">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45">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45">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45">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45">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45">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45">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45">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45">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45">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45">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45">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45">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45">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45">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45">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45">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45">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45">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45">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45">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45">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45">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45">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45">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45">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45">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45">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45">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45">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45">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45">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45">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45">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45">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45">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45">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45">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45">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45">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45">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45">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45">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45">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45">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45">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45">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45">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45">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45">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45">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45">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45">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45">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45">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45">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45">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45">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45">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45">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45">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45">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45">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45">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45">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45">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45">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45">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45">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45">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45">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45">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45">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45">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45">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45">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45">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45">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45">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45">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45">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45">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45">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45">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45">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45">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45">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45">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45">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45">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45">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45">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45">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45">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45">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45">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45">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45">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45">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45">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45">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45">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45">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45">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45">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45">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45">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45">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45">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45">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45">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45">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45">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45">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45">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45">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45">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45">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45">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45">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45">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45">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45">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45">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45">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45">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45">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45">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45">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45">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45">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45">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45">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45">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45">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45">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45">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45">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45">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45">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45">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45">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45">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45">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45">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45">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45">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45">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45">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45">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45">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45">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45">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45">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45">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45">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45">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45">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45">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45">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45">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45">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45">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45">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45">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45">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45">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45">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45">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45">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45">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45">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45">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45">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45">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45">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45">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45">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45">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45">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45">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45">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45">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45">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45">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45">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45">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45">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45">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45">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45">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45">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45">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45">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45">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45">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45">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45">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45">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45">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45">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45">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45">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45">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45">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45">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45">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45">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45">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45">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45">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45">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45">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45">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45">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45">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45">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45">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45">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45">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45">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45">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45">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45">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45">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45">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45">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45">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45">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45">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45">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45">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45">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45">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45">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45">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45">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45">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45">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45">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45">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45">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45">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45">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45">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45">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45">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45">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45">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45">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45">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45">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45">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45">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45">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45">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45">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45">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45">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45">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45">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45">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45">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45">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45">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45">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45">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45">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45">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45">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45">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45">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45">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45">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45">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45">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45">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45">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45">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45">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45">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45">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45">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45">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45">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45">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45">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45">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45">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45">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45">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45">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45">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45">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45">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45">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45">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45">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45">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45">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45">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45">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45">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45">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45">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45">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45">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45">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45">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45">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45">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45">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45">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45">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45">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45">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45">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45">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45">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45">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45">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45">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45">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45">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45">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45">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45">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45">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45">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45">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45">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45">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45">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45">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45">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45">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45">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45">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45">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45">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45">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45">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45">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45">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45">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45">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45">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45">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45">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45">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45">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45">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45">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45">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45">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45">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45">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45">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45">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45">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45">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45">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45">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45">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45">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45">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45">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45">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45">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45">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45">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45">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45">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45">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45">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45">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45">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45">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45">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45">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45">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45">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45">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45">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45">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45">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45">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45">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45">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45">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45">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45">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45">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45">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45">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45">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45">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45">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45">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45">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45">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45">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45">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45">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45">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45">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45">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45">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45">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45">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45">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45">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45">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45">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45">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45">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45">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45">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45">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45">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45">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45">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45">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45">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45">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45">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45">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45">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45">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45">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45">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45">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45">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45">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45">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45">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45">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45">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45">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45">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45">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45">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45">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45">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45">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45">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45">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45">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45">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45">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45">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45">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45">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45">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45">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45">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45">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45">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45">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45">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45">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45">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45">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45">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45">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45">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45">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45">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45">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45">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45">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45">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45">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45">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45">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45">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45">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45">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45">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45">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45">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45">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45">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45">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45">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45">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45">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45">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45">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45">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45">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45">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45">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45">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45">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45">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45">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45">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45">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45">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45">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45">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45">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45">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45">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45">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45">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45">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45">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45">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45">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45">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45">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45">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45">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45">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45">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45">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45">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45">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45">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45">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45">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45">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45">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45">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45">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45">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45">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45">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45">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45">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45">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45">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45">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45">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45">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45">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45">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45">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45">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45">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45">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45">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45">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45">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45">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45">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45">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45">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45">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45">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45">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45">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45">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45">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45">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45">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45">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45">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45">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45">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45">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45">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45">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45">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45">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45">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45">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45">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45">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45">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45">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45">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45">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45">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45">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45">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45">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45">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45">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45">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45">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45">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45">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45">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45">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45">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45">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45">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45">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45">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45">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45">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45">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45">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45">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45">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45">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45">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45">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45">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45">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45">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45">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45">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45">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45">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45">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45">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45">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45">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45">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45">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45">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45">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45">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45">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45">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45">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45">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45">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45">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45">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45">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45">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45">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45">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45">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45">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45">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45">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45">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45">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45">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45">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45">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45">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45">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45">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45">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45">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45">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45">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45">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45">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45">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45">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45">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45">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45">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45">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45">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45">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45">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45">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45">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45">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45">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45">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45">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45">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45">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45">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45">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45">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45">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45">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45">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45">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45">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45">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45">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45">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45">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45">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45">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45">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45">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45">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45">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45">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45">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45">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45">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45">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45">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45">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45">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45">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45">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45">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45">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45">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45">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45">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45">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45">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45">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45">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45">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45">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45">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45">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45">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45">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45">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45">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45">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45">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45">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45">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45">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45">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45">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45">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45">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45">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45">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45">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45">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45">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45">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45">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45">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45">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45">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45">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45">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45">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45">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45">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45">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45">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45">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45">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45">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45">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45">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45">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45">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45">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45">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45">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45">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45">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45">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45">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45">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45">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45">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45">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45">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45">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45">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45">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45">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45">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45">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45">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45">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45">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45">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45">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45">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45">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45">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45">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45">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45">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45">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45">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45">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45">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45">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45">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45">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45">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45">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45">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45">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45">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45">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45">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45">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45">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45">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45">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45">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45">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45">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45">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45">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45">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45">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45">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45">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45">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45">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45">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45">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45">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45">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45">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45">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45">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45">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45">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45">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45">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45">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45">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45">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45">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45">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45">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45">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45">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45">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45">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45">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45">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45">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45">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45">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45">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45">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45">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45">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45">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45">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45">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45">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45">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45">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45">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45">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45">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45">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45">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45">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45">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45">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45">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45">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45">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45">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45">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45">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45">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45">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45">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45">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45">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45">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45">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45">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45">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45">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45">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45">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45">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45">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45">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45">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45">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45">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45">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45">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45">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45">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45">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45">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45">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45">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45">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45">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45">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45">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45">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45">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45">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45">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45">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45">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45">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45">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45">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45">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45">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45">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45">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45">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45">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45">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45">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45">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45">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45">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45">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45">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45">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45">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45">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45">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45">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45">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45">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45">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45">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45">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45">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45">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45">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45">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45">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45">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45">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45">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45">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45">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45">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45">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45">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45">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45">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45">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45">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45">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45">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45">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45">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45">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45">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45">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45">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45">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45">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45">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45">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45">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45">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45">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45">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45">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45">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45">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45">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45">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45">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45">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45">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45">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45">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45">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45">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45">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45">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45">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45">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45">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45">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45">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45">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45">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45">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45">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45">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45">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45">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45">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45">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45">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45">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45">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45">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45">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45">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45">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45">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45">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45">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45">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45">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45">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45">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45">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45">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45">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45">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45">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45">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45">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45">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45">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45">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45">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45">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45">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45">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45">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45">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45">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45">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45">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45">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45">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45">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45">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45">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45">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45">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45">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45">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45">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45">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45">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45">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45">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45">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45">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45">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45">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45">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45">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45">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45">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45">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45">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45">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45">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45">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45">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45">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45">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45">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45">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45">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45">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45">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45">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45">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45">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45">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45">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45">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45">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45">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45">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45">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45">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45">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45">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45">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45">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45">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45">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45">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45">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45">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45">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45">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45">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45">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45">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45">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45">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45">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45">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45">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45">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45">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45">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45">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45">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45">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45">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45">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45">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45">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45">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45">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45">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45">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45">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45">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45">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45">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45">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45">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45">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45">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45">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45">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45">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45">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45">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45">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45">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45">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45">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45">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45">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45">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45">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45">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45">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45">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45">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45">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45">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45">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45">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45">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45">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45">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45">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45">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45">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45">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45">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45">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45">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45">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45">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45">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45">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45">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45">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45">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45">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45">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45">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45">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45">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45">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45">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45">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45">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45">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45">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45">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45">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45">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45">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45">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45">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45">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45">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45">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45">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45">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45">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45">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45">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45">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45">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45">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45">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45">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45">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45">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45">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45">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45">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45">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45">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45">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45">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45">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45">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45">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45">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45">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45">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45">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45">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45">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45">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45">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45">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45">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45">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45">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45">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45">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45">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45">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45">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45">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45">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45">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45">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45">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45">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45">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45">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45">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45">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45">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45">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45">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45">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45">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45">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45">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45">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45">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45">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45">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45">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45">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45">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45">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45">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45">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45">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45">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45">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45">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45">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45">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45">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45">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45">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45">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45">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45">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45">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45">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45">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45">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45">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45">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45">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45">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45">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45">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45">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45">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45">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45">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45">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45">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45">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45">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45">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45">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45">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45">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45">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45">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45">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45">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45">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45">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45">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45">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45">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45">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45">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45">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45">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45">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45">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45">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45">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45">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45">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45">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45">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45">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45">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45">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45">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45">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45">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45">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45">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45">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45">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45">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45">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45">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45">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45">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45">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45">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45">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45">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45">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45">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45">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45">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45">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45">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45">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45">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45">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45">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45">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45">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45">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45">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45">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45">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45">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45">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45">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45">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45">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45">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45">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45">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45">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45">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45">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45">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45">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45">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45">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45">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45">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45">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45">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45">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45">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45">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45">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45">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45">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45">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45">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45">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45">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45">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45">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45">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45">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45">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45">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45">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45">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45">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45">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45">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45">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45">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45">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45">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45">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45">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45">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45">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45">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45">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45">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45">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45">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45">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45">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45">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45">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45">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45">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45">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45">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45">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45">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45">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45">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45">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45">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45">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45">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45">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45">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45">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45">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45">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45">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45">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45">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45">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45">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45">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45">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45">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45">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45">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45">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45">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45">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45">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45">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45">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45">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45">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45">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45">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45">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45">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45">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45">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45">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45">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45">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45">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45">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45">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45">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45">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45">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45">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45">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45">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45">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45">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45">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45">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45">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45">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45">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45">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45">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45">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45">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45">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45">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45">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45">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45">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45">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45">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45">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45">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45">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45">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45">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45">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45">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45">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45">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45">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45">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45">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45">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45">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45">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45">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45">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45">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45">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45">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45">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45">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45">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45">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45">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45">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45">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45">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45">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45">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45">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45">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45">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45">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45">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45">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45">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45">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45">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45">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45">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45">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45">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45">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45">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45">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45">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45">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45">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45">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45">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45">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45">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45">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45">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45">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45">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45">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45">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45">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45">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45">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45">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45">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45">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45">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45">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45">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45">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45">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45">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45">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45">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45">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45">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45">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45">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45">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45">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45">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45">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45">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45">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45">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45">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45">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45">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45">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45">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45">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45">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45">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45">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45">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45">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45">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45">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45">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45">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45">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45">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45">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45">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45">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45">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45">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45">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45">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45">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45">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45">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45">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45">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45">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45">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45">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45">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45">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45">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45">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45">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45">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45">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45">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45">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45">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45">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45">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45">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45">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45">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45">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45">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45">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45">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45">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45">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45">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45">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45">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45">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45">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45">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45">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45">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45">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45">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45">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45">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45">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45">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45">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45">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45">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45">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45">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45">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45">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45">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45">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45">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45">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45">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45">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45">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45">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45">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45">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45">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45">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45">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45">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45">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45">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45">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45">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45">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45">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45">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45">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45">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45">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45">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45">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45">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45">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45">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45">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45">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45">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45">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45">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45">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45">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45">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45">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45">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45">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45">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45">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45">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45">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45">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45">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45">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45">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45">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45">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45">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45">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45">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45">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45">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45">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45">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45">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45">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45">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45">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45">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45">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45">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45">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45">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45">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45">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45">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45">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45">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45">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45">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45">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45">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45">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45">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45">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45">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45">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45">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45">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45">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45">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45">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45">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45">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45">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45">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45">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45">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45">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45">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45">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45">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45">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45">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45">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45">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45">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45">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45">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45">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45">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45">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45">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45">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45">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45">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45">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45">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45">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45">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45">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45">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45">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45">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45">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45">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45">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45">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45">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45">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45">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45">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45">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45">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45">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45">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45">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45">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45">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45">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45">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45">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45">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45">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45">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45">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45">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45">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45">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45">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45">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45">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45">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45">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45">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45">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45">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45">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45">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45">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45">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45">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45">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45">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45">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45">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45">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45">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45">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45">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45">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45">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45">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45">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45">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45">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45">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45">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45">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45">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45">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45">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45">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45">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45">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45">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45">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45">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45">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45">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45">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45">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45">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45">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45">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45">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45">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45">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45">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45">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45">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45">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45">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45">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45">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45">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45">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45">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45">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45">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45">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45">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45">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45">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45">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45">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45">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45">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45">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45">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45">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45">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45">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45">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45">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45">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45">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45">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45">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45">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45">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45">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45">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45">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45">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45">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45">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45">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45">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45">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45">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45">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45">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45">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45">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45">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45">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45">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45">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45">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45">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45">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45">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45">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45">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45">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45">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45">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45">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45">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45">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45">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45">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45">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45">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45">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45">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45">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45">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45">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45">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45">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45">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45">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45">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45">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45">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45">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45">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45">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45">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45">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45">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45">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45">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45">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45">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45">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45">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45">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45">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45">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45">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45">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45">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45">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45">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45">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45">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45">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45">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45">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45">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45">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45">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45">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45">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45">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45">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45">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45">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45">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45">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45">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45">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45">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45">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45">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45">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45">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45">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45">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45">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45">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45">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45">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45">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45">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45">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45">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45">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45">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45">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45">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45">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45">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45">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45">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45">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45">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45">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45">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45">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45">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45">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45">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45">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45">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45">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45">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45">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45">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45">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45">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45">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45">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45">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45">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45">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45">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45">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45">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45">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45">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45">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45">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45">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45">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45">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45">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45">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45">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45">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45">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45">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45">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45">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45">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45">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45">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45">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45">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45">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45">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45">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45">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45">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45">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45">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45">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45">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45">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45">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45">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45">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45">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45">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45">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45">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45">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45">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45">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45">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45">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45">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45">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45">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45">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45">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45">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45">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45">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45">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45">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45">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45">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45">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45">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45">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45">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45">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45">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45">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45">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45">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45">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45">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45">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45">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45">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45">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45">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45">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45">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45">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45">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45">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45">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45">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45">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45">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45">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45">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45">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45">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45">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45">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45">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45">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45">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45">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45">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45">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45">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45">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45">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45">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45">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45">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45">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45">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45">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45">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45">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45">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45">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45">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45">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45">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45">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45">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45">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45">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45">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45">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45">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45">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45">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45">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45">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45">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45">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45">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45">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45">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45">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45">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45">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45">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45">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45">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45">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45">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45">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45">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45">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45">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45">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45">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45">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45">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45">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45">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45">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45">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45">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45">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45">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45">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45">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45">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45">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45">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45">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45">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45">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45">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45">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45">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45">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45">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45">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45">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45">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45">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45">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45">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45">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45">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45">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45">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45">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45">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45">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45">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45">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45">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45">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45">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45">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45">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45">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45">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45">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45">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45">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45">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45">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45">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45">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45">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45">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45">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45">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45">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45">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45">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45">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45">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45">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45">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45">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45">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45">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45">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45">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45">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45">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45">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45">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45">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45">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45">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45">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45">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45">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45">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45">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45">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45">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45">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45">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45">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45">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45">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45">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45">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45">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45">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45">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45">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45">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45">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45">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45">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45">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45">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45">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45">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45">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45">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45">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45">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45">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45">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45">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45">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45">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45">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45">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45">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45">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45">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45">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45">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45">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45">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45">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45">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45">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45">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45">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45">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45">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45">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45">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45">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45">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45">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45">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45">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45">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45">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45">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45">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45">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45">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45">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45">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45">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45">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45">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45">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45">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45">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45">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45">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45">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45">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45">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45">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45">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45">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45">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45">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45">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45">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45">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45">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45">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45">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45">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45">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45">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45">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45">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45">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45">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45">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45">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45">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45">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45">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45">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45">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45">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45">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45">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45">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45">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45">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45">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45">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45">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45">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45">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45">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45">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45">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45">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45">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45">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45">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45">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45">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45">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45">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45">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45">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45">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45">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45">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45">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45">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45">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45">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45">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45">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45">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45">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45">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45">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45">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45">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45">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45">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45">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45">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45">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45">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45">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45">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45">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45">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45">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45">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45">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45">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45">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45">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45">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45">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45">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45">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45">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45">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45">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45">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45">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45">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45">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45">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45">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45">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45">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45">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45">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45">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45">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45">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45">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45">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45">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45">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45">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45">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45">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45">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45">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45">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45">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45">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45">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45">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45">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45">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45">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45">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45">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45">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45">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45">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45">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45">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45">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45">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45">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45">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45">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45">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45">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45">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45">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45">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45">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45">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45">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45">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45">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45">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45">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45">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45">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45">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45">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45">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45">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45">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45">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45">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45">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45">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45">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45">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45">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45">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45">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45">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45">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45">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45">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45">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45">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45">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45">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45">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45">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45">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45">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45">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45">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45">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45">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45">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45">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45">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45">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45">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45">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45">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45">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45">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45">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45">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45">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45">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45">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45">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45">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45">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45">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45">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45">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45">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45">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45">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45">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45">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45">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45">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45">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45">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45">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45">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45">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45">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45">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45">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45">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45">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45">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45">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45">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45">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45">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45">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45">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45">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45">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45">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45">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45">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45">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45">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45">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45">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45">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45">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45">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45">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45">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45">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45">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45">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45">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45">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45">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45">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45">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45">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45">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45">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45">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45">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45">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45">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45">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45">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45">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45">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45">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45">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45">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45">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45">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45">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45">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45">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45">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45">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45">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45">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45">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45">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45">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45">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45">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45">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45">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45">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45">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45">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45">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45">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45">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45">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45">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45">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45">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45">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45">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45">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45">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45">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45">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45">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45">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45">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45">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45">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45">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45">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45">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45">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45">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45">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45">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45">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45">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45">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45">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45">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45">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45">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45">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45">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45">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45">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45">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45">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45">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45">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45">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45">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45">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45">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45">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45">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45">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45">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45">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45">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45">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45">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45">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45">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45">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45">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45">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45">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45">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45">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45">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45">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45">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45">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45">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45">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45">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45">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45">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45">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45">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45">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45">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45">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45">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45">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45">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45">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45">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45">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45">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45">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45">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45">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45">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45">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45">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45">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45">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45">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45">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45">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45">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45">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45">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45">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45">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45">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45">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45">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45">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45">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45">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45">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45">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45">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45">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45">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45">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45">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45">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45">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45">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45">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45">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45">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45">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45">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45">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45">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45">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45">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45">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45">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45">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45">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45">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45">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45">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45">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45">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45">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45">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45">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45">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45">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45">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45">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45">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45">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45">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45">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45">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45">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45">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45">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45">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45">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45">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45">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45">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45">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45">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45">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45">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45">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45">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45">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45">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45">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45">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45">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45">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45">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45">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45">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45">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45">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45">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45">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45">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45">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45">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45">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45">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45">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45">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45">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45">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45">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45">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45">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45">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45">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45">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45">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45">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45">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45">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45">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45">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45">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45">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45">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45">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45">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45">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45">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45">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45">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45">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45">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45">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45">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45">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45">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45">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45">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45">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45">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45">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45">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45">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45">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45">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45">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45">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45">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45">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45">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45">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45">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45">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45">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45">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45">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45">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45">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45">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45">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45">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45">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45">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45">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45">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45">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45">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45">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45">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45">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45">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45">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45">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45">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45">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45">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45">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45">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45">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45">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45">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45">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45">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45">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45">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45">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45">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45">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45">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45">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45">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45">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45">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45">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45">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45">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45">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45">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45">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45">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45">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45">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45">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45">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45">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45">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45">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45">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45">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45">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45">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45">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45">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45">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45">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45">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45">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45">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45">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45">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45">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45">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45">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45">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45">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45">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45">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45">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45">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45">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45">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45">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45">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45">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45">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45">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45">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45">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45">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45">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45">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45">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45">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45">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45">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45">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45">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45">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45">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45">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45">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45">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45">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45">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45">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45">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45">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45">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45">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45">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45">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45">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45">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45">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45">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45">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45">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45">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45">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45">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45">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45">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45">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45">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45">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45">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45">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45">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45">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45">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45">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45">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45">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45">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45">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45">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45">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45">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45">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45">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45">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45">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45">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45">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45">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45">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45">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45">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45">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45">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45">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45">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45">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45">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45">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45">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45">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45">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45">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45">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45">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45">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45">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45">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45">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45">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45">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45">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45">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45">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45">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45">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45">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45">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45">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45">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45">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45">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45">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45">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45">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45">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45">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45">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45">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45">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45">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45">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45">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45">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45">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45">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45">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45">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45">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45">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45">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45">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45">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45">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45">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45">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45">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45">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45">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45">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45">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45">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45">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45">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45">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45">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45">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45">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45">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45">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45">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45">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45">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45">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45">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45">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45">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45">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45">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45">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45">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45">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45">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45">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45">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45">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45">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45">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45">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45">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45">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45">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45">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45">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45">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45">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45">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45">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45">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45">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45">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45">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45">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45">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45">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45">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45">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45">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45">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45">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45">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45">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45">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45">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45">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45">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45">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45">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45">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45">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45">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45">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45">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45">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45">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45">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45">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45">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45">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45">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45">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45">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45">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45">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45">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45">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45">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45">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45">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45">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45">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45">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45">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45">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45">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45">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45">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45">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45">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45">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45">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45">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45">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45">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45">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45">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45">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45">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45">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45">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45">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45">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45">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45">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45">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45">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45">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45">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45">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45">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45">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45">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45">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45">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45">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45">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45">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45">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45">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45">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45">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45">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45">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45">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45">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45">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45">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45">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45">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45">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45">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45">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45">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45">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45">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45">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45">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45">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45">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45">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45">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45">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45">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45">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45">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45">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45">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45">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45">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45">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45">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45">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45">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45">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45">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45">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45">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45">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45">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45">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45">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45">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45">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45">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45">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45">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45">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45">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45">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45">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45">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45">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45">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45">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45">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45">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45">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45">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45">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45">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45">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45">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45">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45">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45">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45">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45">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45">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Alam</dc:creator>
  <cp:lastModifiedBy>Aman Alam</cp:lastModifiedBy>
  <dcterms:created xsi:type="dcterms:W3CDTF">2025-06-23T15:10:54Z</dcterms:created>
  <dcterms:modified xsi:type="dcterms:W3CDTF">2025-07-11T05:48:22Z</dcterms:modified>
</cp:coreProperties>
</file>