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846816\git\simulator_back\nbs\test_output\"/>
    </mc:Choice>
  </mc:AlternateContent>
  <xr:revisionPtr revIDLastSave="0" documentId="13_ncr:1_{E247A738-FABF-4E01-A40D-CF613A74C151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Smith's" sheetId="5" r:id="rId1"/>
    <sheet name="Dorito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5" l="1"/>
  <c r="K13" i="5" l="1"/>
  <c r="K14" i="5"/>
  <c r="H13" i="5"/>
  <c r="H14" i="5"/>
  <c r="H15" i="5"/>
  <c r="K12" i="5"/>
  <c r="H12" i="5"/>
  <c r="O16" i="7" l="1"/>
  <c r="L16" i="7"/>
  <c r="M11" i="7" l="1"/>
  <c r="G12" i="7"/>
  <c r="G14" i="7"/>
  <c r="G15" i="7"/>
  <c r="G10" i="7"/>
  <c r="G13" i="7"/>
  <c r="G11" i="7"/>
  <c r="P13" i="7"/>
  <c r="J11" i="7"/>
  <c r="J12" i="7"/>
  <c r="J13" i="7"/>
  <c r="J14" i="7"/>
  <c r="J10" i="7"/>
  <c r="J15" i="7"/>
  <c r="J16" i="7"/>
  <c r="P12" i="7"/>
  <c r="P11" i="7"/>
  <c r="M10" i="7"/>
  <c r="M15" i="7"/>
  <c r="M14" i="7"/>
  <c r="M13" i="7"/>
  <c r="M12" i="7"/>
  <c r="P10" i="7"/>
  <c r="P15" i="7"/>
  <c r="P14" i="7"/>
  <c r="Q15" i="5"/>
  <c r="N15" i="5"/>
  <c r="M16" i="5"/>
  <c r="P16" i="5"/>
  <c r="Q14" i="5" l="1"/>
  <c r="N14" i="5"/>
  <c r="Q13" i="5"/>
  <c r="N13" i="5"/>
  <c r="Q12" i="5"/>
  <c r="N12" i="5"/>
</calcChain>
</file>

<file path=xl/sharedStrings.xml><?xml version="1.0" encoding="utf-8"?>
<sst xmlns="http://schemas.openxmlformats.org/spreadsheetml/2006/main" count="68" uniqueCount="30">
  <si>
    <t>Digital</t>
  </si>
  <si>
    <t>Snapchat</t>
  </si>
  <si>
    <t>TikTok</t>
  </si>
  <si>
    <t>Total</t>
  </si>
  <si>
    <t>Spend</t>
  </si>
  <si>
    <t>Spend Mix</t>
  </si>
  <si>
    <t>Platform</t>
  </si>
  <si>
    <t>Spends</t>
  </si>
  <si>
    <t>Excel</t>
  </si>
  <si>
    <t>Input</t>
  </si>
  <si>
    <t>ROI</t>
  </si>
  <si>
    <t>Volume Growth %</t>
  </si>
  <si>
    <t xml:space="preserve">Display - Scrollx/High Impact </t>
  </si>
  <si>
    <t>Facebook</t>
  </si>
  <si>
    <t>Impressions</t>
  </si>
  <si>
    <t>Impressions Mix</t>
  </si>
  <si>
    <t>Verizon</t>
  </si>
  <si>
    <t>Fandom</t>
  </si>
  <si>
    <t xml:space="preserve">JustEggs </t>
  </si>
  <si>
    <t>Python</t>
  </si>
  <si>
    <t>Min</t>
  </si>
  <si>
    <t>Max</t>
  </si>
  <si>
    <t>NA</t>
  </si>
  <si>
    <t>AUS Smith's</t>
  </si>
  <si>
    <t>Parameters &amp; Hyperparameters</t>
  </si>
  <si>
    <t>TV spend per Genre</t>
  </si>
  <si>
    <t>Digital spend per Platform</t>
  </si>
  <si>
    <t>Volume Growth Ambition</t>
  </si>
  <si>
    <t>DV360</t>
  </si>
  <si>
    <t>AUS Doritos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</si>
</sst>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#.00,,\ &quot;M&quot;"/>
    <numFmt numFmtId="166" formatCode="#.0,,\ &quot;M&quot;"/>
    <numFmt numFmtId="167" formatCode="#,,\ &quot;M&quot;"/>
    <numFmt numFmtId="168" formatCode="0.0"/>
    <numFmt numFmtId="169" formatCode="0.0%"/>
    <numFmt numFmtId="170" formatCode="_(* #,##0.0_);_(* \(#,##0.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2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6" fillId="0" borderId="0" xfId="0" applyFont="1" applyBorder="1"/>
    <xf numFmtId="9" fontId="0" fillId="36" borderId="23" xfId="0" applyNumberFormat="1" applyFill="1" applyBorder="1"/>
    <xf numFmtId="9" fontId="16" fillId="36" borderId="25" xfId="0" applyNumberFormat="1" applyFont="1" applyFill="1" applyBorder="1"/>
    <xf numFmtId="0" fontId="17" fillId="35" borderId="26" xfId="0" applyFont="1" applyFill="1" applyBorder="1" applyAlignment="1">
      <alignment horizontal="center"/>
    </xf>
    <xf numFmtId="166" fontId="0" fillId="36" borderId="24" xfId="0" applyNumberFormat="1" applyFill="1" applyBorder="1"/>
    <xf numFmtId="0" fontId="0" fillId="0" borderId="0" xfId="0" applyFill="1" applyBorder="1" applyAlignment="1">
      <alignment horizontal="center"/>
    </xf>
    <xf numFmtId="0" fontId="16" fillId="0" borderId="0" xfId="0" applyFont="1" applyFill="1" applyBorder="1"/>
    <xf numFmtId="0" fontId="0" fillId="34" borderId="21" xfId="0" applyFill="1" applyBorder="1" applyAlignment="1">
      <alignment horizontal="center"/>
    </xf>
    <xf numFmtId="166" fontId="16" fillId="36" borderId="27" xfId="0" applyNumberFormat="1" applyFont="1" applyFill="1" applyBorder="1"/>
    <xf numFmtId="167" fontId="16" fillId="0" borderId="0" xfId="0" applyNumberFormat="1" applyFont="1" applyFill="1" applyBorder="1"/>
    <xf numFmtId="9" fontId="16" fillId="0" borderId="0" xfId="0" applyNumberFormat="1" applyFont="1" applyFill="1" applyBorder="1"/>
    <xf numFmtId="166" fontId="16" fillId="0" borderId="0" xfId="0" applyNumberFormat="1" applyFont="1" applyFill="1" applyBorder="1"/>
    <xf numFmtId="165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/>
    </xf>
    <xf numFmtId="167" fontId="18" fillId="36" borderId="24" xfId="0" applyNumberFormat="1" applyFont="1" applyFill="1" applyBorder="1"/>
    <xf numFmtId="167" fontId="19" fillId="36" borderId="27" xfId="0" applyNumberFormat="1" applyFont="1" applyFill="1" applyBorder="1"/>
    <xf numFmtId="0" fontId="17" fillId="35" borderId="29" xfId="0" applyFont="1" applyFill="1" applyBorder="1" applyAlignment="1">
      <alignment horizontal="center"/>
    </xf>
    <xf numFmtId="0" fontId="0" fillId="0" borderId="31" xfId="0" applyBorder="1"/>
    <xf numFmtId="0" fontId="17" fillId="35" borderId="15" xfId="0" applyFont="1" applyFill="1" applyBorder="1" applyAlignment="1">
      <alignment horizontal="center"/>
    </xf>
    <xf numFmtId="9" fontId="0" fillId="36" borderId="30" xfId="0" applyNumberFormat="1" applyFill="1" applyBorder="1"/>
    <xf numFmtId="165" fontId="16" fillId="36" borderId="32" xfId="0" applyNumberFormat="1" applyFont="1" applyFill="1" applyBorder="1"/>
    <xf numFmtId="0" fontId="16" fillId="34" borderId="34" xfId="0" applyFont="1" applyFill="1" applyBorder="1" applyAlignment="1">
      <alignment horizontal="center"/>
    </xf>
    <xf numFmtId="0" fontId="0" fillId="0" borderId="0" xfId="0" applyFont="1" applyBorder="1"/>
    <xf numFmtId="0" fontId="0" fillId="0" borderId="17" xfId="0" applyFont="1" applyFill="1" applyBorder="1" applyAlignment="1">
      <alignment horizontal="center" vertical="center"/>
    </xf>
    <xf numFmtId="0" fontId="17" fillId="35" borderId="22" xfId="0" applyFont="1" applyFill="1" applyBorder="1" applyAlignment="1">
      <alignment horizontal="center" wrapText="1"/>
    </xf>
    <xf numFmtId="0" fontId="13" fillId="33" borderId="12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167" fontId="18" fillId="36" borderId="27" xfId="0" applyNumberFormat="1" applyFont="1" applyFill="1" applyBorder="1"/>
    <xf numFmtId="166" fontId="0" fillId="36" borderId="27" xfId="0" applyNumberFormat="1" applyFill="1" applyBorder="1"/>
    <xf numFmtId="0" fontId="0" fillId="0" borderId="17" xfId="0" applyBorder="1" applyAlignment="1">
      <alignment horizontal="center" vertical="center"/>
    </xf>
    <xf numFmtId="0" fontId="16" fillId="34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/>
    <xf numFmtId="9" fontId="0" fillId="0" borderId="17" xfId="0" applyNumberFormat="1" applyBorder="1"/>
    <xf numFmtId="166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17" fillId="35" borderId="21" xfId="0" applyFont="1" applyFill="1" applyBorder="1" applyAlignment="1">
      <alignment horizontal="center"/>
    </xf>
    <xf numFmtId="170" fontId="0" fillId="0" borderId="21" xfId="43" applyNumberFormat="1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16" fillId="0" borderId="17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 vertical="center"/>
    </xf>
    <xf numFmtId="0" fontId="13" fillId="37" borderId="11" xfId="0" applyFont="1" applyFill="1" applyBorder="1" applyAlignment="1">
      <alignment horizontal="center" vertical="center"/>
    </xf>
    <xf numFmtId="0" fontId="13" fillId="37" borderId="28" xfId="0" applyFont="1" applyFill="1" applyBorder="1" applyAlignment="1">
      <alignment horizontal="center" vertical="center"/>
    </xf>
    <xf numFmtId="0" fontId="13" fillId="37" borderId="33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168" fontId="0" fillId="34" borderId="34" xfId="0" applyNumberFormat="1" applyFont="1" applyFill="1" applyBorder="1" applyAlignment="1">
      <alignment horizontal="center"/>
    </xf>
    <xf numFmtId="168" fontId="0" fillId="34" borderId="35" xfId="0" applyNumberFormat="1" applyFont="1" applyFill="1" applyBorder="1" applyAlignment="1">
      <alignment horizontal="center"/>
    </xf>
    <xf numFmtId="169" fontId="1" fillId="0" borderId="29" xfId="42" applyNumberFormat="1" applyFont="1" applyFill="1" applyBorder="1" applyAlignment="1">
      <alignment horizontal="center"/>
    </xf>
    <xf numFmtId="169" fontId="1" fillId="0" borderId="36" xfId="42" applyNumberFormat="1" applyFont="1" applyFill="1" applyBorder="1" applyAlignment="1">
      <alignment horizontal="center"/>
    </xf>
    <xf numFmtId="166" fontId="0" fillId="0" borderId="20" xfId="0" applyNumberFormat="1" applyFill="1" applyBorder="1" applyAlignment="1">
      <alignment horizontal="center"/>
    </xf>
    <xf numFmtId="166" fontId="0" fillId="0" borderId="21" xfId="0" applyNumberFormat="1" applyFill="1" applyBorder="1" applyAlignment="1">
      <alignment horizontal="center"/>
    </xf>
    <xf numFmtId="166" fontId="0" fillId="0" borderId="24" xfId="0" applyNumberFormat="1" applyFill="1" applyBorder="1" applyAlignment="1">
      <alignment horizontal="center"/>
    </xf>
    <xf numFmtId="166" fontId="0" fillId="0" borderId="16" xfId="0" applyNumberFormat="1" applyFill="1" applyBorder="1" applyAlignment="1">
      <alignment horizontal="center"/>
    </xf>
    <xf numFmtId="0" fontId="13" fillId="33" borderId="18" xfId="0" applyFont="1" applyFill="1" applyBorder="1" applyAlignment="1">
      <alignment horizontal="center"/>
    </xf>
    <xf numFmtId="0" fontId="13" fillId="33" borderId="19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169" fontId="0" fillId="0" borderId="29" xfId="0" applyNumberFormat="1" applyBorder="1" applyAlignment="1">
      <alignment horizontal="center"/>
    </xf>
    <xf numFmtId="166" fontId="16" fillId="36" borderId="24" xfId="0" applyNumberFormat="1" applyFont="1" applyFill="1" applyBorder="1"/>
    <xf numFmtId="0" fontId="17" fillId="35" borderId="29" xfId="0" applyFont="1" applyFill="1" applyBorder="1" applyAlignment="1">
      <alignment horizontal="center" vertical="center"/>
    </xf>
    <xf numFmtId="0" fontId="17" fillId="35" borderId="21" xfId="0" applyFont="1" applyFill="1" applyBorder="1" applyAlignment="1">
      <alignment horizontal="center" vertical="center"/>
    </xf>
    <xf numFmtId="0" fontId="17" fillId="35" borderId="26" xfId="0" applyFont="1" applyFill="1" applyBorder="1" applyAlignment="1">
      <alignment horizontal="center" vertical="center"/>
    </xf>
    <xf numFmtId="0" fontId="17" fillId="35" borderId="2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7" fillId="35" borderId="1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87312</xdr:rowOff>
    </xdr:from>
    <xdr:to>
      <xdr:col>2</xdr:col>
      <xdr:colOff>127000</xdr:colOff>
      <xdr:row>5</xdr:row>
      <xdr:rowOff>186530</xdr:rowOff>
    </xdr:to>
    <xdr:pic>
      <xdr:nvPicPr>
        <xdr:cNvPr id="3" name="Picture 2" descr="The Smith's Snackfood Company - Wikipedia">
          <a:extLst>
            <a:ext uri="{FF2B5EF4-FFF2-40B4-BE49-F238E27FC236}">
              <a16:creationId xmlns:a16="http://schemas.microsoft.com/office/drawing/2014/main" id="{DF8BF514-5EF1-4D48-A61E-4265733CD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12"/>
          <a:ext cx="1198563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103188</xdr:colOff>
      <xdr:row>0</xdr:row>
      <xdr:rowOff>0</xdr:rowOff>
    </xdr:from>
    <xdr:to>
      <xdr:col>1</xdr:col>
      <xdr:colOff>601737</xdr:colOff>
      <xdr:row>5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AC3127-DC4D-492E-AD70-2584BF35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88" y="0"/>
          <a:ext cx="1117674" cy="96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"/>
  <sheetViews>
    <sheetView tabSelected="1" zoomScale="80" zoomScaleNormal="80" workbookViewId="0">
      <selection sqref="A1:D3"/>
    </sheetView>
  </sheetViews>
  <sheetFormatPr defaultColWidth="8.81640625" defaultRowHeight="14.5" x14ac:dyDescent="0.35"/>
  <cols>
    <col min="2" max="2" width="6.453125" customWidth="1"/>
    <col min="3" max="3" width="30.26953125" bestFit="1" customWidth="1"/>
    <col min="4" max="4" width="1" customWidth="1"/>
    <col min="5" max="5" width="10" customWidth="1"/>
    <col min="6" max="6" width="2.54296875" customWidth="1"/>
    <col min="7" max="7" width="13.453125" bestFit="1" customWidth="1"/>
    <col min="8" max="8" width="8.81640625" customWidth="1"/>
    <col min="9" max="9" width="4.54296875" customWidth="1"/>
    <col min="10" max="12" width="8.81640625" customWidth="1"/>
    <col min="13" max="13" width="10.7265625" bestFit="1" customWidth="1"/>
    <col min="14" max="14" width="11.1796875" customWidth="1"/>
    <col min="15" max="18" width="8.81640625" customWidth="1"/>
    <col min="19" max="19" width="28.54296875" bestFit="1" customWidth="1"/>
    <col min="20" max="20" width="23.54296875" bestFit="1" customWidth="1"/>
    <col min="21" max="22" width="8.81640625" customWidth="1"/>
    <col min="23" max="23" width="10.26953125" customWidth="1"/>
    <col min="24" max="24" width="8.81640625" customWidth="1"/>
  </cols>
  <sheetData>
    <row r="1" spans="1:23" ht="14.5" customHeight="1" x14ac:dyDescent="0.35">
      <c r="A1" s="48" t="s">
        <v>23</v>
      </c>
      <c r="B1" s="48"/>
      <c r="C1" s="48"/>
      <c r="D1" s="48"/>
      <c r="F1" s="39"/>
      <c r="G1" s="39"/>
      <c r="S1" s="68" t="s">
        <v>24</v>
      </c>
    </row>
    <row r="2" spans="1:23" ht="15" customHeight="1" x14ac:dyDescent="0.35">
      <c r="A2" s="48"/>
      <c r="B2" s="48"/>
      <c r="C2" s="48"/>
      <c r="D2" s="48"/>
      <c r="F2" s="39"/>
      <c r="G2" s="39"/>
      <c r="S2" s="69"/>
      <c r="T2" s="35" t="s">
        <v>20</v>
      </c>
      <c r="U2" s="35" t="s">
        <v>21</v>
      </c>
      <c r="V2" s="37"/>
    </row>
    <row r="3" spans="1:23" ht="14.5" customHeight="1" x14ac:dyDescent="0.35">
      <c r="A3" s="48"/>
      <c r="B3" s="48"/>
      <c r="C3" s="48"/>
      <c r="D3" s="48"/>
      <c r="S3" s="35" t="s">
        <v>25</v>
      </c>
      <c r="T3" s="36" t="s">
        <v>22</v>
      </c>
      <c r="U3" s="36" t="s">
        <v>22</v>
      </c>
      <c r="V3" s="37"/>
    </row>
    <row r="4" spans="1:23" x14ac:dyDescent="0.35">
      <c r="S4" s="35" t="s">
        <v>26</v>
      </c>
      <c r="T4" s="36">
        <v>0.05</v>
      </c>
      <c r="U4" s="36">
        <v>0.5</v>
      </c>
      <c r="V4" s="37"/>
    </row>
    <row r="5" spans="1:23" x14ac:dyDescent="0.35">
      <c r="S5" s="35" t="s">
        <v>27</v>
      </c>
      <c r="T5" s="36">
        <v>7.9000000000000001E-2</v>
      </c>
      <c r="U5" s="35"/>
    </row>
    <row r="6" spans="1:23" ht="15" thickBot="1" x14ac:dyDescent="0.4"/>
    <row r="7" spans="1:23" x14ac:dyDescent="0.35">
      <c r="B7" s="49" t="s">
        <v>0</v>
      </c>
      <c r="C7" s="28" t="s">
        <v>9</v>
      </c>
      <c r="G7" s="52" t="s">
        <v>19</v>
      </c>
      <c r="H7" s="53"/>
      <c r="I7" s="53"/>
      <c r="J7" s="53"/>
      <c r="K7" s="53"/>
      <c r="L7" s="1"/>
      <c r="M7" s="54" t="s">
        <v>8</v>
      </c>
      <c r="N7" s="55"/>
      <c r="O7" s="55"/>
      <c r="P7" s="55"/>
      <c r="Q7" s="56"/>
    </row>
    <row r="8" spans="1:23" x14ac:dyDescent="0.35">
      <c r="B8" s="50"/>
      <c r="C8" s="10" t="s">
        <v>7</v>
      </c>
      <c r="G8" s="61">
        <v>6690521</v>
      </c>
      <c r="H8" s="62"/>
      <c r="I8" s="62"/>
      <c r="J8" s="62"/>
      <c r="K8" s="63"/>
      <c r="L8" s="1"/>
      <c r="M8" s="61">
        <v>6690521</v>
      </c>
      <c r="N8" s="62"/>
      <c r="O8" s="62"/>
      <c r="P8" s="62"/>
      <c r="Q8" s="64"/>
      <c r="S8" s="37"/>
      <c r="T8" s="37"/>
      <c r="U8" s="37"/>
      <c r="V8" s="37"/>
      <c r="W8" s="37"/>
    </row>
    <row r="9" spans="1:23" ht="15" thickBot="1" x14ac:dyDescent="0.4">
      <c r="B9" s="50"/>
      <c r="C9" s="1"/>
      <c r="G9" s="1"/>
      <c r="H9" s="1"/>
      <c r="I9" s="2"/>
      <c r="J9" s="1"/>
      <c r="K9" s="1"/>
      <c r="L9" s="1"/>
      <c r="M9" s="1"/>
      <c r="N9" s="1"/>
      <c r="O9" s="2"/>
      <c r="P9" s="1"/>
      <c r="Q9" s="20"/>
      <c r="S9" s="1"/>
      <c r="T9" s="37"/>
      <c r="U9" s="37"/>
      <c r="V9" s="37"/>
      <c r="W9" s="37"/>
    </row>
    <row r="10" spans="1:23" ht="15" thickBot="1" x14ac:dyDescent="0.4">
      <c r="B10" s="50"/>
      <c r="C10" s="1"/>
      <c r="G10" s="65" t="s">
        <v>19</v>
      </c>
      <c r="H10" s="66"/>
      <c r="I10" s="66"/>
      <c r="J10" s="66"/>
      <c r="K10" s="67"/>
      <c r="L10" s="1"/>
      <c r="M10" s="54" t="s">
        <v>8</v>
      </c>
      <c r="N10" s="55"/>
      <c r="O10" s="55"/>
      <c r="P10" s="55"/>
      <c r="Q10" s="56"/>
      <c r="S10" s="1"/>
      <c r="T10" s="37"/>
      <c r="U10" s="37"/>
      <c r="V10" s="37"/>
      <c r="W10" s="37"/>
    </row>
    <row r="11" spans="1:23" ht="29" x14ac:dyDescent="0.35">
      <c r="B11" s="50"/>
      <c r="C11" s="19" t="s">
        <v>6</v>
      </c>
      <c r="E11" s="40" t="s">
        <v>10</v>
      </c>
      <c r="F11" s="1"/>
      <c r="G11" s="6" t="s">
        <v>14</v>
      </c>
      <c r="H11" s="27" t="s">
        <v>15</v>
      </c>
      <c r="I11" s="8"/>
      <c r="J11" s="6" t="s">
        <v>4</v>
      </c>
      <c r="K11" s="21" t="s">
        <v>5</v>
      </c>
      <c r="L11" s="1"/>
      <c r="M11" s="6" t="s">
        <v>14</v>
      </c>
      <c r="N11" s="27" t="s">
        <v>15</v>
      </c>
      <c r="O11" s="8"/>
      <c r="P11" s="6" t="s">
        <v>4</v>
      </c>
      <c r="Q11" s="21" t="s">
        <v>5</v>
      </c>
      <c r="S11" s="1"/>
      <c r="T11" s="37"/>
      <c r="U11" s="37"/>
      <c r="V11" s="37"/>
      <c r="W11" s="37"/>
    </row>
    <row r="12" spans="1:23" x14ac:dyDescent="0.35">
      <c r="B12" s="50"/>
      <c r="C12" s="26" t="s">
        <v>12</v>
      </c>
      <c r="E12" s="41">
        <v>15.6816015892094</v>
      </c>
      <c r="F12" s="1"/>
      <c r="G12" s="17">
        <v>57553895.8337202</v>
      </c>
      <c r="H12" s="4">
        <f t="shared" ref="H12:H15" si="0">G12/SUM(G$12:G$14)</f>
        <v>0.18003696063335381</v>
      </c>
      <c r="I12" s="2"/>
      <c r="J12" s="7">
        <v>2731513.6659159102</v>
      </c>
      <c r="K12" s="22">
        <f t="shared" ref="K12:K14" si="1">J12/SUM(J$12:J$14)</f>
        <v>0.40826621214041753</v>
      </c>
      <c r="L12" s="1"/>
      <c r="M12" s="17">
        <v>7444260.7170958146</v>
      </c>
      <c r="N12" s="4">
        <f>M12/SUM(M$12:M$14)</f>
        <v>1.398238759768638E-2</v>
      </c>
      <c r="O12" s="2"/>
      <c r="P12" s="7">
        <v>266035.15845567989</v>
      </c>
      <c r="Q12" s="22">
        <f t="shared" ref="Q12:Q15" si="2">P12/SUM(P$12:P$14)</f>
        <v>3.9747903088503858E-2</v>
      </c>
      <c r="S12" s="1"/>
      <c r="T12" s="37"/>
      <c r="U12" s="37"/>
      <c r="V12" s="37"/>
      <c r="W12" s="37"/>
    </row>
    <row r="13" spans="1:23" x14ac:dyDescent="0.35">
      <c r="B13" s="50"/>
      <c r="C13" s="26" t="s">
        <v>28</v>
      </c>
      <c r="E13" s="41">
        <v>3.3148646189650801</v>
      </c>
      <c r="F13" s="1"/>
      <c r="G13" s="17">
        <v>127748984.12119199</v>
      </c>
      <c r="H13" s="4">
        <f t="shared" si="0"/>
        <v>0.3996174106376098</v>
      </c>
      <c r="I13" s="2"/>
      <c r="J13" s="7">
        <v>2914950.4854538501</v>
      </c>
      <c r="K13" s="22">
        <f t="shared" si="1"/>
        <v>0.43568363143226946</v>
      </c>
      <c r="L13" s="1"/>
      <c r="M13" s="17">
        <v>296155568.99565202</v>
      </c>
      <c r="N13" s="4">
        <f t="shared" ref="N13:N15" si="3">M13/SUM(M$12:M$14)</f>
        <v>0.55626234924856943</v>
      </c>
      <c r="O13" s="2"/>
      <c r="P13" s="7">
        <v>5088414.0131309191</v>
      </c>
      <c r="Q13" s="22">
        <f t="shared" si="2"/>
        <v>0.76025209691149609</v>
      </c>
      <c r="S13" s="1"/>
      <c r="T13" s="37"/>
      <c r="U13" s="37"/>
      <c r="V13" s="37"/>
      <c r="W13" s="37"/>
    </row>
    <row r="14" spans="1:23" x14ac:dyDescent="0.35">
      <c r="B14" s="50"/>
      <c r="C14" s="26" t="s">
        <v>13</v>
      </c>
      <c r="E14" s="41">
        <v>4.89309149674349</v>
      </c>
      <c r="F14" s="1"/>
      <c r="G14" s="17">
        <v>134375344.06781501</v>
      </c>
      <c r="H14" s="4">
        <f t="shared" si="0"/>
        <v>0.42034562872903641</v>
      </c>
      <c r="I14" s="2"/>
      <c r="J14" s="7">
        <v>1044056.84863022</v>
      </c>
      <c r="K14" s="22">
        <f t="shared" si="1"/>
        <v>0.1560501564273131</v>
      </c>
      <c r="L14" s="1"/>
      <c r="M14" s="17">
        <v>228802856.53002176</v>
      </c>
      <c r="N14" s="4">
        <f t="shared" si="3"/>
        <v>0.42975526315374418</v>
      </c>
      <c r="O14" s="2"/>
      <c r="P14" s="7">
        <v>1338612.2928966498</v>
      </c>
      <c r="Q14" s="22">
        <f t="shared" si="2"/>
        <v>0.2</v>
      </c>
      <c r="S14" s="1"/>
      <c r="T14" s="37"/>
      <c r="U14" s="37"/>
      <c r="V14" s="37"/>
      <c r="W14" s="37"/>
    </row>
    <row r="15" spans="1:23" x14ac:dyDescent="0.35">
      <c r="B15" s="50"/>
      <c r="C15" s="26" t="s">
        <v>16</v>
      </c>
      <c r="E15" s="41"/>
      <c r="F15" s="1"/>
      <c r="G15" s="17">
        <v>0</v>
      </c>
      <c r="H15" s="4">
        <f t="shared" si="0"/>
        <v>0</v>
      </c>
      <c r="I15" s="2"/>
      <c r="J15" s="7">
        <v>0</v>
      </c>
      <c r="K15" s="22">
        <v>0</v>
      </c>
      <c r="L15" s="1"/>
      <c r="M15" s="30">
        <v>0</v>
      </c>
      <c r="N15" s="4">
        <f t="shared" si="3"/>
        <v>0</v>
      </c>
      <c r="O15" s="2"/>
      <c r="P15" s="31">
        <v>0</v>
      </c>
      <c r="Q15" s="22">
        <f t="shared" si="2"/>
        <v>0</v>
      </c>
      <c r="S15" s="1"/>
      <c r="T15" s="37"/>
      <c r="U15" s="37"/>
      <c r="V15" s="37"/>
      <c r="W15" s="37"/>
    </row>
    <row r="16" spans="1:23" x14ac:dyDescent="0.35">
      <c r="B16" s="50"/>
      <c r="C16" s="44" t="s">
        <v>3</v>
      </c>
      <c r="E16" s="41">
        <v>4.5335503044548897</v>
      </c>
      <c r="F16" s="3"/>
      <c r="G16" s="17">
        <v>319678224.02272701</v>
      </c>
      <c r="H16" s="4"/>
      <c r="I16" s="9"/>
      <c r="J16" s="11">
        <f>SUM(J12:J15)</f>
        <v>6690520.9999999795</v>
      </c>
      <c r="K16" s="22"/>
      <c r="L16" s="3"/>
      <c r="M16" s="18">
        <f>SUM(M12:M15)</f>
        <v>532402686.2427696</v>
      </c>
      <c r="N16" s="5"/>
      <c r="O16" s="9"/>
      <c r="P16" s="11">
        <f>SUM(P12:P15)</f>
        <v>6693061.464483249</v>
      </c>
      <c r="Q16" s="23"/>
      <c r="S16" s="1"/>
      <c r="T16" s="37"/>
      <c r="U16" s="37"/>
      <c r="V16" s="37"/>
      <c r="W16" s="37"/>
    </row>
    <row r="17" spans="2:23" x14ac:dyDescent="0.35">
      <c r="B17" s="50"/>
      <c r="C17" s="16"/>
      <c r="E17" s="42"/>
      <c r="F17" s="9"/>
      <c r="G17" s="12"/>
      <c r="H17" s="13"/>
      <c r="I17" s="9"/>
      <c r="J17" s="14"/>
      <c r="K17" s="15"/>
      <c r="L17" s="9"/>
      <c r="M17" s="12"/>
      <c r="N17" s="13"/>
      <c r="O17" s="9"/>
      <c r="P17" s="14"/>
      <c r="Q17" s="15"/>
      <c r="S17" s="1"/>
      <c r="T17" s="37"/>
      <c r="U17" s="37"/>
      <c r="V17" s="37"/>
      <c r="W17" s="37"/>
    </row>
    <row r="18" spans="2:23" x14ac:dyDescent="0.35">
      <c r="B18" s="50"/>
      <c r="C18" s="16" t="s">
        <v>11</v>
      </c>
      <c r="E18" s="43"/>
      <c r="F18" s="9"/>
      <c r="G18" s="59">
        <v>0.16300000000000001</v>
      </c>
      <c r="H18" s="59"/>
      <c r="I18" s="59"/>
      <c r="J18" s="59"/>
      <c r="K18" s="60"/>
      <c r="L18" s="9"/>
      <c r="M18" s="59">
        <v>7.3719999999999994E-2</v>
      </c>
      <c r="N18" s="59"/>
      <c r="O18" s="59"/>
      <c r="P18" s="59"/>
      <c r="Q18" s="60"/>
      <c r="S18" s="1"/>
      <c r="T18" s="1"/>
      <c r="U18" s="1"/>
      <c r="V18" s="1"/>
    </row>
    <row r="19" spans="2:23" ht="15" thickBot="1" x14ac:dyDescent="0.4">
      <c r="B19" s="51"/>
      <c r="C19" s="24" t="s">
        <v>10</v>
      </c>
      <c r="F19" s="1"/>
      <c r="G19" s="57">
        <v>8.6100680294987395</v>
      </c>
      <c r="H19" s="57"/>
      <c r="I19" s="57"/>
      <c r="J19" s="57"/>
      <c r="K19" s="57"/>
      <c r="L19" s="25"/>
      <c r="M19" s="57">
        <v>6.3170468560017303</v>
      </c>
      <c r="N19" s="57"/>
      <c r="O19" s="57"/>
      <c r="P19" s="57"/>
      <c r="Q19" s="58"/>
      <c r="S19" s="1"/>
      <c r="T19" s="1"/>
      <c r="U19" s="1"/>
      <c r="V19" s="1"/>
    </row>
    <row r="20" spans="2:23" x14ac:dyDescent="0.35">
      <c r="E20" s="38"/>
      <c r="S20" s="1"/>
      <c r="T20" s="1"/>
      <c r="U20" s="1"/>
      <c r="V20" s="1"/>
    </row>
    <row r="21" spans="2:23" x14ac:dyDescent="0.35">
      <c r="E21" s="38"/>
      <c r="M21" s="47"/>
      <c r="N21" s="47"/>
      <c r="O21" s="47"/>
      <c r="P21" s="47"/>
      <c r="Q21" s="47"/>
      <c r="S21" s="34"/>
      <c r="T21" s="34"/>
      <c r="U21" s="34"/>
      <c r="V21" s="34"/>
    </row>
    <row r="22" spans="2:23" ht="15" customHeight="1" x14ac:dyDescent="0.35">
      <c r="O22" s="47"/>
      <c r="P22" s="47"/>
      <c r="Q22" s="47"/>
      <c r="R22" s="47"/>
    </row>
  </sheetData>
  <mergeCells count="15">
    <mergeCell ref="A1:D3"/>
    <mergeCell ref="S1:S2"/>
    <mergeCell ref="G10:K10"/>
    <mergeCell ref="M10:Q10"/>
    <mergeCell ref="M21:Q21"/>
    <mergeCell ref="O22:R22"/>
    <mergeCell ref="B7:B19"/>
    <mergeCell ref="G7:K7"/>
    <mergeCell ref="M7:Q7"/>
    <mergeCell ref="G19:K19"/>
    <mergeCell ref="M19:Q19"/>
    <mergeCell ref="G18:K18"/>
    <mergeCell ref="G8:K8"/>
    <mergeCell ref="M18:Q18"/>
    <mergeCell ref="M8:Q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1"/>
  <sheetViews>
    <sheetView zoomScale="80" zoomScaleNormal="80" workbookViewId="0">
      <selection sqref="A1:D3"/>
    </sheetView>
  </sheetViews>
  <sheetFormatPr defaultColWidth="0" defaultRowHeight="14.5" zeroHeight="1" x14ac:dyDescent="0.35"/>
  <cols>
    <col min="1" max="1" width="8.81640625" customWidth="1"/>
    <col min="2" max="2" width="16.26953125" bestFit="1" customWidth="1"/>
    <col min="3" max="3" width="2.26953125" customWidth="1"/>
    <col min="4" max="4" width="10" customWidth="1"/>
    <col min="5" max="5" width="2.54296875" customWidth="1"/>
    <col min="6" max="6" width="13.453125" bestFit="1" customWidth="1"/>
    <col min="7" max="7" width="7.90625" bestFit="1" customWidth="1"/>
    <col min="8" max="16" width="8.81640625" customWidth="1"/>
    <col min="17" max="17" width="13" bestFit="1" customWidth="1"/>
    <col min="18" max="18" width="30.1796875" bestFit="1" customWidth="1"/>
    <col min="19" max="21" width="8.81640625" customWidth="1"/>
    <col min="22" max="24" width="8.81640625" hidden="1" customWidth="1"/>
    <col min="25" max="16384" width="8.81640625" hidden="1"/>
  </cols>
  <sheetData>
    <row r="1" spans="1:20" x14ac:dyDescent="0.35">
      <c r="A1" s="48" t="s">
        <v>29</v>
      </c>
      <c r="B1" s="48"/>
      <c r="C1" s="48"/>
      <c r="D1" s="48"/>
    </row>
    <row r="2" spans="1:20" ht="14.5" customHeight="1" x14ac:dyDescent="0.35">
      <c r="A2" s="48"/>
      <c r="B2" s="48"/>
      <c r="C2" s="48"/>
      <c r="D2" s="48"/>
      <c r="E2" s="71"/>
      <c r="F2" s="71"/>
      <c r="R2" s="68" t="s">
        <v>24</v>
      </c>
    </row>
    <row r="3" spans="1:20" ht="14.5" customHeight="1" x14ac:dyDescent="0.35">
      <c r="A3" s="48"/>
      <c r="B3" s="48"/>
      <c r="C3" s="48"/>
      <c r="D3" s="48"/>
      <c r="E3" s="71"/>
      <c r="F3" s="71"/>
      <c r="R3" s="69"/>
      <c r="S3" s="35" t="s">
        <v>20</v>
      </c>
      <c r="T3" s="35" t="s">
        <v>21</v>
      </c>
    </row>
    <row r="4" spans="1:20" ht="15" thickBot="1" x14ac:dyDescent="0.4">
      <c r="R4" s="35" t="s">
        <v>25</v>
      </c>
      <c r="S4" s="45" t="s">
        <v>22</v>
      </c>
      <c r="T4" s="45" t="s">
        <v>22</v>
      </c>
    </row>
    <row r="5" spans="1:20" x14ac:dyDescent="0.35">
      <c r="A5" s="49" t="s">
        <v>0</v>
      </c>
      <c r="B5" s="29" t="s">
        <v>9</v>
      </c>
      <c r="E5" s="70"/>
      <c r="F5" s="52" t="s">
        <v>19</v>
      </c>
      <c r="G5" s="53"/>
      <c r="H5" s="53"/>
      <c r="I5" s="53"/>
      <c r="J5" s="53"/>
      <c r="K5" s="1"/>
      <c r="L5" s="54" t="s">
        <v>8</v>
      </c>
      <c r="M5" s="55"/>
      <c r="N5" s="55"/>
      <c r="O5" s="55"/>
      <c r="P5" s="56"/>
      <c r="R5" s="35" t="s">
        <v>26</v>
      </c>
      <c r="S5" s="45">
        <v>0.05</v>
      </c>
      <c r="T5" s="45">
        <v>0.5</v>
      </c>
    </row>
    <row r="6" spans="1:20" x14ac:dyDescent="0.35">
      <c r="A6" s="50"/>
      <c r="B6" s="10" t="s">
        <v>7</v>
      </c>
      <c r="E6" s="70"/>
      <c r="F6" s="61">
        <v>3868000</v>
      </c>
      <c r="G6" s="62"/>
      <c r="H6" s="62"/>
      <c r="I6" s="62"/>
      <c r="J6" s="64"/>
      <c r="K6" s="1"/>
      <c r="L6" s="61">
        <v>3868000</v>
      </c>
      <c r="M6" s="62"/>
      <c r="N6" s="62"/>
      <c r="O6" s="62"/>
      <c r="P6" s="64"/>
      <c r="R6" s="35" t="s">
        <v>27</v>
      </c>
      <c r="S6" s="45">
        <v>2E-3</v>
      </c>
      <c r="T6" s="46"/>
    </row>
    <row r="7" spans="1:20" ht="15" thickBot="1" x14ac:dyDescent="0.4">
      <c r="A7" s="50"/>
      <c r="B7" s="1"/>
      <c r="D7" s="38"/>
      <c r="E7" s="1"/>
      <c r="F7" s="1"/>
      <c r="G7" s="1"/>
      <c r="H7" s="2"/>
      <c r="I7" s="1"/>
      <c r="J7" s="1"/>
      <c r="K7" s="1"/>
      <c r="L7" s="1"/>
      <c r="M7" s="1"/>
      <c r="N7" s="2"/>
      <c r="O7" s="1"/>
      <c r="P7" s="20"/>
    </row>
    <row r="8" spans="1:20" ht="15" thickBot="1" x14ac:dyDescent="0.4">
      <c r="A8" s="50"/>
      <c r="B8" s="1"/>
      <c r="E8" s="1"/>
      <c r="F8" s="52" t="s">
        <v>19</v>
      </c>
      <c r="G8" s="53"/>
      <c r="H8" s="53"/>
      <c r="I8" s="53"/>
      <c r="J8" s="53"/>
      <c r="K8" s="1"/>
      <c r="L8" s="54" t="s">
        <v>8</v>
      </c>
      <c r="M8" s="55"/>
      <c r="N8" s="55"/>
      <c r="O8" s="55"/>
      <c r="P8" s="56"/>
    </row>
    <row r="9" spans="1:20" s="43" customFormat="1" ht="29" x14ac:dyDescent="0.35">
      <c r="A9" s="50"/>
      <c r="B9" s="74" t="s">
        <v>6</v>
      </c>
      <c r="D9" s="75" t="s">
        <v>10</v>
      </c>
      <c r="E9" s="80"/>
      <c r="F9" s="76" t="s">
        <v>14</v>
      </c>
      <c r="G9" s="77" t="s">
        <v>15</v>
      </c>
      <c r="H9" s="78"/>
      <c r="I9" s="76" t="s">
        <v>4</v>
      </c>
      <c r="J9" s="79" t="s">
        <v>5</v>
      </c>
      <c r="K9" s="80"/>
      <c r="L9" s="76" t="s">
        <v>14</v>
      </c>
      <c r="M9" s="77" t="s">
        <v>15</v>
      </c>
      <c r="N9" s="78"/>
      <c r="O9" s="76" t="s">
        <v>4</v>
      </c>
      <c r="P9" s="79" t="s">
        <v>5</v>
      </c>
    </row>
    <row r="10" spans="1:20" x14ac:dyDescent="0.35">
      <c r="A10" s="50"/>
      <c r="B10" s="26" t="s">
        <v>28</v>
      </c>
      <c r="D10" s="41">
        <v>0.82722927931284096</v>
      </c>
      <c r="E10" s="1"/>
      <c r="F10" s="17">
        <v>49161681.326544099</v>
      </c>
      <c r="G10" s="4">
        <f>F10/$L$16</f>
        <v>0.13831106524920625</v>
      </c>
      <c r="H10" s="2"/>
      <c r="I10" s="7">
        <v>1031641.82415739</v>
      </c>
      <c r="J10" s="22">
        <f>I10/$O$16</f>
        <v>0.26671195027342959</v>
      </c>
      <c r="K10" s="1"/>
      <c r="L10" s="17">
        <v>80886469.079709828</v>
      </c>
      <c r="M10" s="4">
        <f>L10/$L$16</f>
        <v>0.22756531918327888</v>
      </c>
      <c r="N10" s="2"/>
      <c r="O10" s="7">
        <v>1697376.1323737989</v>
      </c>
      <c r="P10" s="22">
        <f>O10/$O$16</f>
        <v>0.43882526668860616</v>
      </c>
    </row>
    <row r="11" spans="1:20" x14ac:dyDescent="0.35">
      <c r="A11" s="50"/>
      <c r="B11" s="26" t="s">
        <v>13</v>
      </c>
      <c r="D11" s="41">
        <v>1.75329138977499</v>
      </c>
      <c r="E11" s="1"/>
      <c r="F11" s="17">
        <v>68478277.7252637</v>
      </c>
      <c r="G11" s="4">
        <f t="shared" ref="G11:G15" si="0">F11/$L$16</f>
        <v>0.19265621685518572</v>
      </c>
      <c r="H11" s="2"/>
      <c r="I11" s="7">
        <v>496491.51795210497</v>
      </c>
      <c r="J11" s="22">
        <f t="shared" ref="J11:J16" si="1">I11/$O$16</f>
        <v>0.12835871709193034</v>
      </c>
      <c r="K11" s="1"/>
      <c r="L11" s="17">
        <v>266745723.40515903</v>
      </c>
      <c r="M11" s="4">
        <f t="shared" ref="M11:M15" si="2">L11/$L$16</f>
        <v>0.75046019906803674</v>
      </c>
      <c r="N11" s="2"/>
      <c r="O11" s="7">
        <v>1933999.9999999995</v>
      </c>
      <c r="P11" s="22">
        <f t="shared" ref="P11:P15" si="3">O11/$O$16</f>
        <v>0.49999999975778187</v>
      </c>
    </row>
    <row r="12" spans="1:20" x14ac:dyDescent="0.35">
      <c r="A12" s="50"/>
      <c r="B12" s="26" t="s">
        <v>17</v>
      </c>
      <c r="D12" s="41">
        <v>0.227543035934576</v>
      </c>
      <c r="E12" s="1"/>
      <c r="F12" s="17">
        <v>5622581.2237541797</v>
      </c>
      <c r="G12" s="4">
        <f t="shared" si="0"/>
        <v>1.5818523238499124E-2</v>
      </c>
      <c r="H12" s="2"/>
      <c r="I12" s="7">
        <v>193400.03403249499</v>
      </c>
      <c r="J12" s="22">
        <f t="shared" si="1"/>
        <v>5.0000008774251564E-2</v>
      </c>
      <c r="K12" s="1"/>
      <c r="L12" s="17">
        <v>446722.86666666676</v>
      </c>
      <c r="M12" s="4">
        <f t="shared" si="2"/>
        <v>1.256806396621041E-3</v>
      </c>
      <c r="N12" s="2"/>
      <c r="O12" s="7">
        <v>15365.935000000003</v>
      </c>
      <c r="P12" s="22">
        <f t="shared" si="3"/>
        <v>3.9725788501954991E-3</v>
      </c>
    </row>
    <row r="13" spans="1:20" x14ac:dyDescent="0.35">
      <c r="A13" s="50"/>
      <c r="B13" s="32" t="s">
        <v>18</v>
      </c>
      <c r="D13" s="41">
        <v>1.9599367428669801</v>
      </c>
      <c r="E13" s="1"/>
      <c r="F13" s="17">
        <v>36067611.717778102</v>
      </c>
      <c r="G13" s="4">
        <f t="shared" si="0"/>
        <v>0.10147231874649396</v>
      </c>
      <c r="H13" s="2"/>
      <c r="I13" s="7">
        <v>1759666.6238579999</v>
      </c>
      <c r="J13" s="22">
        <f t="shared" si="1"/>
        <v>0.45492932342439346</v>
      </c>
      <c r="K13" s="1"/>
      <c r="L13" s="17">
        <v>3964089.5676732338</v>
      </c>
      <c r="M13" s="4">
        <f t="shared" si="2"/>
        <v>1.1152536610909529E-2</v>
      </c>
      <c r="N13" s="2"/>
      <c r="O13" s="7">
        <v>193400</v>
      </c>
      <c r="P13" s="22">
        <f t="shared" si="3"/>
        <v>4.9999999975778198E-2</v>
      </c>
    </row>
    <row r="14" spans="1:20" x14ac:dyDescent="0.35">
      <c r="A14" s="50"/>
      <c r="B14" s="32" t="s">
        <v>1</v>
      </c>
      <c r="D14" s="41">
        <v>0.12041426053776599</v>
      </c>
      <c r="E14" s="1"/>
      <c r="F14" s="17">
        <v>28812016.2238116</v>
      </c>
      <c r="G14" s="4">
        <f t="shared" si="0"/>
        <v>8.105948674585188E-2</v>
      </c>
      <c r="H14" s="2"/>
      <c r="I14" s="7">
        <v>193400</v>
      </c>
      <c r="J14" s="22">
        <f t="shared" si="1"/>
        <v>4.9999999975778198E-2</v>
      </c>
      <c r="K14" s="1"/>
      <c r="L14" s="17">
        <v>1189836.4559231005</v>
      </c>
      <c r="M14" s="4">
        <f t="shared" si="2"/>
        <v>3.3474759863879699E-3</v>
      </c>
      <c r="N14" s="2"/>
      <c r="O14" s="7">
        <v>7986.7500000000027</v>
      </c>
      <c r="P14" s="22">
        <f t="shared" si="3"/>
        <v>2.0648267828673561E-3</v>
      </c>
    </row>
    <row r="15" spans="1:20" x14ac:dyDescent="0.35">
      <c r="A15" s="50"/>
      <c r="B15" s="32" t="s">
        <v>2</v>
      </c>
      <c r="D15" s="41">
        <v>0.14778540542118601</v>
      </c>
      <c r="E15" s="1"/>
      <c r="F15" s="17">
        <v>21509468.417599499</v>
      </c>
      <c r="G15" s="4">
        <f t="shared" si="0"/>
        <v>6.0514559500552331E-2</v>
      </c>
      <c r="H15" s="2"/>
      <c r="I15" s="7">
        <v>193400</v>
      </c>
      <c r="J15" s="22">
        <f t="shared" si="1"/>
        <v>4.9999999975778198E-2</v>
      </c>
      <c r="K15" s="1"/>
      <c r="L15" s="17">
        <v>2210023.8646486225</v>
      </c>
      <c r="M15" s="4">
        <f t="shared" si="2"/>
        <v>6.2176627547657999E-3</v>
      </c>
      <c r="N15" s="2"/>
      <c r="O15" s="7">
        <v>19871.184500000003</v>
      </c>
      <c r="P15" s="22">
        <f t="shared" si="3"/>
        <v>5.1373279447708593E-3</v>
      </c>
    </row>
    <row r="16" spans="1:20" x14ac:dyDescent="0.35">
      <c r="A16" s="50"/>
      <c r="B16" s="33" t="s">
        <v>3</v>
      </c>
      <c r="D16" s="41">
        <v>1.3621020020202901</v>
      </c>
      <c r="E16" s="3"/>
      <c r="F16" s="17">
        <v>209651636.63475099</v>
      </c>
      <c r="G16" s="4"/>
      <c r="H16" s="9"/>
      <c r="I16" s="73">
        <v>3868000</v>
      </c>
      <c r="J16" s="22">
        <f t="shared" si="1"/>
        <v>0.99999999951556395</v>
      </c>
      <c r="K16" s="3"/>
      <c r="L16" s="18">
        <f>SUM(L10:L15)</f>
        <v>355442865.23978049</v>
      </c>
      <c r="M16" s="5"/>
      <c r="N16" s="9"/>
      <c r="O16" s="11">
        <f>SUM(O10:O15)</f>
        <v>3868000.0018737987</v>
      </c>
      <c r="P16" s="23"/>
    </row>
    <row r="17" spans="1:16" x14ac:dyDescent="0.35">
      <c r="A17" s="50"/>
      <c r="B17" s="16"/>
      <c r="E17" s="9"/>
      <c r="G17" s="13"/>
      <c r="H17" s="9"/>
      <c r="I17" s="14"/>
      <c r="J17" s="15"/>
      <c r="K17" s="9"/>
      <c r="L17" s="12"/>
      <c r="M17" s="13"/>
      <c r="N17" s="9"/>
      <c r="O17" s="14"/>
      <c r="P17" s="15"/>
    </row>
    <row r="18" spans="1:16" x14ac:dyDescent="0.35">
      <c r="A18" s="50"/>
      <c r="B18" s="16" t="s">
        <v>11</v>
      </c>
      <c r="E18" s="9"/>
      <c r="F18" s="72">
        <v>2E-3</v>
      </c>
      <c r="G18" s="72"/>
      <c r="H18" s="72"/>
      <c r="I18" s="72"/>
      <c r="J18" s="72"/>
      <c r="K18" s="9"/>
      <c r="L18" s="59">
        <v>1.29894933285461E-3</v>
      </c>
      <c r="M18" s="59"/>
      <c r="N18" s="59"/>
      <c r="O18" s="59"/>
      <c r="P18" s="60"/>
    </row>
    <row r="19" spans="1:16" ht="15" thickBot="1" x14ac:dyDescent="0.4">
      <c r="A19" s="51"/>
      <c r="B19" s="24" t="s">
        <v>10</v>
      </c>
      <c r="E19" s="1"/>
      <c r="F19" s="57">
        <v>1.36</v>
      </c>
      <c r="G19" s="57"/>
      <c r="H19" s="57"/>
      <c r="I19" s="57"/>
      <c r="J19" s="57"/>
      <c r="K19" s="25"/>
      <c r="L19" s="57">
        <v>1.31</v>
      </c>
      <c r="M19" s="57"/>
      <c r="N19" s="57"/>
      <c r="O19" s="57"/>
      <c r="P19" s="58"/>
    </row>
    <row r="20" spans="1:16" x14ac:dyDescent="0.35"/>
    <row r="21" spans="1:16" x14ac:dyDescent="0.35">
      <c r="D21" s="38"/>
    </row>
    <row r="22" spans="1:16" x14ac:dyDescent="0.35"/>
    <row r="23" spans="1:16" x14ac:dyDescent="0.35"/>
    <row r="24" spans="1:16" x14ac:dyDescent="0.35"/>
    <row r="25" spans="1:16" x14ac:dyDescent="0.35"/>
    <row r="26" spans="1:16" x14ac:dyDescent="0.35"/>
    <row r="27" spans="1:16" x14ac:dyDescent="0.35"/>
    <row r="28" spans="1:16" x14ac:dyDescent="0.35"/>
    <row r="29" spans="1:16" x14ac:dyDescent="0.35"/>
    <row r="30" spans="1:16" x14ac:dyDescent="0.35"/>
    <row r="31" spans="1:16" x14ac:dyDescent="0.35"/>
    <row r="32" spans="1:16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</sheetData>
  <mergeCells count="14">
    <mergeCell ref="A1:D3"/>
    <mergeCell ref="R2:R3"/>
    <mergeCell ref="L19:P19"/>
    <mergeCell ref="A5:A19"/>
    <mergeCell ref="E5:E6"/>
    <mergeCell ref="F5:J5"/>
    <mergeCell ref="L5:P5"/>
    <mergeCell ref="F6:J6"/>
    <mergeCell ref="L6:P6"/>
    <mergeCell ref="F8:J8"/>
    <mergeCell ref="L8:P8"/>
    <mergeCell ref="L18:P18"/>
    <mergeCell ref="F19:J19"/>
    <mergeCell ref="F18:J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Smith's</vt:lpstr>
      <vt:lpstr>Doritos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 Divyanshu</cp:lastModifiedBy>
  <cp:lastPrinted>2022-03-03T10:08:55Z</cp:lastPrinted>
  <dcterms:created xsi:type="dcterms:W3CDTF">2021-11-16T15:12:25Z</dcterms:created>
  <dcterms:modified xsi:type="dcterms:W3CDTF">2022-04-04T13:57:00Z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</Properties>
</file>