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test_output\temp\Aus\"/>
    </mc:Choice>
  </mc:AlternateContent>
  <xr:revisionPtr revIDLastSave="0" documentId="13_ncr:1_{D4CCC5B1-2DE4-4DA1-9299-3745CA2044B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RD" sheetId="4" r:id="rId1"/>
    <sheet name="Smiths" sheetId="5" r:id="rId2"/>
    <sheet name="Doritos" sheetId="7" r:id="rId3"/>
    <sheet name="Sunbite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5" l="1"/>
  <c r="H33" i="5"/>
  <c r="H34" i="5"/>
  <c r="H35" i="5"/>
  <c r="E32" i="5"/>
  <c r="E33" i="5"/>
  <c r="E34" i="5"/>
  <c r="H31" i="5"/>
  <c r="E31" i="5"/>
  <c r="H10" i="7"/>
  <c r="H11" i="7"/>
  <c r="H12" i="7"/>
  <c r="H13" i="7"/>
  <c r="H14" i="7"/>
  <c r="H15" i="7"/>
  <c r="E10" i="7"/>
  <c r="E11" i="7"/>
  <c r="E12" i="7"/>
  <c r="E13" i="7"/>
  <c r="E14" i="7"/>
  <c r="E9" i="7"/>
  <c r="H9" i="7"/>
  <c r="M12" i="8" l="1"/>
  <c r="N10" i="8" s="1"/>
  <c r="J12" i="8"/>
  <c r="K11" i="8" s="1"/>
  <c r="N9" i="8" l="1"/>
  <c r="N11" i="8"/>
  <c r="K9" i="8"/>
  <c r="K10" i="8"/>
  <c r="N11" i="7" l="1"/>
  <c r="M15" i="7"/>
  <c r="N12" i="7" s="1"/>
  <c r="J15" i="7"/>
  <c r="K10" i="7" s="1"/>
  <c r="N10" i="7" l="1"/>
  <c r="K9" i="7"/>
  <c r="K14" i="7"/>
  <c r="K13" i="7"/>
  <c r="K12" i="7"/>
  <c r="K11" i="7"/>
  <c r="N9" i="7"/>
  <c r="N14" i="7"/>
  <c r="N13" i="7"/>
  <c r="N34" i="5"/>
  <c r="K34" i="5"/>
  <c r="J35" i="5"/>
  <c r="M35" i="5"/>
  <c r="N33" i="5" l="1"/>
  <c r="K33" i="5"/>
  <c r="N32" i="5"/>
  <c r="K32" i="5"/>
  <c r="N31" i="5"/>
  <c r="K31" i="5"/>
  <c r="Q19" i="5"/>
  <c r="K19" i="5"/>
  <c r="N16" i="5"/>
  <c r="K16" i="5"/>
  <c r="L15" i="5"/>
  <c r="L14" i="5"/>
  <c r="K32" i="4"/>
  <c r="K33" i="4"/>
  <c r="K31" i="4"/>
  <c r="O15" i="5" l="1"/>
  <c r="O14" i="5"/>
  <c r="N33" i="4"/>
  <c r="N32" i="4"/>
  <c r="N31" i="4"/>
  <c r="M34" i="4" l="1"/>
  <c r="J34" i="4"/>
  <c r="T16" i="4"/>
  <c r="Q16" i="4"/>
  <c r="Q19" i="4" l="1"/>
  <c r="N16" i="4" l="1"/>
  <c r="O14" i="4" s="1"/>
  <c r="L15" i="4"/>
  <c r="L14" i="4"/>
  <c r="K16" i="4"/>
  <c r="K19" i="4"/>
  <c r="O15" i="4" l="1"/>
</calcChain>
</file>

<file path=xl/sharedStrings.xml><?xml version="1.0" encoding="utf-8"?>
<sst xmlns="http://schemas.openxmlformats.org/spreadsheetml/2006/main" count="184" uniqueCount="40">
  <si>
    <t>TV</t>
  </si>
  <si>
    <t>Digital</t>
  </si>
  <si>
    <t>Snapchat</t>
  </si>
  <si>
    <t>TikTok</t>
  </si>
  <si>
    <t>Total</t>
  </si>
  <si>
    <t>Weekly GRP</t>
  </si>
  <si>
    <t>WOA</t>
  </si>
  <si>
    <t>GRP</t>
  </si>
  <si>
    <t>GRP Mix</t>
  </si>
  <si>
    <t>Spend</t>
  </si>
  <si>
    <t>Spend Mix</t>
  </si>
  <si>
    <t>Platform</t>
  </si>
  <si>
    <t>Spends</t>
  </si>
  <si>
    <t>Excel</t>
  </si>
  <si>
    <t>Input</t>
  </si>
  <si>
    <t>ROI</t>
  </si>
  <si>
    <t>Volume Growth %</t>
  </si>
  <si>
    <t>Edit Length</t>
  </si>
  <si>
    <t>15 sec</t>
  </si>
  <si>
    <t>30 sec</t>
  </si>
  <si>
    <t>Presented to business</t>
  </si>
  <si>
    <t>TV 5CAP Core</t>
  </si>
  <si>
    <t>TV National Core</t>
  </si>
  <si>
    <t xml:space="preserve">Display - Scrollx/High Impact </t>
  </si>
  <si>
    <t>Dv361</t>
  </si>
  <si>
    <t>Facebook</t>
  </si>
  <si>
    <t>Impressions</t>
  </si>
  <si>
    <t>Impressions Mix</t>
  </si>
  <si>
    <t>Verizon</t>
  </si>
  <si>
    <t>Fandom</t>
  </si>
  <si>
    <t xml:space="preserve">JustEggs </t>
  </si>
  <si>
    <t>Australia RRD</t>
  </si>
  <si>
    <t>Australia Smiths</t>
  </si>
  <si>
    <t>Australia Doritos</t>
  </si>
  <si>
    <t>Australia Sunbites</t>
  </si>
  <si>
    <t>Python</t>
  </si>
  <si>
    <t>Min</t>
  </si>
  <si>
    <t>Max</t>
  </si>
  <si>
    <t>growth_ambition_perc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</si>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</sst>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_);_(* \(#,##0\);_(* &quot;-&quot;??_);_(@_)"/>
    <numFmt numFmtId="166" formatCode="#.00,,\ &quot;M&quot;"/>
    <numFmt numFmtId="167" formatCode="#.0,,\ &quot;M&quot;"/>
    <numFmt numFmtId="168" formatCode="#,,\ &quot;M&quot;"/>
    <numFmt numFmtId="169" formatCode="0.0"/>
    <numFmt numFmtId="170" formatCode="0.0%"/>
    <numFmt numFmtId="171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6" fillId="0" borderId="0" xfId="0" applyFont="1" applyBorder="1"/>
    <xf numFmtId="0" fontId="17" fillId="36" borderId="22" xfId="0" applyFont="1" applyFill="1" applyBorder="1" applyAlignment="1">
      <alignment horizontal="center"/>
    </xf>
    <xf numFmtId="9" fontId="0" fillId="38" borderId="23" xfId="0" applyNumberFormat="1" applyFill="1" applyBorder="1"/>
    <xf numFmtId="9" fontId="16" fillId="38" borderId="25" xfId="0" applyNumberFormat="1" applyFont="1" applyFill="1" applyBorder="1"/>
    <xf numFmtId="9" fontId="0" fillId="37" borderId="23" xfId="0" applyNumberFormat="1" applyFill="1" applyBorder="1"/>
    <xf numFmtId="9" fontId="16" fillId="37" borderId="25" xfId="0" applyNumberFormat="1" applyFont="1" applyFill="1" applyBorder="1"/>
    <xf numFmtId="166" fontId="16" fillId="37" borderId="25" xfId="0" applyNumberFormat="1" applyFont="1" applyFill="1" applyBorder="1"/>
    <xf numFmtId="0" fontId="17" fillId="36" borderId="26" xfId="0" applyFont="1" applyFill="1" applyBorder="1" applyAlignment="1">
      <alignment horizontal="center"/>
    </xf>
    <xf numFmtId="167" fontId="0" fillId="38" borderId="24" xfId="0" applyNumberFormat="1" applyFill="1" applyBorder="1"/>
    <xf numFmtId="167" fontId="0" fillId="37" borderId="24" xfId="0" applyNumberFormat="1" applyFill="1" applyBorder="1"/>
    <xf numFmtId="167" fontId="16" fillId="37" borderId="27" xfId="0" applyNumberFormat="1" applyFon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5" borderId="21" xfId="0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167" fontId="16" fillId="38" borderId="27" xfId="0" applyNumberFormat="1" applyFont="1" applyFill="1" applyBorder="1"/>
    <xf numFmtId="168" fontId="16" fillId="0" borderId="0" xfId="0" applyNumberFormat="1" applyFont="1" applyFill="1" applyBorder="1"/>
    <xf numFmtId="9" fontId="16" fillId="0" borderId="0" xfId="0" applyNumberFormat="1" applyFont="1" applyFill="1" applyBorder="1"/>
    <xf numFmtId="167" fontId="16" fillId="0" borderId="0" xfId="0" applyNumberFormat="1" applyFont="1" applyFill="1" applyBorder="1"/>
    <xf numFmtId="166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165" fontId="16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168" fontId="18" fillId="37" borderId="24" xfId="0" applyNumberFormat="1" applyFont="1" applyFill="1" applyBorder="1"/>
    <xf numFmtId="168" fontId="19" fillId="37" borderId="27" xfId="0" applyNumberFormat="1" applyFont="1" applyFill="1" applyBorder="1"/>
    <xf numFmtId="168" fontId="18" fillId="38" borderId="24" xfId="0" applyNumberFormat="1" applyFont="1" applyFill="1" applyBorder="1"/>
    <xf numFmtId="168" fontId="19" fillId="38" borderId="27" xfId="0" applyNumberFormat="1" applyFont="1" applyFill="1" applyBorder="1"/>
    <xf numFmtId="165" fontId="18" fillId="37" borderId="24" xfId="0" applyNumberFormat="1" applyFont="1" applyFill="1" applyBorder="1"/>
    <xf numFmtId="165" fontId="18" fillId="38" borderId="24" xfId="0" applyNumberFormat="1" applyFont="1" applyFill="1" applyBorder="1"/>
    <xf numFmtId="0" fontId="17" fillId="36" borderId="3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0" fillId="0" borderId="32" xfId="0" applyBorder="1"/>
    <xf numFmtId="0" fontId="17" fillId="36" borderId="15" xfId="0" applyFont="1" applyFill="1" applyBorder="1" applyAlignment="1">
      <alignment horizontal="center"/>
    </xf>
    <xf numFmtId="9" fontId="0" fillId="38" borderId="31" xfId="0" applyNumberFormat="1" applyFill="1" applyBorder="1"/>
    <xf numFmtId="9" fontId="16" fillId="0" borderId="32" xfId="0" applyNumberFormat="1" applyFont="1" applyFill="1" applyBorder="1"/>
    <xf numFmtId="0" fontId="16" fillId="35" borderId="35" xfId="0" applyFont="1" applyFill="1" applyBorder="1" applyAlignment="1">
      <alignment horizontal="center" vertical="center"/>
    </xf>
    <xf numFmtId="166" fontId="16" fillId="38" borderId="33" xfId="0" applyNumberFormat="1" applyFont="1" applyFill="1" applyBorder="1"/>
    <xf numFmtId="0" fontId="16" fillId="35" borderId="35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0" fillId="0" borderId="0" xfId="0" applyFont="1" applyBorder="1"/>
    <xf numFmtId="0" fontId="13" fillId="34" borderId="12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center" vertical="center"/>
    </xf>
    <xf numFmtId="0" fontId="13" fillId="33" borderId="36" xfId="0" applyFont="1" applyFill="1" applyBorder="1" applyAlignment="1">
      <alignment horizontal="center" vertical="center"/>
    </xf>
    <xf numFmtId="0" fontId="17" fillId="36" borderId="0" xfId="0" applyFont="1" applyFill="1" applyBorder="1" applyAlignment="1">
      <alignment horizontal="center"/>
    </xf>
    <xf numFmtId="0" fontId="17" fillId="36" borderId="39" xfId="0" applyFont="1" applyFill="1" applyBorder="1" applyAlignment="1">
      <alignment horizontal="center"/>
    </xf>
    <xf numFmtId="0" fontId="17" fillId="36" borderId="40" xfId="0" applyFont="1" applyFill="1" applyBorder="1" applyAlignment="1">
      <alignment horizontal="center"/>
    </xf>
    <xf numFmtId="0" fontId="17" fillId="36" borderId="41" xfId="0" applyFont="1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0" borderId="12" xfId="0" applyBorder="1"/>
    <xf numFmtId="165" fontId="18" fillId="37" borderId="26" xfId="0" applyNumberFormat="1" applyFont="1" applyFill="1" applyBorder="1"/>
    <xf numFmtId="9" fontId="0" fillId="37" borderId="22" xfId="0" applyNumberFormat="1" applyFill="1" applyBorder="1"/>
    <xf numFmtId="0" fontId="0" fillId="0" borderId="12" xfId="0" applyFill="1" applyBorder="1"/>
    <xf numFmtId="167" fontId="0" fillId="37" borderId="26" xfId="0" applyNumberFormat="1" applyFill="1" applyBorder="1"/>
    <xf numFmtId="165" fontId="18" fillId="38" borderId="26" xfId="0" applyNumberFormat="1" applyFont="1" applyFill="1" applyBorder="1"/>
    <xf numFmtId="9" fontId="0" fillId="38" borderId="22" xfId="0" applyNumberFormat="1" applyFill="1" applyBorder="1"/>
    <xf numFmtId="167" fontId="0" fillId="38" borderId="26" xfId="0" applyNumberFormat="1" applyFill="1" applyBorder="1"/>
    <xf numFmtId="9" fontId="0" fillId="38" borderId="15" xfId="0" applyNumberFormat="1" applyFill="1" applyBorder="1"/>
    <xf numFmtId="0" fontId="0" fillId="0" borderId="36" xfId="0" applyBorder="1"/>
    <xf numFmtId="165" fontId="18" fillId="37" borderId="42" xfId="0" applyNumberFormat="1" applyFont="1" applyFill="1" applyBorder="1"/>
    <xf numFmtId="9" fontId="0" fillId="37" borderId="43" xfId="0" applyNumberFormat="1" applyFill="1" applyBorder="1"/>
    <xf numFmtId="0" fontId="0" fillId="0" borderId="36" xfId="0" applyFill="1" applyBorder="1"/>
    <xf numFmtId="167" fontId="0" fillId="37" borderId="42" xfId="0" applyNumberFormat="1" applyFill="1" applyBorder="1"/>
    <xf numFmtId="165" fontId="18" fillId="38" borderId="42" xfId="0" applyNumberFormat="1" applyFont="1" applyFill="1" applyBorder="1"/>
    <xf numFmtId="9" fontId="0" fillId="38" borderId="43" xfId="0" applyNumberFormat="1" applyFill="1" applyBorder="1"/>
    <xf numFmtId="167" fontId="0" fillId="38" borderId="42" xfId="0" applyNumberFormat="1" applyFill="1" applyBorder="1"/>
    <xf numFmtId="9" fontId="0" fillId="38" borderId="44" xfId="0" applyNumberFormat="1" applyFill="1" applyBorder="1"/>
    <xf numFmtId="0" fontId="16" fillId="0" borderId="36" xfId="0" applyFont="1" applyBorder="1"/>
    <xf numFmtId="165" fontId="19" fillId="37" borderId="42" xfId="0" applyNumberFormat="1" applyFont="1" applyFill="1" applyBorder="1"/>
    <xf numFmtId="9" fontId="16" fillId="37" borderId="43" xfId="0" applyNumberFormat="1" applyFont="1" applyFill="1" applyBorder="1"/>
    <xf numFmtId="0" fontId="16" fillId="0" borderId="36" xfId="0" applyFont="1" applyFill="1" applyBorder="1"/>
    <xf numFmtId="167" fontId="16" fillId="37" borderId="42" xfId="0" applyNumberFormat="1" applyFont="1" applyFill="1" applyBorder="1"/>
    <xf numFmtId="165" fontId="19" fillId="38" borderId="42" xfId="0" applyNumberFormat="1" applyFont="1" applyFill="1" applyBorder="1"/>
    <xf numFmtId="9" fontId="16" fillId="38" borderId="43" xfId="0" applyNumberFormat="1" applyFont="1" applyFill="1" applyBorder="1"/>
    <xf numFmtId="167" fontId="16" fillId="38" borderId="42" xfId="0" applyNumberFormat="1" applyFont="1" applyFill="1" applyBorder="1"/>
    <xf numFmtId="9" fontId="16" fillId="38" borderId="44" xfId="0" applyNumberFormat="1" applyFont="1" applyFill="1" applyBorder="1"/>
    <xf numFmtId="0" fontId="0" fillId="35" borderId="28" xfId="0" applyFill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0" fillId="35" borderId="35" xfId="0" applyFill="1" applyBorder="1" applyAlignment="1">
      <alignment horizontal="center"/>
    </xf>
    <xf numFmtId="0" fontId="13" fillId="33" borderId="0" xfId="0" applyFont="1" applyFill="1" applyBorder="1" applyAlignment="1">
      <alignment horizontal="center" vertical="center" wrapText="1"/>
    </xf>
    <xf numFmtId="0" fontId="0" fillId="35" borderId="0" xfId="0" applyFill="1" applyBorder="1" applyAlignment="1">
      <alignment horizontal="center"/>
    </xf>
    <xf numFmtId="171" fontId="18" fillId="38" borderId="26" xfId="0" applyNumberFormat="1" applyFont="1" applyFill="1" applyBorder="1"/>
    <xf numFmtId="171" fontId="18" fillId="38" borderId="24" xfId="0" applyNumberFormat="1" applyFont="1" applyFill="1" applyBorder="1"/>
    <xf numFmtId="0" fontId="0" fillId="0" borderId="17" xfId="0" applyFont="1" applyFill="1" applyBorder="1" applyAlignment="1">
      <alignment horizontal="center" vertical="center"/>
    </xf>
    <xf numFmtId="0" fontId="17" fillId="36" borderId="22" xfId="0" applyFont="1" applyFill="1" applyBorder="1" applyAlignment="1">
      <alignment horizontal="center" wrapText="1"/>
    </xf>
    <xf numFmtId="0" fontId="13" fillId="34" borderId="12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168" fontId="18" fillId="38" borderId="27" xfId="0" applyNumberFormat="1" applyFont="1" applyFill="1" applyBorder="1"/>
    <xf numFmtId="167" fontId="0" fillId="38" borderId="27" xfId="0" applyNumberFormat="1" applyFill="1" applyBorder="1"/>
    <xf numFmtId="0" fontId="0" fillId="0" borderId="17" xfId="0" applyBorder="1" applyAlignment="1">
      <alignment horizontal="center" vertical="center"/>
    </xf>
    <xf numFmtId="0" fontId="16" fillId="35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9" fontId="0" fillId="0" borderId="17" xfId="0" applyNumberFormat="1" applyBorder="1"/>
    <xf numFmtId="0" fontId="13" fillId="39" borderId="11" xfId="0" applyFont="1" applyFill="1" applyBorder="1" applyAlignment="1">
      <alignment horizontal="center" vertical="center"/>
    </xf>
    <xf numFmtId="0" fontId="13" fillId="39" borderId="29" xfId="0" applyFont="1" applyFill="1" applyBorder="1" applyAlignment="1">
      <alignment horizontal="center" vertical="center"/>
    </xf>
    <xf numFmtId="0" fontId="13" fillId="39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67" fontId="0" fillId="0" borderId="21" xfId="0" applyNumberFormat="1" applyFill="1" applyBorder="1" applyAlignment="1">
      <alignment horizontal="center"/>
    </xf>
    <xf numFmtId="167" fontId="0" fillId="0" borderId="24" xfId="0" applyNumberFormat="1" applyFill="1" applyBorder="1" applyAlignment="1">
      <alignment horizontal="center"/>
    </xf>
    <xf numFmtId="167" fontId="0" fillId="0" borderId="16" xfId="0" applyNumberForma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169" fontId="0" fillId="35" borderId="3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0" fontId="1" fillId="0" borderId="30" xfId="43" applyNumberFormat="1" applyFont="1" applyFill="1" applyBorder="1" applyAlignment="1">
      <alignment horizontal="center"/>
    </xf>
    <xf numFmtId="170" fontId="1" fillId="0" borderId="38" xfId="43" applyNumberFormat="1" applyFont="1" applyFill="1" applyBorder="1" applyAlignment="1">
      <alignment horizontal="center"/>
    </xf>
    <xf numFmtId="169" fontId="0" fillId="35" borderId="37" xfId="0" applyNumberFormat="1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 wrapText="1"/>
    </xf>
    <xf numFmtId="0" fontId="13" fillId="33" borderId="29" xfId="0" applyFont="1" applyFill="1" applyBorder="1" applyAlignment="1">
      <alignment horizontal="center" vertical="center" wrapText="1"/>
    </xf>
    <xf numFmtId="0" fontId="13" fillId="33" borderId="3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1" fontId="18" fillId="0" borderId="31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167" fontId="0" fillId="0" borderId="48" xfId="0" applyNumberFormat="1" applyFill="1" applyBorder="1" applyAlignment="1">
      <alignment horizontal="center"/>
    </xf>
    <xf numFmtId="167" fontId="0" fillId="0" borderId="33" xfId="0" applyNumberFormat="1" applyFill="1" applyBorder="1" applyAlignment="1">
      <alignment horizontal="center"/>
    </xf>
    <xf numFmtId="169" fontId="0" fillId="35" borderId="35" xfId="0" applyNumberFormat="1" applyFont="1" applyFill="1" applyBorder="1" applyAlignment="1">
      <alignment horizontal="center" vertical="center"/>
    </xf>
    <xf numFmtId="169" fontId="0" fillId="35" borderId="37" xfId="0" applyNumberFormat="1" applyFont="1" applyFill="1" applyBorder="1" applyAlignment="1">
      <alignment horizontal="center" vertical="center"/>
    </xf>
    <xf numFmtId="0" fontId="0" fillId="40" borderId="36" xfId="0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0" fontId="0" fillId="40" borderId="0" xfId="0" applyFill="1" applyAlignment="1">
      <alignment horizontal="center" vertical="center"/>
    </xf>
    <xf numFmtId="0" fontId="13" fillId="33" borderId="45" xfId="0" applyFont="1" applyFill="1" applyBorder="1" applyAlignment="1">
      <alignment horizontal="center" vertical="center"/>
    </xf>
    <xf numFmtId="0" fontId="13" fillId="33" borderId="46" xfId="0" applyFont="1" applyFill="1" applyBorder="1" applyAlignment="1">
      <alignment horizontal="center" vertical="center"/>
    </xf>
    <xf numFmtId="0" fontId="13" fillId="33" borderId="47" xfId="0" applyFont="1" applyFill="1" applyBorder="1" applyAlignment="1">
      <alignment horizontal="center" vertical="center"/>
    </xf>
    <xf numFmtId="0" fontId="13" fillId="34" borderId="49" xfId="0" applyFont="1" applyFill="1" applyBorder="1" applyAlignment="1">
      <alignment horizontal="center"/>
    </xf>
    <xf numFmtId="0" fontId="13" fillId="34" borderId="30" xfId="0" applyFont="1" applyFill="1" applyBorder="1" applyAlignment="1">
      <alignment horizontal="center"/>
    </xf>
    <xf numFmtId="0" fontId="13" fillId="34" borderId="38" xfId="0" applyFont="1" applyFill="1" applyBorder="1" applyAlignment="1">
      <alignment horizontal="center"/>
    </xf>
    <xf numFmtId="0" fontId="13" fillId="34" borderId="50" xfId="0" applyFont="1" applyFill="1" applyBorder="1" applyAlignment="1">
      <alignment horizontal="center"/>
    </xf>
    <xf numFmtId="0" fontId="13" fillId="34" borderId="51" xfId="0" applyFont="1" applyFill="1" applyBorder="1" applyAlignment="1">
      <alignment horizontal="center"/>
    </xf>
    <xf numFmtId="0" fontId="13" fillId="34" borderId="52" xfId="0" applyFont="1" applyFill="1" applyBorder="1" applyAlignment="1">
      <alignment horizontal="center"/>
    </xf>
    <xf numFmtId="169" fontId="1" fillId="35" borderId="35" xfId="42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13" fillId="34" borderId="17" xfId="0" applyFont="1" applyFill="1" applyBorder="1" applyAlignment="1">
      <alignment horizontal="center"/>
    </xf>
    <xf numFmtId="0" fontId="17" fillId="36" borderId="17" xfId="0" applyFont="1" applyFill="1" applyBorder="1" applyAlignment="1">
      <alignment horizontal="center"/>
    </xf>
    <xf numFmtId="0" fontId="17" fillId="36" borderId="17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168" fontId="18" fillId="38" borderId="17" xfId="0" applyNumberFormat="1" applyFont="1" applyFill="1" applyBorder="1"/>
    <xf numFmtId="9" fontId="0" fillId="38" borderId="17" xfId="0" applyNumberFormat="1" applyFill="1" applyBorder="1"/>
    <xf numFmtId="0" fontId="0" fillId="0" borderId="17" xfId="0" applyFill="1" applyBorder="1"/>
    <xf numFmtId="167" fontId="0" fillId="38" borderId="17" xfId="0" applyNumberFormat="1" applyFill="1" applyBorder="1"/>
    <xf numFmtId="168" fontId="19" fillId="38" borderId="17" xfId="0" applyNumberFormat="1" applyFont="1" applyFill="1" applyBorder="1"/>
    <xf numFmtId="9" fontId="16" fillId="38" borderId="17" xfId="0" applyNumberFormat="1" applyFont="1" applyFill="1" applyBorder="1"/>
    <xf numFmtId="0" fontId="16" fillId="0" borderId="17" xfId="0" applyFont="1" applyFill="1" applyBorder="1"/>
    <xf numFmtId="167" fontId="16" fillId="38" borderId="17" xfId="0" applyNumberFormat="1" applyFont="1" applyFill="1" applyBorder="1"/>
    <xf numFmtId="166" fontId="16" fillId="38" borderId="17" xfId="0" applyNumberFormat="1" applyFont="1" applyFill="1" applyBorder="1"/>
    <xf numFmtId="168" fontId="16" fillId="0" borderId="17" xfId="0" applyNumberFormat="1" applyFont="1" applyFill="1" applyBorder="1"/>
    <xf numFmtId="9" fontId="16" fillId="0" borderId="17" xfId="0" applyNumberFormat="1" applyFont="1" applyFill="1" applyBorder="1"/>
    <xf numFmtId="167" fontId="16" fillId="0" borderId="17" xfId="0" applyNumberFormat="1" applyFont="1" applyFill="1" applyBorder="1"/>
    <xf numFmtId="166" fontId="16" fillId="0" borderId="17" xfId="0" applyNumberFormat="1" applyFont="1" applyFill="1" applyBorder="1"/>
    <xf numFmtId="170" fontId="1" fillId="0" borderId="17" xfId="43" applyNumberFormat="1" applyFont="1" applyFill="1" applyBorder="1" applyAlignment="1">
      <alignment horizontal="center"/>
    </xf>
    <xf numFmtId="169" fontId="0" fillId="35" borderId="17" xfId="0" applyNumberFormat="1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171" fontId="18" fillId="38" borderId="17" xfId="0" applyNumberFormat="1" applyFont="1" applyFill="1" applyBorder="1"/>
    <xf numFmtId="165" fontId="18" fillId="38" borderId="17" xfId="0" applyNumberFormat="1" applyFont="1" applyFill="1" applyBorder="1"/>
    <xf numFmtId="165" fontId="19" fillId="38" borderId="17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250714</xdr:colOff>
      <xdr:row>2</xdr:row>
      <xdr:rowOff>32838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50173-F52E-4EAB-9551-2B6BF187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9525"/>
          <a:ext cx="688864" cy="66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73537</xdr:colOff>
      <xdr:row>0</xdr:row>
      <xdr:rowOff>0</xdr:rowOff>
    </xdr:from>
    <xdr:to>
      <xdr:col>1</xdr:col>
      <xdr:colOff>215171</xdr:colOff>
      <xdr:row>2</xdr:row>
      <xdr:rowOff>158568</xdr:rowOff>
    </xdr:to>
    <xdr:pic>
      <xdr:nvPicPr>
        <xdr:cNvPr id="3" name="Picture 2" descr="The Smith's Snackfood Company - Wikipedia">
          <a:extLst>
            <a:ext uri="{FF2B5EF4-FFF2-40B4-BE49-F238E27FC236}">
              <a16:creationId xmlns:a16="http://schemas.microsoft.com/office/drawing/2014/main" id="{DF8BF514-5EF1-4D48-A61E-4265733C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7" y="0"/>
          <a:ext cx="583594" cy="531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0</xdr:row>
      <xdr:rowOff>0</xdr:rowOff>
    </xdr:from>
    <xdr:to>
      <xdr:col>0</xdr:col>
      <xdr:colOff>579121</xdr:colOff>
      <xdr:row>2</xdr:row>
      <xdr:rowOff>83819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331BCE-44FC-438D-8AFE-4CFAB3A96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" y="0"/>
          <a:ext cx="518160" cy="449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335280</xdr:colOff>
      <xdr:row>2</xdr:row>
      <xdr:rowOff>43988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2D1315-6FC9-4C70-AB82-E5D6F748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4880" cy="409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zoomScale="80" zoomScaleNormal="80" workbookViewId="0"/>
  </sheetViews>
  <sheetFormatPr defaultColWidth="0" defaultRowHeight="15" zeroHeight="1" x14ac:dyDescent="0.25"/>
  <cols>
    <col min="1" max="1" width="6.42578125" customWidth="1"/>
    <col min="2" max="2" width="19.42578125" bestFit="1" customWidth="1"/>
    <col min="3" max="3" width="16.28515625" bestFit="1" customWidth="1"/>
    <col min="4" max="4" width="1.5703125" customWidth="1"/>
    <col min="5" max="9" width="8.42578125" customWidth="1"/>
    <col min="10" max="10" width="7.7109375" customWidth="1"/>
    <col min="11" max="11" width="11.140625" customWidth="1"/>
    <col min="12" max="22" width="8.85546875" customWidth="1"/>
    <col min="23" max="16384" width="8.85546875" hidden="1"/>
  </cols>
  <sheetData>
    <row r="1" spans="1:21" x14ac:dyDescent="0.25">
      <c r="B1" s="134" t="s">
        <v>31</v>
      </c>
      <c r="C1" s="134"/>
      <c r="D1" s="134"/>
    </row>
    <row r="2" spans="1:21" ht="36" customHeight="1" x14ac:dyDescent="0.25">
      <c r="B2" s="134"/>
      <c r="C2" s="134"/>
      <c r="D2" s="134"/>
    </row>
    <row r="3" spans="1:21" ht="15.75" thickBot="1" x14ac:dyDescent="0.3">
      <c r="Q3" s="132" t="s">
        <v>20</v>
      </c>
      <c r="R3" s="132"/>
      <c r="S3" s="132"/>
      <c r="T3" s="132"/>
      <c r="U3" s="132"/>
    </row>
    <row r="4" spans="1:21" ht="15.75" thickBot="1" x14ac:dyDescent="0.3">
      <c r="A4" s="135" t="s">
        <v>0</v>
      </c>
      <c r="B4" s="44"/>
      <c r="C4" s="41" t="s">
        <v>14</v>
      </c>
      <c r="D4" s="102"/>
      <c r="E4" s="106"/>
      <c r="F4" s="106"/>
      <c r="G4" s="106"/>
      <c r="H4" s="106"/>
      <c r="I4" s="106"/>
      <c r="K4" s="106" t="s">
        <v>13</v>
      </c>
      <c r="L4" s="106"/>
      <c r="M4" s="106"/>
      <c r="N4" s="106"/>
      <c r="O4" s="107"/>
      <c r="Q4" s="106" t="s">
        <v>13</v>
      </c>
      <c r="R4" s="106"/>
      <c r="S4" s="106"/>
      <c r="T4" s="106"/>
      <c r="U4" s="107"/>
    </row>
    <row r="5" spans="1:21" x14ac:dyDescent="0.25">
      <c r="A5" s="136"/>
      <c r="B5" s="120" t="s">
        <v>21</v>
      </c>
      <c r="C5" s="33" t="s">
        <v>5</v>
      </c>
      <c r="D5" s="102"/>
      <c r="E5" s="124"/>
      <c r="F5" s="124"/>
      <c r="G5" s="124"/>
      <c r="H5" s="124"/>
      <c r="I5" s="124"/>
      <c r="K5" s="124">
        <v>90</v>
      </c>
      <c r="L5" s="124"/>
      <c r="M5" s="124"/>
      <c r="N5" s="124"/>
      <c r="O5" s="125"/>
      <c r="Q5" s="124">
        <v>90</v>
      </c>
      <c r="R5" s="124"/>
      <c r="S5" s="124"/>
      <c r="T5" s="124"/>
      <c r="U5" s="125"/>
    </row>
    <row r="6" spans="1:21" x14ac:dyDescent="0.25">
      <c r="A6" s="136"/>
      <c r="B6" s="121"/>
      <c r="C6" s="33" t="s">
        <v>6</v>
      </c>
      <c r="D6" s="102"/>
      <c r="E6" s="124"/>
      <c r="F6" s="124"/>
      <c r="G6" s="124"/>
      <c r="H6" s="124"/>
      <c r="I6" s="124"/>
      <c r="K6" s="126">
        <v>22</v>
      </c>
      <c r="L6" s="126"/>
      <c r="M6" s="126"/>
      <c r="N6" s="126"/>
      <c r="O6" s="127"/>
      <c r="Q6" s="126">
        <v>22</v>
      </c>
      <c r="R6" s="126"/>
      <c r="S6" s="126"/>
      <c r="T6" s="126"/>
      <c r="U6" s="127"/>
    </row>
    <row r="7" spans="1:21" ht="15.75" thickBot="1" x14ac:dyDescent="0.3">
      <c r="A7" s="136"/>
      <c r="B7" s="121"/>
      <c r="C7" s="79" t="s">
        <v>12</v>
      </c>
      <c r="D7" s="102"/>
      <c r="E7" s="128"/>
      <c r="F7" s="128"/>
      <c r="G7" s="128"/>
      <c r="H7" s="128"/>
      <c r="I7" s="128"/>
      <c r="K7" s="128">
        <v>3553445.9056831924</v>
      </c>
      <c r="L7" s="128"/>
      <c r="M7" s="128"/>
      <c r="N7" s="128"/>
      <c r="O7" s="129"/>
      <c r="Q7" s="133">
        <v>3553445.9056831924</v>
      </c>
      <c r="R7" s="109"/>
      <c r="S7" s="109"/>
      <c r="T7" s="109"/>
      <c r="U7" s="111"/>
    </row>
    <row r="8" spans="1:21" x14ac:dyDescent="0.25">
      <c r="A8" s="136"/>
      <c r="B8" s="120" t="s">
        <v>22</v>
      </c>
      <c r="C8" s="80" t="s">
        <v>5</v>
      </c>
      <c r="D8" s="52"/>
      <c r="E8" s="52"/>
      <c r="F8" s="52"/>
      <c r="G8" s="55"/>
      <c r="H8" s="52"/>
      <c r="I8" s="52"/>
      <c r="K8" s="124">
        <v>100</v>
      </c>
      <c r="L8" s="124"/>
      <c r="M8" s="124"/>
      <c r="N8" s="124"/>
      <c r="O8" s="125"/>
      <c r="Q8" s="124">
        <v>0</v>
      </c>
      <c r="R8" s="124"/>
      <c r="S8" s="124"/>
      <c r="T8" s="124"/>
      <c r="U8" s="125"/>
    </row>
    <row r="9" spans="1:21" x14ac:dyDescent="0.25">
      <c r="A9" s="136"/>
      <c r="B9" s="121"/>
      <c r="C9" s="33" t="s">
        <v>6</v>
      </c>
      <c r="D9" s="1"/>
      <c r="E9" s="1"/>
      <c r="F9" s="1"/>
      <c r="G9" s="2"/>
      <c r="H9" s="1"/>
      <c r="I9" s="1"/>
      <c r="K9" s="126">
        <v>0</v>
      </c>
      <c r="L9" s="126"/>
      <c r="M9" s="126"/>
      <c r="N9" s="126"/>
      <c r="O9" s="127"/>
      <c r="Q9" s="126">
        <v>0</v>
      </c>
      <c r="R9" s="126"/>
      <c r="S9" s="126"/>
      <c r="T9" s="126"/>
      <c r="U9" s="127"/>
    </row>
    <row r="10" spans="1:21" ht="15.75" thickBot="1" x14ac:dyDescent="0.3">
      <c r="A10" s="136"/>
      <c r="B10" s="122"/>
      <c r="C10" s="81" t="s">
        <v>12</v>
      </c>
      <c r="D10" s="61"/>
      <c r="E10" s="61"/>
      <c r="F10" s="61"/>
      <c r="G10" s="64"/>
      <c r="H10" s="61"/>
      <c r="I10" s="61"/>
      <c r="K10" s="128">
        <v>0</v>
      </c>
      <c r="L10" s="128"/>
      <c r="M10" s="128"/>
      <c r="N10" s="128"/>
      <c r="O10" s="129"/>
      <c r="Q10" s="128">
        <v>0</v>
      </c>
      <c r="R10" s="128"/>
      <c r="S10" s="128"/>
      <c r="T10" s="128"/>
      <c r="U10" s="129"/>
    </row>
    <row r="11" spans="1:21" ht="15.75" thickBot="1" x14ac:dyDescent="0.3">
      <c r="A11" s="136"/>
      <c r="B11" s="82"/>
      <c r="C11" s="83"/>
      <c r="D11" s="1"/>
      <c r="E11" s="1"/>
      <c r="F11" s="1"/>
      <c r="G11" s="2"/>
      <c r="H11" s="1"/>
      <c r="I11" s="1"/>
      <c r="K11" s="1"/>
      <c r="L11" s="1"/>
      <c r="M11" s="2"/>
      <c r="N11" s="1"/>
      <c r="O11" s="34"/>
      <c r="Q11" s="1"/>
      <c r="R11" s="1"/>
      <c r="S11" s="2"/>
      <c r="T11" s="1"/>
      <c r="U11" s="34"/>
    </row>
    <row r="12" spans="1:21" ht="15.75" thickBot="1" x14ac:dyDescent="0.3">
      <c r="A12" s="136"/>
      <c r="B12" s="45"/>
      <c r="C12" s="1"/>
      <c r="D12" s="1"/>
      <c r="E12" s="138"/>
      <c r="F12" s="139"/>
      <c r="G12" s="139"/>
      <c r="H12" s="139"/>
      <c r="I12" s="140"/>
      <c r="K12" s="141" t="s">
        <v>13</v>
      </c>
      <c r="L12" s="142"/>
      <c r="M12" s="142"/>
      <c r="N12" s="142"/>
      <c r="O12" s="143"/>
      <c r="Q12" s="105" t="s">
        <v>13</v>
      </c>
      <c r="R12" s="106"/>
      <c r="S12" s="106"/>
      <c r="T12" s="106"/>
      <c r="U12" s="107"/>
    </row>
    <row r="13" spans="1:21" ht="15.75" thickBot="1" x14ac:dyDescent="0.3">
      <c r="A13" s="136"/>
      <c r="B13" s="45"/>
      <c r="C13" s="47" t="s">
        <v>17</v>
      </c>
      <c r="D13" s="1"/>
      <c r="E13" s="48"/>
      <c r="F13" s="49"/>
      <c r="G13" s="14"/>
      <c r="H13" s="48"/>
      <c r="I13" s="49"/>
      <c r="K13" s="48" t="s">
        <v>7</v>
      </c>
      <c r="L13" s="49" t="s">
        <v>8</v>
      </c>
      <c r="M13" s="14"/>
      <c r="N13" s="48" t="s">
        <v>9</v>
      </c>
      <c r="O13" s="50" t="s">
        <v>10</v>
      </c>
      <c r="Q13" s="48" t="s">
        <v>7</v>
      </c>
      <c r="R13" s="49" t="s">
        <v>8</v>
      </c>
      <c r="S13" s="14"/>
      <c r="T13" s="48" t="s">
        <v>9</v>
      </c>
      <c r="U13" s="50" t="s">
        <v>10</v>
      </c>
    </row>
    <row r="14" spans="1:21" x14ac:dyDescent="0.25">
      <c r="A14" s="136"/>
      <c r="B14" s="120" t="s">
        <v>21</v>
      </c>
      <c r="C14" s="51" t="s">
        <v>18</v>
      </c>
      <c r="D14" s="52"/>
      <c r="E14" s="53"/>
      <c r="F14" s="54"/>
      <c r="G14" s="55"/>
      <c r="H14" s="56"/>
      <c r="I14" s="54"/>
      <c r="K14" s="57">
        <v>1474.4935506221054</v>
      </c>
      <c r="L14" s="58">
        <f>K14/SUM($K$14:$K$15)</f>
        <v>0.75156922169047491</v>
      </c>
      <c r="M14" s="55"/>
      <c r="N14" s="59">
        <v>2646228.823441613</v>
      </c>
      <c r="O14" s="60">
        <f>N14/$N$16</f>
        <v>0.7515692216904748</v>
      </c>
      <c r="Q14" s="84">
        <v>1528.6226155073473</v>
      </c>
      <c r="R14" s="58">
        <v>0.77203162399360969</v>
      </c>
      <c r="S14" s="55"/>
      <c r="T14" s="59">
        <v>2533157.7105432353</v>
      </c>
      <c r="U14" s="60">
        <v>0.7128735818074049</v>
      </c>
    </row>
    <row r="15" spans="1:21" x14ac:dyDescent="0.25">
      <c r="A15" s="136"/>
      <c r="B15" s="121"/>
      <c r="C15" s="16" t="s">
        <v>19</v>
      </c>
      <c r="D15" s="1"/>
      <c r="E15" s="30"/>
      <c r="F15" s="7"/>
      <c r="G15" s="2"/>
      <c r="H15" s="12"/>
      <c r="I15" s="7"/>
      <c r="K15" s="31">
        <v>487.39300362713004</v>
      </c>
      <c r="L15" s="5">
        <f>K15/SUM($K$14:$K$15)</f>
        <v>0.24843077830952517</v>
      </c>
      <c r="M15" s="2"/>
      <c r="N15" s="11">
        <v>874709.43090780743</v>
      </c>
      <c r="O15" s="36">
        <f>N15/$N$16</f>
        <v>0.24843077830952517</v>
      </c>
      <c r="Q15" s="85">
        <v>448.33756437224963</v>
      </c>
      <c r="R15" s="5">
        <v>0.22643311331931801</v>
      </c>
      <c r="S15" s="2"/>
      <c r="T15" s="11">
        <v>1018138.8053246487</v>
      </c>
      <c r="U15" s="36">
        <v>0.2865215434112256</v>
      </c>
    </row>
    <row r="16" spans="1:21" ht="15.75" thickBot="1" x14ac:dyDescent="0.3">
      <c r="A16" s="136"/>
      <c r="B16" s="121"/>
      <c r="C16" s="40" t="s">
        <v>4</v>
      </c>
      <c r="D16" s="61"/>
      <c r="E16" s="62"/>
      <c r="F16" s="63"/>
      <c r="G16" s="64"/>
      <c r="H16" s="65"/>
      <c r="I16" s="63"/>
      <c r="K16" s="66">
        <f>SUM(K14:K15)</f>
        <v>1961.8865542492354</v>
      </c>
      <c r="L16" s="67"/>
      <c r="M16" s="64"/>
      <c r="N16" s="68">
        <f>SUM(N14:N15)</f>
        <v>3520938.2543494203</v>
      </c>
      <c r="O16" s="69"/>
      <c r="Q16" s="66">
        <f>SUM(Q14:Q15)</f>
        <v>1976.960179879597</v>
      </c>
      <c r="R16" s="67"/>
      <c r="S16" s="64"/>
      <c r="T16" s="68">
        <f>SUM(T14:T15)</f>
        <v>3551296.5158678843</v>
      </c>
      <c r="U16" s="69"/>
    </row>
    <row r="17" spans="1:21" x14ac:dyDescent="0.25">
      <c r="A17" s="136"/>
      <c r="B17" s="120" t="s">
        <v>22</v>
      </c>
      <c r="C17" s="51" t="s">
        <v>18</v>
      </c>
      <c r="D17" s="52"/>
      <c r="E17" s="53"/>
      <c r="F17" s="54"/>
      <c r="G17" s="55"/>
      <c r="H17" s="56"/>
      <c r="I17" s="54"/>
      <c r="K17" s="57">
        <v>0</v>
      </c>
      <c r="L17" s="58"/>
      <c r="M17" s="55"/>
      <c r="N17" s="59"/>
      <c r="O17" s="60"/>
      <c r="Q17" s="57">
        <v>0</v>
      </c>
      <c r="R17" s="58"/>
      <c r="S17" s="55"/>
      <c r="T17" s="59"/>
      <c r="U17" s="60"/>
    </row>
    <row r="18" spans="1:21" x14ac:dyDescent="0.25">
      <c r="A18" s="136"/>
      <c r="B18" s="121"/>
      <c r="C18" s="16" t="s">
        <v>19</v>
      </c>
      <c r="D18" s="1"/>
      <c r="E18" s="30"/>
      <c r="F18" s="7"/>
      <c r="G18" s="2"/>
      <c r="H18" s="12"/>
      <c r="I18" s="7"/>
      <c r="K18" s="31">
        <v>0</v>
      </c>
      <c r="L18" s="5"/>
      <c r="M18" s="2"/>
      <c r="N18" s="11"/>
      <c r="O18" s="36"/>
      <c r="Q18" s="31">
        <v>0</v>
      </c>
      <c r="R18" s="5"/>
      <c r="S18" s="2"/>
      <c r="T18" s="11"/>
      <c r="U18" s="36"/>
    </row>
    <row r="19" spans="1:21" ht="15.75" thickBot="1" x14ac:dyDescent="0.3">
      <c r="A19" s="136"/>
      <c r="B19" s="122"/>
      <c r="C19" s="40" t="s">
        <v>4</v>
      </c>
      <c r="D19" s="70"/>
      <c r="E19" s="71"/>
      <c r="F19" s="72"/>
      <c r="G19" s="73"/>
      <c r="H19" s="74"/>
      <c r="I19" s="72"/>
      <c r="K19" s="75">
        <f>SUM(K17:K18)</f>
        <v>0</v>
      </c>
      <c r="L19" s="76"/>
      <c r="M19" s="73"/>
      <c r="N19" s="77"/>
      <c r="O19" s="78"/>
      <c r="Q19" s="75">
        <f>SUM(Q17:Q18)</f>
        <v>0</v>
      </c>
      <c r="R19" s="76"/>
      <c r="S19" s="73"/>
      <c r="T19" s="77"/>
      <c r="U19" s="78"/>
    </row>
    <row r="20" spans="1:21" x14ac:dyDescent="0.25">
      <c r="A20" s="136"/>
      <c r="B20" s="45"/>
      <c r="C20" s="23"/>
      <c r="D20" s="15"/>
      <c r="E20" s="24"/>
      <c r="F20" s="20"/>
      <c r="G20" s="15"/>
      <c r="H20" s="21"/>
      <c r="I20" s="20"/>
      <c r="K20" s="24"/>
      <c r="L20" s="20"/>
      <c r="M20" s="15"/>
      <c r="N20" s="21"/>
      <c r="O20" s="37"/>
      <c r="Q20" s="24"/>
      <c r="R20" s="20"/>
      <c r="S20" s="15"/>
      <c r="T20" s="21"/>
      <c r="U20" s="37"/>
    </row>
    <row r="21" spans="1:21" x14ac:dyDescent="0.25">
      <c r="A21" s="136"/>
      <c r="B21" s="45"/>
      <c r="C21" s="23" t="s">
        <v>16</v>
      </c>
      <c r="D21" s="15"/>
      <c r="E21" s="24"/>
      <c r="F21" s="20"/>
      <c r="G21" s="15"/>
      <c r="H21" s="21"/>
      <c r="I21" s="20"/>
      <c r="K21" s="117">
        <v>-3.7752206044102052E-3</v>
      </c>
      <c r="L21" s="117"/>
      <c r="M21" s="117"/>
      <c r="N21" s="117"/>
      <c r="O21" s="118"/>
      <c r="Q21" s="117">
        <v>-7.7999999999999996E-3</v>
      </c>
      <c r="R21" s="117"/>
      <c r="S21" s="117"/>
      <c r="T21" s="117"/>
      <c r="U21" s="118"/>
    </row>
    <row r="22" spans="1:21" ht="15.75" thickBot="1" x14ac:dyDescent="0.3">
      <c r="A22" s="137"/>
      <c r="B22" s="46"/>
      <c r="C22" s="38" t="s">
        <v>15</v>
      </c>
      <c r="D22" s="25"/>
      <c r="E22" s="144"/>
      <c r="F22" s="144"/>
      <c r="G22" s="144"/>
      <c r="H22" s="144"/>
      <c r="I22" s="144"/>
      <c r="K22" s="130">
        <v>6.96</v>
      </c>
      <c r="L22" s="130"/>
      <c r="M22" s="130"/>
      <c r="N22" s="130"/>
      <c r="O22" s="131"/>
      <c r="Q22" s="130">
        <v>6.5659999999999998</v>
      </c>
      <c r="R22" s="130"/>
      <c r="S22" s="130"/>
      <c r="T22" s="130"/>
      <c r="U22" s="131"/>
    </row>
    <row r="23" spans="1:21" x14ac:dyDescent="0.25">
      <c r="K23" s="123"/>
      <c r="L23" s="123"/>
      <c r="M23" s="123"/>
      <c r="N23" s="123"/>
      <c r="O23" s="123"/>
    </row>
    <row r="24" spans="1:21" x14ac:dyDescent="0.25"/>
    <row r="25" spans="1:21" ht="15.75" thickBot="1" x14ac:dyDescent="0.3"/>
    <row r="26" spans="1:21" x14ac:dyDescent="0.25">
      <c r="A26" s="99" t="s">
        <v>1</v>
      </c>
      <c r="B26" s="43" t="s">
        <v>14</v>
      </c>
      <c r="C26" s="102"/>
      <c r="D26" s="103"/>
      <c r="E26" s="104"/>
      <c r="F26" s="104"/>
      <c r="G26" s="104"/>
      <c r="H26" s="104"/>
      <c r="I26" s="1"/>
      <c r="J26" s="105" t="s">
        <v>13</v>
      </c>
      <c r="K26" s="106"/>
      <c r="L26" s="106"/>
      <c r="M26" s="106"/>
      <c r="N26" s="107"/>
      <c r="Q26" s="105" t="s">
        <v>13</v>
      </c>
      <c r="R26" s="106"/>
      <c r="S26" s="106"/>
      <c r="T26" s="106"/>
      <c r="U26" s="107"/>
    </row>
    <row r="27" spans="1:21" x14ac:dyDescent="0.25">
      <c r="A27" s="100"/>
      <c r="B27" s="16" t="s">
        <v>12</v>
      </c>
      <c r="C27" s="102"/>
      <c r="D27" s="108"/>
      <c r="E27" s="109"/>
      <c r="F27" s="109"/>
      <c r="G27" s="109"/>
      <c r="H27" s="110"/>
      <c r="I27" s="1"/>
      <c r="J27" s="108">
        <v>2370000</v>
      </c>
      <c r="K27" s="109"/>
      <c r="L27" s="109"/>
      <c r="M27" s="109"/>
      <c r="N27" s="111"/>
      <c r="Q27" s="108">
        <v>2370000</v>
      </c>
      <c r="R27" s="109"/>
      <c r="S27" s="109"/>
      <c r="T27" s="109"/>
      <c r="U27" s="111"/>
    </row>
    <row r="28" spans="1:21" ht="15.75" thickBot="1" x14ac:dyDescent="0.3">
      <c r="A28" s="100"/>
      <c r="B28" s="1"/>
      <c r="C28" s="1"/>
      <c r="D28" s="1"/>
      <c r="E28" s="1"/>
      <c r="F28" s="2"/>
      <c r="G28" s="1"/>
      <c r="H28" s="1"/>
      <c r="I28" s="1"/>
      <c r="J28" s="1"/>
      <c r="K28" s="1"/>
      <c r="L28" s="2"/>
      <c r="M28" s="1"/>
      <c r="N28" s="34"/>
      <c r="Q28" s="1"/>
      <c r="R28" s="1"/>
      <c r="S28" s="2"/>
      <c r="T28" s="1"/>
      <c r="U28" s="34"/>
    </row>
    <row r="29" spans="1:21" ht="15.75" thickBot="1" x14ac:dyDescent="0.3">
      <c r="A29" s="100"/>
      <c r="B29" s="1"/>
      <c r="C29" s="1"/>
      <c r="D29" s="112"/>
      <c r="E29" s="113"/>
      <c r="F29" s="113"/>
      <c r="G29" s="113"/>
      <c r="H29" s="114"/>
      <c r="I29" s="1"/>
      <c r="J29" s="105" t="s">
        <v>13</v>
      </c>
      <c r="K29" s="106"/>
      <c r="L29" s="106"/>
      <c r="M29" s="106"/>
      <c r="N29" s="107"/>
      <c r="Q29" s="105" t="s">
        <v>13</v>
      </c>
      <c r="R29" s="106"/>
      <c r="S29" s="106"/>
      <c r="T29" s="106"/>
      <c r="U29" s="107"/>
    </row>
    <row r="30" spans="1:21" ht="30" x14ac:dyDescent="0.25">
      <c r="A30" s="100"/>
      <c r="B30" s="32" t="s">
        <v>11</v>
      </c>
      <c r="C30" s="1"/>
      <c r="D30" s="10"/>
      <c r="E30" s="4"/>
      <c r="F30" s="14"/>
      <c r="G30" s="10"/>
      <c r="H30" s="4"/>
      <c r="I30" s="1"/>
      <c r="J30" s="10" t="s">
        <v>26</v>
      </c>
      <c r="K30" s="87" t="s">
        <v>27</v>
      </c>
      <c r="L30" s="14"/>
      <c r="M30" s="10" t="s">
        <v>9</v>
      </c>
      <c r="N30" s="35" t="s">
        <v>10</v>
      </c>
      <c r="Q30" s="10" t="s">
        <v>26</v>
      </c>
      <c r="R30" s="87" t="s">
        <v>27</v>
      </c>
      <c r="S30" s="14"/>
      <c r="T30" s="10" t="s">
        <v>9</v>
      </c>
      <c r="U30" s="35" t="s">
        <v>10</v>
      </c>
    </row>
    <row r="31" spans="1:21" x14ac:dyDescent="0.25">
      <c r="A31" s="100"/>
      <c r="B31" s="86" t="s">
        <v>23</v>
      </c>
      <c r="C31" s="1"/>
      <c r="D31" s="26"/>
      <c r="E31" s="7"/>
      <c r="F31" s="2"/>
      <c r="G31" s="12"/>
      <c r="H31" s="7"/>
      <c r="I31" s="1"/>
      <c r="J31" s="28">
        <v>0</v>
      </c>
      <c r="K31" s="5">
        <f>J31/SUM(J$31:J$33)</f>
        <v>0</v>
      </c>
      <c r="L31" s="2"/>
      <c r="M31" s="11">
        <v>0</v>
      </c>
      <c r="N31" s="36">
        <f>M31/SUM(M$31:M$33)</f>
        <v>0</v>
      </c>
      <c r="Q31" s="28">
        <v>0</v>
      </c>
      <c r="R31" s="5">
        <v>0</v>
      </c>
      <c r="S31" s="2"/>
      <c r="T31" s="11">
        <v>0</v>
      </c>
      <c r="U31" s="36">
        <v>0</v>
      </c>
    </row>
    <row r="32" spans="1:21" x14ac:dyDescent="0.25">
      <c r="A32" s="100"/>
      <c r="B32" s="86" t="s">
        <v>24</v>
      </c>
      <c r="C32" s="1"/>
      <c r="D32" s="26"/>
      <c r="E32" s="7"/>
      <c r="F32" s="2"/>
      <c r="G32" s="12"/>
      <c r="H32" s="7"/>
      <c r="I32" s="1"/>
      <c r="J32" s="28">
        <v>87546196.137944147</v>
      </c>
      <c r="K32" s="5">
        <f>J32/SUM(J$31:J$33)</f>
        <v>0.32164016894252234</v>
      </c>
      <c r="L32" s="2"/>
      <c r="M32" s="11">
        <v>2308058.2025518855</v>
      </c>
      <c r="N32" s="36">
        <f>M32/SUM(M$31:M$33)</f>
        <v>0.65467274036351353</v>
      </c>
      <c r="Q32" s="28">
        <v>111501991.00504698</v>
      </c>
      <c r="R32" s="5">
        <v>0.42987679508543253</v>
      </c>
      <c r="S32" s="2"/>
      <c r="T32" s="11">
        <v>2887397.8888363824</v>
      </c>
      <c r="U32" s="36">
        <v>0.75064533554914625</v>
      </c>
    </row>
    <row r="33" spans="1:21" x14ac:dyDescent="0.25">
      <c r="A33" s="100"/>
      <c r="B33" s="86" t="s">
        <v>25</v>
      </c>
      <c r="C33" s="1"/>
      <c r="D33" s="26"/>
      <c r="E33" s="7"/>
      <c r="F33" s="2"/>
      <c r="G33" s="12"/>
      <c r="H33" s="7"/>
      <c r="I33" s="1"/>
      <c r="J33" s="28">
        <v>184640565.93774921</v>
      </c>
      <c r="K33" s="5">
        <f>J33/SUM(J$31:J$33)</f>
        <v>0.67835983105747766</v>
      </c>
      <c r="L33" s="2"/>
      <c r="M33" s="11">
        <v>1217456.2419174435</v>
      </c>
      <c r="N33" s="36">
        <f>M33/SUM(M$31:M$33)</f>
        <v>0.34532725963648653</v>
      </c>
      <c r="Q33" s="28">
        <v>147879283.53638849</v>
      </c>
      <c r="R33" s="5">
        <v>0.57012320491456736</v>
      </c>
      <c r="S33" s="2"/>
      <c r="T33" s="11">
        <v>957741.07299848995</v>
      </c>
      <c r="U33" s="36">
        <v>0.2489867682904888</v>
      </c>
    </row>
    <row r="34" spans="1:21" x14ac:dyDescent="0.25">
      <c r="A34" s="100"/>
      <c r="B34" s="17" t="s">
        <v>4</v>
      </c>
      <c r="C34" s="3"/>
      <c r="D34" s="27"/>
      <c r="E34" s="8"/>
      <c r="F34" s="15"/>
      <c r="G34" s="13"/>
      <c r="H34" s="9"/>
      <c r="I34" s="3"/>
      <c r="J34" s="29">
        <f>SUM(J31:J33)</f>
        <v>272186762.07569337</v>
      </c>
      <c r="K34" s="6"/>
      <c r="L34" s="15"/>
      <c r="M34" s="18">
        <f>SUM(M31:M33)</f>
        <v>3525514.444469329</v>
      </c>
      <c r="N34" s="39"/>
      <c r="Q34" s="29">
        <v>259381274.54143548</v>
      </c>
      <c r="R34" s="6"/>
      <c r="S34" s="15"/>
      <c r="T34" s="18">
        <v>3846554.0943168076</v>
      </c>
      <c r="U34" s="39"/>
    </row>
    <row r="35" spans="1:21" x14ac:dyDescent="0.25">
      <c r="A35" s="100"/>
      <c r="B35" s="23"/>
      <c r="C35" s="15"/>
      <c r="D35" s="19"/>
      <c r="E35" s="20"/>
      <c r="F35" s="15"/>
      <c r="G35" s="21"/>
      <c r="H35" s="22"/>
      <c r="I35" s="15"/>
      <c r="J35" s="19"/>
      <c r="K35" s="20"/>
      <c r="L35" s="15"/>
      <c r="M35" s="21"/>
      <c r="N35" s="22"/>
      <c r="Q35" s="19"/>
      <c r="R35" s="20"/>
      <c r="S35" s="15"/>
      <c r="T35" s="21"/>
      <c r="U35" s="22"/>
    </row>
    <row r="36" spans="1:21" x14ac:dyDescent="0.25">
      <c r="A36" s="100"/>
      <c r="B36" s="23" t="s">
        <v>16</v>
      </c>
      <c r="C36" s="15"/>
      <c r="D36" s="19"/>
      <c r="E36" s="20"/>
      <c r="F36" s="15"/>
      <c r="G36" s="21"/>
      <c r="H36" s="22"/>
      <c r="I36" s="15"/>
      <c r="J36" s="117">
        <v>8.3846446870476082E-3</v>
      </c>
      <c r="K36" s="117"/>
      <c r="L36" s="117"/>
      <c r="M36" s="117"/>
      <c r="N36" s="118"/>
      <c r="Q36" s="117">
        <v>8.6086490001860382E-3</v>
      </c>
      <c r="R36" s="117"/>
      <c r="S36" s="117"/>
      <c r="T36" s="117"/>
      <c r="U36" s="118"/>
    </row>
    <row r="37" spans="1:21" ht="15.75" thickBot="1" x14ac:dyDescent="0.3">
      <c r="A37" s="101"/>
      <c r="B37" s="40" t="s">
        <v>15</v>
      </c>
      <c r="C37" s="1"/>
      <c r="D37" s="115"/>
      <c r="E37" s="115"/>
      <c r="F37" s="115"/>
      <c r="G37" s="115"/>
      <c r="H37" s="115"/>
      <c r="I37" s="42"/>
      <c r="J37" s="115">
        <v>4.4690000000000003</v>
      </c>
      <c r="K37" s="115"/>
      <c r="L37" s="115"/>
      <c r="M37" s="115"/>
      <c r="N37" s="119"/>
      <c r="Q37" s="115">
        <v>3.2589999999999999</v>
      </c>
      <c r="R37" s="115"/>
      <c r="S37" s="115"/>
      <c r="T37" s="115"/>
      <c r="U37" s="119"/>
    </row>
    <row r="38" spans="1:21" x14ac:dyDescent="0.25"/>
    <row r="39" spans="1:21" x14ac:dyDescent="0.25">
      <c r="J39" s="116"/>
      <c r="K39" s="116"/>
      <c r="L39" s="116"/>
      <c r="M39" s="116"/>
      <c r="N39" s="116"/>
      <c r="Q39" s="116"/>
      <c r="R39" s="116"/>
      <c r="S39" s="116"/>
      <c r="T39" s="116"/>
      <c r="U39" s="116"/>
    </row>
    <row r="40" spans="1:21" x14ac:dyDescent="0.25"/>
  </sheetData>
  <mergeCells count="53">
    <mergeCell ref="B1:D2"/>
    <mergeCell ref="A4:A22"/>
    <mergeCell ref="E12:I12"/>
    <mergeCell ref="K12:O12"/>
    <mergeCell ref="K21:O21"/>
    <mergeCell ref="E22:I22"/>
    <mergeCell ref="K22:O22"/>
    <mergeCell ref="D4:D7"/>
    <mergeCell ref="E4:I4"/>
    <mergeCell ref="K4:O4"/>
    <mergeCell ref="E5:I5"/>
    <mergeCell ref="K5:O5"/>
    <mergeCell ref="E6:I6"/>
    <mergeCell ref="E7:I7"/>
    <mergeCell ref="K7:O7"/>
    <mergeCell ref="B14:B16"/>
    <mergeCell ref="Q12:U12"/>
    <mergeCell ref="Q21:U21"/>
    <mergeCell ref="Q22:U22"/>
    <mergeCell ref="Q3:U3"/>
    <mergeCell ref="Q8:U8"/>
    <mergeCell ref="Q9:U9"/>
    <mergeCell ref="Q10:U10"/>
    <mergeCell ref="Q4:U4"/>
    <mergeCell ref="Q5:U5"/>
    <mergeCell ref="Q6:U6"/>
    <mergeCell ref="Q7:U7"/>
    <mergeCell ref="B17:B19"/>
    <mergeCell ref="K23:O23"/>
    <mergeCell ref="B5:B7"/>
    <mergeCell ref="B8:B10"/>
    <mergeCell ref="K8:O8"/>
    <mergeCell ref="K9:O9"/>
    <mergeCell ref="K10:O10"/>
    <mergeCell ref="K6:O6"/>
    <mergeCell ref="J39:N39"/>
    <mergeCell ref="Q26:U26"/>
    <mergeCell ref="Q27:U27"/>
    <mergeCell ref="Q29:U29"/>
    <mergeCell ref="Q36:U36"/>
    <mergeCell ref="Q37:U37"/>
    <mergeCell ref="Q39:U39"/>
    <mergeCell ref="J36:N36"/>
    <mergeCell ref="J37:N37"/>
    <mergeCell ref="A26:A37"/>
    <mergeCell ref="C26:C27"/>
    <mergeCell ref="D26:H26"/>
    <mergeCell ref="J26:N26"/>
    <mergeCell ref="D27:H27"/>
    <mergeCell ref="J27:N27"/>
    <mergeCell ref="D29:H29"/>
    <mergeCell ref="J29:N29"/>
    <mergeCell ref="D37:H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topLeftCell="L21" zoomScale="80" zoomScaleNormal="80" workbookViewId="0">
      <selection activeCell="X33" sqref="X33"/>
    </sheetView>
  </sheetViews>
  <sheetFormatPr defaultColWidth="0" defaultRowHeight="15" zeroHeight="1" x14ac:dyDescent="0.25"/>
  <cols>
    <col min="1" max="1" width="6.42578125" customWidth="1"/>
    <col min="2" max="2" width="19.42578125" bestFit="1" customWidth="1"/>
    <col min="3" max="3" width="16.28515625" bestFit="1" customWidth="1"/>
    <col min="4" max="4" width="13.42578125" bestFit="1" customWidth="1"/>
    <col min="5" max="9" width="8.85546875" customWidth="1"/>
    <col min="10" max="10" width="10.7109375" bestFit="1" customWidth="1"/>
    <col min="11" max="11" width="11.140625" customWidth="1"/>
    <col min="12" max="22" width="8.85546875" customWidth="1"/>
    <col min="23" max="23" width="23.5703125" bestFit="1" customWidth="1"/>
    <col min="24" max="25" width="8.85546875" customWidth="1"/>
    <col min="26" max="26" width="10.28515625" customWidth="1"/>
    <col min="28" max="16384" width="8.85546875" hidden="1"/>
  </cols>
  <sheetData>
    <row r="1" spans="1:25" x14ac:dyDescent="0.25">
      <c r="B1" s="134" t="s">
        <v>32</v>
      </c>
      <c r="C1" s="134"/>
      <c r="D1" s="134"/>
    </row>
    <row r="2" spans="1:25" ht="15.75" thickBot="1" x14ac:dyDescent="0.3">
      <c r="B2" s="134"/>
      <c r="C2" s="134"/>
      <c r="D2" s="134"/>
      <c r="K2" s="145"/>
      <c r="L2" s="145"/>
      <c r="M2" s="145"/>
      <c r="N2" s="145"/>
      <c r="O2" s="145"/>
      <c r="V2" s="148"/>
      <c r="W2" s="148"/>
      <c r="X2" s="148"/>
      <c r="Y2" s="148"/>
    </row>
    <row r="3" spans="1:25" ht="15.75" thickBot="1" x14ac:dyDescent="0.3">
      <c r="K3" s="95"/>
      <c r="L3" s="95"/>
      <c r="M3" s="95"/>
      <c r="N3" s="95"/>
      <c r="O3" s="95"/>
      <c r="Q3" s="168" t="s">
        <v>20</v>
      </c>
      <c r="R3" s="168"/>
      <c r="S3" s="168"/>
      <c r="T3" s="168"/>
      <c r="U3" s="168"/>
      <c r="V3" s="148"/>
      <c r="W3" s="148"/>
      <c r="X3" s="148"/>
      <c r="Y3" s="148"/>
    </row>
    <row r="4" spans="1:25" ht="15.75" thickBot="1" x14ac:dyDescent="0.3">
      <c r="A4" s="135" t="s">
        <v>0</v>
      </c>
      <c r="B4" s="44"/>
      <c r="C4" s="89" t="s">
        <v>14</v>
      </c>
      <c r="D4" s="102"/>
      <c r="E4" s="106"/>
      <c r="F4" s="106"/>
      <c r="G4" s="106"/>
      <c r="H4" s="106"/>
      <c r="I4" s="106"/>
      <c r="K4" s="106" t="s">
        <v>13</v>
      </c>
      <c r="L4" s="106"/>
      <c r="M4" s="106"/>
      <c r="N4" s="106"/>
      <c r="O4" s="107"/>
      <c r="Q4" s="149" t="s">
        <v>13</v>
      </c>
      <c r="R4" s="149"/>
      <c r="S4" s="149"/>
      <c r="T4" s="149"/>
      <c r="U4" s="149"/>
      <c r="V4" s="148"/>
      <c r="W4" s="148"/>
      <c r="X4" s="148"/>
      <c r="Y4" s="148"/>
    </row>
    <row r="5" spans="1:25" x14ac:dyDescent="0.25">
      <c r="A5" s="136"/>
      <c r="B5" s="120" t="s">
        <v>21</v>
      </c>
      <c r="C5" s="33" t="s">
        <v>5</v>
      </c>
      <c r="D5" s="102"/>
      <c r="E5" s="124"/>
      <c r="F5" s="124"/>
      <c r="G5" s="124"/>
      <c r="H5" s="124"/>
      <c r="I5" s="124"/>
      <c r="K5" s="124">
        <v>89</v>
      </c>
      <c r="L5" s="124"/>
      <c r="M5" s="124"/>
      <c r="N5" s="124"/>
      <c r="O5" s="125"/>
      <c r="Q5" s="124">
        <v>89</v>
      </c>
      <c r="R5" s="124"/>
      <c r="S5" s="124"/>
      <c r="T5" s="124"/>
      <c r="U5" s="124"/>
      <c r="V5" s="148"/>
      <c r="W5" s="148"/>
      <c r="X5" s="148"/>
      <c r="Y5" s="148"/>
    </row>
    <row r="6" spans="1:25" x14ac:dyDescent="0.25">
      <c r="A6" s="136"/>
      <c r="B6" s="121"/>
      <c r="C6" s="33" t="s">
        <v>6</v>
      </c>
      <c r="D6" s="102"/>
      <c r="E6" s="124"/>
      <c r="F6" s="124"/>
      <c r="G6" s="124"/>
      <c r="H6" s="124"/>
      <c r="I6" s="124"/>
      <c r="K6" s="126">
        <v>24</v>
      </c>
      <c r="L6" s="126"/>
      <c r="M6" s="126"/>
      <c r="N6" s="126"/>
      <c r="O6" s="127"/>
      <c r="Q6" s="126">
        <v>24</v>
      </c>
      <c r="R6" s="126"/>
      <c r="S6" s="126"/>
      <c r="T6" s="126"/>
      <c r="U6" s="126"/>
      <c r="V6" s="148"/>
      <c r="W6" s="148"/>
      <c r="X6" s="148"/>
      <c r="Y6" s="148"/>
    </row>
    <row r="7" spans="1:25" ht="15.75" thickBot="1" x14ac:dyDescent="0.3">
      <c r="A7" s="136"/>
      <c r="B7" s="121"/>
      <c r="C7" s="79" t="s">
        <v>12</v>
      </c>
      <c r="D7" s="102"/>
      <c r="E7" s="128"/>
      <c r="F7" s="128"/>
      <c r="G7" s="128"/>
      <c r="H7" s="128"/>
      <c r="I7" s="128"/>
      <c r="K7" s="128">
        <v>3692605</v>
      </c>
      <c r="L7" s="128"/>
      <c r="M7" s="128"/>
      <c r="N7" s="128"/>
      <c r="O7" s="129"/>
      <c r="Q7" s="169">
        <v>3692605</v>
      </c>
      <c r="R7" s="169"/>
      <c r="S7" s="169"/>
      <c r="T7" s="169"/>
      <c r="U7" s="169"/>
      <c r="V7" s="148"/>
      <c r="W7" s="148"/>
      <c r="X7" s="148"/>
      <c r="Y7" s="148"/>
    </row>
    <row r="8" spans="1:25" x14ac:dyDescent="0.25">
      <c r="A8" s="136"/>
      <c r="B8" s="120" t="s">
        <v>22</v>
      </c>
      <c r="C8" s="80" t="s">
        <v>5</v>
      </c>
      <c r="D8" s="52"/>
      <c r="E8" s="52"/>
      <c r="F8" s="52"/>
      <c r="G8" s="55"/>
      <c r="H8" s="52"/>
      <c r="I8" s="52"/>
      <c r="K8" s="124">
        <v>100</v>
      </c>
      <c r="L8" s="124"/>
      <c r="M8" s="124"/>
      <c r="N8" s="124"/>
      <c r="O8" s="125"/>
      <c r="Q8" s="124">
        <v>0</v>
      </c>
      <c r="R8" s="124"/>
      <c r="S8" s="124"/>
      <c r="T8" s="124"/>
      <c r="U8" s="124"/>
      <c r="V8" s="148"/>
      <c r="W8" s="148"/>
      <c r="X8" s="148"/>
      <c r="Y8" s="148"/>
    </row>
    <row r="9" spans="1:25" x14ac:dyDescent="0.25">
      <c r="A9" s="136"/>
      <c r="B9" s="121"/>
      <c r="C9" s="33" t="s">
        <v>6</v>
      </c>
      <c r="D9" s="1"/>
      <c r="E9" s="1"/>
      <c r="F9" s="1"/>
      <c r="G9" s="2"/>
      <c r="H9" s="1"/>
      <c r="I9" s="1"/>
      <c r="K9" s="126">
        <v>0</v>
      </c>
      <c r="L9" s="126"/>
      <c r="M9" s="126"/>
      <c r="N9" s="126"/>
      <c r="O9" s="127"/>
      <c r="Q9" s="126">
        <v>0</v>
      </c>
      <c r="R9" s="126"/>
      <c r="S9" s="126"/>
      <c r="T9" s="126"/>
      <c r="U9" s="126"/>
      <c r="V9" s="148"/>
      <c r="W9" s="148"/>
      <c r="X9" s="148"/>
      <c r="Y9" s="148"/>
    </row>
    <row r="10" spans="1:25" ht="15.75" thickBot="1" x14ac:dyDescent="0.3">
      <c r="A10" s="136"/>
      <c r="B10" s="122"/>
      <c r="C10" s="81" t="s">
        <v>12</v>
      </c>
      <c r="D10" s="61"/>
      <c r="E10" s="61"/>
      <c r="F10" s="61"/>
      <c r="G10" s="64"/>
      <c r="H10" s="61"/>
      <c r="I10" s="61"/>
      <c r="K10" s="128">
        <v>0</v>
      </c>
      <c r="L10" s="128"/>
      <c r="M10" s="128"/>
      <c r="N10" s="128"/>
      <c r="O10" s="129"/>
      <c r="Q10" s="169">
        <v>0</v>
      </c>
      <c r="R10" s="169"/>
      <c r="S10" s="169"/>
      <c r="T10" s="169"/>
      <c r="U10" s="169"/>
      <c r="V10" s="148"/>
      <c r="W10" s="148"/>
      <c r="X10" s="148"/>
      <c r="Y10" s="148"/>
    </row>
    <row r="11" spans="1:25" x14ac:dyDescent="0.25">
      <c r="A11" s="136"/>
      <c r="B11" s="82"/>
      <c r="C11" s="83"/>
      <c r="D11" s="1"/>
      <c r="E11" s="1"/>
      <c r="F11" s="1"/>
      <c r="G11" s="2"/>
      <c r="H11" s="1"/>
      <c r="I11" s="1"/>
      <c r="K11" s="1"/>
      <c r="L11" s="1"/>
      <c r="M11" s="2"/>
      <c r="N11" s="1"/>
      <c r="O11" s="34"/>
      <c r="Q11" s="1"/>
      <c r="R11" s="1"/>
      <c r="S11" s="2"/>
      <c r="T11" s="1"/>
      <c r="U11" s="34"/>
      <c r="V11" s="148"/>
      <c r="W11" s="148"/>
      <c r="X11" s="148"/>
      <c r="Y11" s="148"/>
    </row>
    <row r="12" spans="1:25" ht="15.75" thickBot="1" x14ac:dyDescent="0.3">
      <c r="A12" s="136"/>
      <c r="B12" s="45"/>
      <c r="C12" s="1"/>
      <c r="D12" s="1"/>
      <c r="E12" s="138"/>
      <c r="F12" s="139"/>
      <c r="G12" s="139"/>
      <c r="H12" s="139"/>
      <c r="I12" s="140"/>
      <c r="K12" s="141" t="s">
        <v>13</v>
      </c>
      <c r="L12" s="142"/>
      <c r="M12" s="142"/>
      <c r="N12" s="142"/>
      <c r="O12" s="143"/>
      <c r="Q12" s="149" t="s">
        <v>13</v>
      </c>
      <c r="R12" s="149"/>
      <c r="S12" s="149"/>
      <c r="T12" s="149"/>
      <c r="U12" s="149"/>
      <c r="V12" s="148"/>
      <c r="W12" s="148"/>
      <c r="X12" s="148"/>
      <c r="Y12" s="148"/>
    </row>
    <row r="13" spans="1:25" ht="15.75" thickBot="1" x14ac:dyDescent="0.3">
      <c r="A13" s="136"/>
      <c r="B13" s="45"/>
      <c r="C13" s="47" t="s">
        <v>17</v>
      </c>
      <c r="D13" s="1"/>
      <c r="E13" s="48"/>
      <c r="F13" s="49"/>
      <c r="G13" s="14"/>
      <c r="H13" s="48"/>
      <c r="I13" s="49"/>
      <c r="K13" s="48" t="s">
        <v>7</v>
      </c>
      <c r="L13" s="49" t="s">
        <v>8</v>
      </c>
      <c r="M13" s="14"/>
      <c r="N13" s="48" t="s">
        <v>9</v>
      </c>
      <c r="O13" s="50" t="s">
        <v>10</v>
      </c>
      <c r="Q13" s="150" t="s">
        <v>7</v>
      </c>
      <c r="R13" s="150" t="s">
        <v>8</v>
      </c>
      <c r="S13" s="152"/>
      <c r="T13" s="150" t="s">
        <v>9</v>
      </c>
      <c r="U13" s="150" t="s">
        <v>10</v>
      </c>
      <c r="V13" s="148"/>
      <c r="W13" s="148"/>
      <c r="X13" s="148"/>
      <c r="Y13" s="148"/>
    </row>
    <row r="14" spans="1:25" x14ac:dyDescent="0.25">
      <c r="A14" s="136"/>
      <c r="B14" s="120" t="s">
        <v>21</v>
      </c>
      <c r="C14" s="51" t="s">
        <v>18</v>
      </c>
      <c r="D14" s="52"/>
      <c r="E14" s="53"/>
      <c r="F14" s="54"/>
      <c r="G14" s="55"/>
      <c r="H14" s="56"/>
      <c r="I14" s="54"/>
      <c r="K14" s="57">
        <v>1543.3099445290347</v>
      </c>
      <c r="L14" s="58">
        <f>K14/SUM($K$14:$K$15)</f>
        <v>0.75448058915217442</v>
      </c>
      <c r="M14" s="55"/>
      <c r="N14" s="59">
        <v>2265318.6842751298</v>
      </c>
      <c r="O14" s="60">
        <f>N14/$N$16</f>
        <v>0.63948992937678806</v>
      </c>
      <c r="Q14" s="170">
        <v>1697.7023022565188</v>
      </c>
      <c r="R14" s="154">
        <v>0.79315039836046186</v>
      </c>
      <c r="S14" s="155"/>
      <c r="T14" s="156">
        <v>2769399.6881997092</v>
      </c>
      <c r="U14" s="154">
        <v>0.74998535944129119</v>
      </c>
      <c r="V14" s="148"/>
      <c r="W14" s="148"/>
      <c r="X14" s="148"/>
      <c r="Y14" s="148"/>
    </row>
    <row r="15" spans="1:25" x14ac:dyDescent="0.25">
      <c r="A15" s="136"/>
      <c r="B15" s="121"/>
      <c r="C15" s="16" t="s">
        <v>19</v>
      </c>
      <c r="D15" s="1"/>
      <c r="E15" s="30"/>
      <c r="F15" s="7"/>
      <c r="G15" s="2"/>
      <c r="H15" s="12"/>
      <c r="I15" s="7"/>
      <c r="K15" s="31">
        <v>502.21643046132016</v>
      </c>
      <c r="L15" s="5">
        <f>K15/SUM($K$14:$K$15)</f>
        <v>0.24551941084782553</v>
      </c>
      <c r="M15" s="2"/>
      <c r="N15" s="11">
        <v>1277064.9877911147</v>
      </c>
      <c r="O15" s="36">
        <f>N15/$N$16</f>
        <v>0.360510070623212</v>
      </c>
      <c r="Q15" s="170">
        <v>442.7521509794318</v>
      </c>
      <c r="R15" s="154">
        <v>0.20684960163953814</v>
      </c>
      <c r="S15" s="155"/>
      <c r="T15" s="156">
        <v>923205.31180029141</v>
      </c>
      <c r="U15" s="154">
        <v>0.25001464055870892</v>
      </c>
      <c r="V15" s="148"/>
      <c r="W15" s="148"/>
      <c r="X15" s="148"/>
      <c r="Y15" s="148"/>
    </row>
    <row r="16" spans="1:25" ht="15.75" thickBot="1" x14ac:dyDescent="0.3">
      <c r="A16" s="136"/>
      <c r="B16" s="121"/>
      <c r="C16" s="40" t="s">
        <v>4</v>
      </c>
      <c r="D16" s="61"/>
      <c r="E16" s="62"/>
      <c r="F16" s="63"/>
      <c r="G16" s="64"/>
      <c r="H16" s="65"/>
      <c r="I16" s="63"/>
      <c r="K16" s="66">
        <f>SUM(K14:K15)</f>
        <v>2045.526374990355</v>
      </c>
      <c r="L16" s="67"/>
      <c r="M16" s="64"/>
      <c r="N16" s="68">
        <f>SUM(N14:N15)</f>
        <v>3542383.6720662443</v>
      </c>
      <c r="O16" s="69"/>
      <c r="Q16" s="171">
        <v>2140.4544532359505</v>
      </c>
      <c r="R16" s="154"/>
      <c r="S16" s="155"/>
      <c r="T16" s="156">
        <v>3692605</v>
      </c>
      <c r="U16" s="154"/>
      <c r="V16" s="148"/>
      <c r="W16" s="148"/>
      <c r="X16" s="148"/>
      <c r="Y16" s="148"/>
    </row>
    <row r="17" spans="1:25" x14ac:dyDescent="0.25">
      <c r="A17" s="136"/>
      <c r="B17" s="120" t="s">
        <v>22</v>
      </c>
      <c r="C17" s="51" t="s">
        <v>18</v>
      </c>
      <c r="D17" s="52"/>
      <c r="E17" s="53"/>
      <c r="F17" s="54"/>
      <c r="G17" s="55"/>
      <c r="H17" s="56"/>
      <c r="I17" s="54"/>
      <c r="K17" s="57">
        <v>0</v>
      </c>
      <c r="L17" s="58"/>
      <c r="M17" s="55"/>
      <c r="N17" s="59"/>
      <c r="O17" s="60"/>
      <c r="Q17" s="171">
        <v>0</v>
      </c>
      <c r="R17" s="154"/>
      <c r="S17" s="155"/>
      <c r="T17" s="156"/>
      <c r="U17" s="154"/>
      <c r="V17" s="148"/>
      <c r="W17" s="148"/>
      <c r="X17" s="148"/>
      <c r="Y17" s="148"/>
    </row>
    <row r="18" spans="1:25" x14ac:dyDescent="0.25">
      <c r="A18" s="136"/>
      <c r="B18" s="121"/>
      <c r="C18" s="16" t="s">
        <v>19</v>
      </c>
      <c r="D18" s="1"/>
      <c r="E18" s="30"/>
      <c r="F18" s="7"/>
      <c r="G18" s="2"/>
      <c r="H18" s="12"/>
      <c r="I18" s="7"/>
      <c r="K18" s="31">
        <v>0</v>
      </c>
      <c r="L18" s="5"/>
      <c r="M18" s="2"/>
      <c r="N18" s="11"/>
      <c r="O18" s="36"/>
      <c r="Q18" s="171">
        <v>0</v>
      </c>
      <c r="R18" s="154"/>
      <c r="S18" s="155"/>
      <c r="T18" s="156"/>
      <c r="U18" s="154"/>
      <c r="V18" s="148"/>
      <c r="W18" s="148"/>
      <c r="X18" s="148"/>
      <c r="Y18" s="148"/>
    </row>
    <row r="19" spans="1:25" ht="15.75" thickBot="1" x14ac:dyDescent="0.3">
      <c r="A19" s="136"/>
      <c r="B19" s="122"/>
      <c r="C19" s="40" t="s">
        <v>4</v>
      </c>
      <c r="D19" s="70"/>
      <c r="E19" s="71"/>
      <c r="F19" s="72"/>
      <c r="G19" s="73"/>
      <c r="H19" s="74"/>
      <c r="I19" s="72"/>
      <c r="K19" s="75">
        <f>SUM(K17:K18)</f>
        <v>0</v>
      </c>
      <c r="L19" s="76"/>
      <c r="M19" s="73"/>
      <c r="N19" s="77"/>
      <c r="O19" s="78"/>
      <c r="Q19" s="172">
        <f>SUM(Q17:Q18)</f>
        <v>0</v>
      </c>
      <c r="R19" s="158"/>
      <c r="S19" s="159"/>
      <c r="T19" s="160"/>
      <c r="U19" s="158"/>
      <c r="V19" s="148"/>
      <c r="W19" s="148"/>
      <c r="X19" s="148"/>
      <c r="Y19" s="148"/>
    </row>
    <row r="20" spans="1:25" x14ac:dyDescent="0.25">
      <c r="A20" s="136"/>
      <c r="B20" s="45"/>
      <c r="C20" s="23"/>
      <c r="D20" s="15"/>
      <c r="E20" s="24"/>
      <c r="F20" s="20"/>
      <c r="G20" s="15"/>
      <c r="H20" s="21"/>
      <c r="I20" s="20"/>
      <c r="K20" s="24"/>
      <c r="L20" s="20"/>
      <c r="M20" s="15"/>
      <c r="N20" s="21"/>
      <c r="O20" s="37"/>
      <c r="Q20" s="24"/>
      <c r="R20" s="20"/>
      <c r="S20" s="15"/>
      <c r="T20" s="21"/>
      <c r="U20" s="37"/>
      <c r="V20" s="148"/>
      <c r="W20" s="148"/>
      <c r="X20" s="148"/>
      <c r="Y20" s="148"/>
    </row>
    <row r="21" spans="1:25" x14ac:dyDescent="0.25">
      <c r="A21" s="136"/>
      <c r="B21" s="45"/>
      <c r="C21" s="23" t="s">
        <v>16</v>
      </c>
      <c r="D21" s="15"/>
      <c r="E21" s="24"/>
      <c r="F21" s="20"/>
      <c r="G21" s="15"/>
      <c r="H21" s="21"/>
      <c r="I21" s="20"/>
      <c r="K21" s="117">
        <v>-4.0200000000000001E-3</v>
      </c>
      <c r="L21" s="117"/>
      <c r="M21" s="117"/>
      <c r="N21" s="117"/>
      <c r="O21" s="118"/>
      <c r="Q21" s="117">
        <v>-1.5299999999999999E-3</v>
      </c>
      <c r="R21" s="117"/>
      <c r="S21" s="117"/>
      <c r="T21" s="117"/>
      <c r="U21" s="118"/>
      <c r="V21" s="148"/>
      <c r="W21" s="148"/>
      <c r="X21" s="148"/>
      <c r="Y21" s="148"/>
    </row>
    <row r="22" spans="1:25" ht="15.75" thickBot="1" x14ac:dyDescent="0.3">
      <c r="A22" s="137"/>
      <c r="B22" s="46"/>
      <c r="C22" s="38" t="s">
        <v>15</v>
      </c>
      <c r="D22" s="25"/>
      <c r="E22" s="144"/>
      <c r="F22" s="144"/>
      <c r="G22" s="144"/>
      <c r="H22" s="144"/>
      <c r="I22" s="144"/>
      <c r="K22" s="130">
        <v>2.81</v>
      </c>
      <c r="L22" s="130"/>
      <c r="M22" s="130"/>
      <c r="N22" s="130"/>
      <c r="O22" s="131"/>
      <c r="Q22" s="130">
        <v>2.8969999999999998</v>
      </c>
      <c r="R22" s="130"/>
      <c r="S22" s="130"/>
      <c r="T22" s="130"/>
      <c r="U22" s="131"/>
      <c r="V22" s="148"/>
      <c r="W22" s="148"/>
      <c r="X22" s="148"/>
      <c r="Y22" s="148"/>
    </row>
    <row r="23" spans="1:25" x14ac:dyDescent="0.25">
      <c r="K23" s="123"/>
      <c r="L23" s="123"/>
      <c r="M23" s="123"/>
      <c r="N23" s="123"/>
      <c r="O23" s="123"/>
      <c r="V23" s="148"/>
      <c r="W23" s="148"/>
      <c r="X23" s="148"/>
      <c r="Y23" s="148"/>
    </row>
    <row r="24" spans="1:25" x14ac:dyDescent="0.25"/>
    <row r="25" spans="1:25" ht="15.75" thickBot="1" x14ac:dyDescent="0.3"/>
    <row r="26" spans="1:25" x14ac:dyDescent="0.25">
      <c r="A26" s="99" t="s">
        <v>1</v>
      </c>
      <c r="B26" s="88" t="s">
        <v>14</v>
      </c>
      <c r="C26" s="102"/>
      <c r="D26" s="103" t="s">
        <v>35</v>
      </c>
      <c r="E26" s="104"/>
      <c r="F26" s="104"/>
      <c r="G26" s="104"/>
      <c r="H26" s="104"/>
      <c r="I26" s="1"/>
      <c r="J26" s="105" t="s">
        <v>13</v>
      </c>
      <c r="K26" s="106"/>
      <c r="L26" s="106"/>
      <c r="M26" s="106"/>
      <c r="N26" s="107"/>
      <c r="Q26" s="112" t="s">
        <v>13</v>
      </c>
      <c r="R26" s="113"/>
      <c r="S26" s="113"/>
      <c r="T26" s="113"/>
      <c r="U26" s="114"/>
    </row>
    <row r="27" spans="1:25" x14ac:dyDescent="0.25">
      <c r="A27" s="100"/>
      <c r="B27" s="16" t="s">
        <v>12</v>
      </c>
      <c r="C27" s="102"/>
      <c r="D27" s="108">
        <v>6690521</v>
      </c>
      <c r="E27" s="109"/>
      <c r="F27" s="109"/>
      <c r="G27" s="109"/>
      <c r="H27" s="110"/>
      <c r="I27" s="1"/>
      <c r="J27" s="108">
        <v>6690521</v>
      </c>
      <c r="K27" s="109"/>
      <c r="L27" s="109"/>
      <c r="M27" s="109"/>
      <c r="N27" s="111"/>
      <c r="Q27" s="108">
        <v>6690521</v>
      </c>
      <c r="R27" s="109"/>
      <c r="S27" s="109"/>
      <c r="T27" s="109"/>
      <c r="U27" s="111"/>
      <c r="V27" s="148"/>
      <c r="W27" s="148"/>
      <c r="X27" s="148"/>
      <c r="Y27" s="148"/>
    </row>
    <row r="28" spans="1:25" ht="15.75" thickBot="1" x14ac:dyDescent="0.3">
      <c r="A28" s="100"/>
      <c r="B28" s="1"/>
      <c r="C28" s="1"/>
      <c r="D28" s="1"/>
      <c r="E28" s="1"/>
      <c r="F28" s="2"/>
      <c r="G28" s="1"/>
      <c r="H28" s="1"/>
      <c r="I28" s="1"/>
      <c r="J28" s="1"/>
      <c r="K28" s="1"/>
      <c r="L28" s="2"/>
      <c r="M28" s="1"/>
      <c r="N28" s="34"/>
      <c r="Q28" s="1"/>
      <c r="R28" s="1"/>
      <c r="S28" s="2"/>
      <c r="T28" s="1"/>
      <c r="U28" s="34"/>
      <c r="V28" s="1"/>
      <c r="W28" s="1"/>
      <c r="X28" s="1"/>
      <c r="Y28" s="1"/>
    </row>
    <row r="29" spans="1:25" ht="15.75" thickBot="1" x14ac:dyDescent="0.3">
      <c r="A29" s="100"/>
      <c r="B29" s="1"/>
      <c r="C29" s="1"/>
      <c r="D29" s="112"/>
      <c r="E29" s="113"/>
      <c r="F29" s="113"/>
      <c r="G29" s="113"/>
      <c r="H29" s="114"/>
      <c r="I29" s="1"/>
      <c r="J29" s="105" t="s">
        <v>13</v>
      </c>
      <c r="K29" s="106"/>
      <c r="L29" s="106"/>
      <c r="M29" s="106"/>
      <c r="N29" s="107"/>
      <c r="Q29" s="149" t="s">
        <v>13</v>
      </c>
      <c r="R29" s="149"/>
      <c r="S29" s="149"/>
      <c r="T29" s="149"/>
      <c r="U29" s="149"/>
      <c r="V29" s="1"/>
      <c r="W29" s="97"/>
      <c r="X29" s="97" t="s">
        <v>36</v>
      </c>
      <c r="Y29" s="97" t="s">
        <v>37</v>
      </c>
    </row>
    <row r="30" spans="1:25" ht="30" x14ac:dyDescent="0.25">
      <c r="A30" s="100"/>
      <c r="B30" s="32" t="s">
        <v>11</v>
      </c>
      <c r="C30" s="1"/>
      <c r="D30" s="10" t="s">
        <v>26</v>
      </c>
      <c r="E30" s="87" t="s">
        <v>27</v>
      </c>
      <c r="F30" s="14"/>
      <c r="G30" s="10" t="s">
        <v>9</v>
      </c>
      <c r="H30" s="35" t="s">
        <v>10</v>
      </c>
      <c r="I30" s="1"/>
      <c r="J30" s="10" t="s">
        <v>26</v>
      </c>
      <c r="K30" s="87" t="s">
        <v>27</v>
      </c>
      <c r="L30" s="14"/>
      <c r="M30" s="10" t="s">
        <v>9</v>
      </c>
      <c r="N30" s="35" t="s">
        <v>10</v>
      </c>
      <c r="Q30" s="150" t="s">
        <v>26</v>
      </c>
      <c r="R30" s="151" t="s">
        <v>27</v>
      </c>
      <c r="S30" s="152"/>
      <c r="T30" s="150" t="s">
        <v>9</v>
      </c>
      <c r="U30" s="150" t="s">
        <v>10</v>
      </c>
      <c r="V30" s="1"/>
      <c r="W30" s="97" t="s">
        <v>0</v>
      </c>
      <c r="X30" s="98" t="s">
        <v>39</v>
      </c>
      <c r="Y30" s="98" t="s">
        <v>39</v>
      </c>
    </row>
    <row r="31" spans="1:25" x14ac:dyDescent="0.25">
      <c r="A31" s="100"/>
      <c r="B31" s="86" t="s">
        <v>23</v>
      </c>
      <c r="C31" s="1"/>
      <c r="D31" s="28">
        <v>57553895.8337202</v>
      </c>
      <c r="E31" s="5">
        <f t="shared" ref="E31:E34" si="0">D31/SUM(D$31:D$33)</f>
        <v>0.18003696063335381</v>
      </c>
      <c r="F31" s="2"/>
      <c r="G31" s="11">
        <v>2731513.6659159102</v>
      </c>
      <c r="H31" s="36">
        <f t="shared" ref="H31:H35" si="1">G31/SUM(G$31:G$33)</f>
        <v>0.40826621214041753</v>
      </c>
      <c r="I31" s="1"/>
      <c r="J31" s="28">
        <v>7444260.7170958146</v>
      </c>
      <c r="K31" s="5">
        <f>J31/SUM(J$31:J$33)</f>
        <v>1.398238759768638E-2</v>
      </c>
      <c r="L31" s="2"/>
      <c r="M31" s="11">
        <v>266035.15845567989</v>
      </c>
      <c r="N31" s="36">
        <f t="shared" ref="N31:N34" si="2">M31/SUM(M$31:M$33)</f>
        <v>3.9747903088503858E-2</v>
      </c>
      <c r="Q31" s="153">
        <v>7636884.7107273806</v>
      </c>
      <c r="R31" s="154">
        <v>1.5997331845150658E-2</v>
      </c>
      <c r="S31" s="155"/>
      <c r="T31" s="156">
        <v>376947.51775425131</v>
      </c>
      <c r="U31" s="154">
        <v>5.6340532785750366E-2</v>
      </c>
      <c r="V31" s="1"/>
      <c r="W31" s="97" t="s">
        <v>1</v>
      </c>
      <c r="X31" s="98">
        <v>0.05</v>
      </c>
      <c r="Y31" s="98">
        <v>0.5</v>
      </c>
    </row>
    <row r="32" spans="1:25" x14ac:dyDescent="0.25">
      <c r="A32" s="100"/>
      <c r="B32" s="86" t="s">
        <v>24</v>
      </c>
      <c r="C32" s="1"/>
      <c r="D32" s="28">
        <v>127748984.12119199</v>
      </c>
      <c r="E32" s="5">
        <f t="shared" si="0"/>
        <v>0.3996174106376098</v>
      </c>
      <c r="F32" s="2"/>
      <c r="G32" s="11">
        <v>2914950.4854538501</v>
      </c>
      <c r="H32" s="36">
        <f t="shared" si="1"/>
        <v>0.43568363143226946</v>
      </c>
      <c r="I32" s="1"/>
      <c r="J32" s="28">
        <v>296155568.99565202</v>
      </c>
      <c r="K32" s="5">
        <f t="shared" ref="K32:K34" si="3">J32/SUM(J$31:J$33)</f>
        <v>0.55626234924856943</v>
      </c>
      <c r="L32" s="2"/>
      <c r="M32" s="11">
        <v>5088414.0131309191</v>
      </c>
      <c r="N32" s="36">
        <f t="shared" si="2"/>
        <v>0.76025209691149609</v>
      </c>
      <c r="Q32" s="153">
        <v>152458520.19553611</v>
      </c>
      <c r="R32" s="154">
        <v>0.31936183831120019</v>
      </c>
      <c r="S32" s="155"/>
      <c r="T32" s="156">
        <v>3617940.573299665</v>
      </c>
      <c r="U32" s="154">
        <v>0.5407561792720873</v>
      </c>
      <c r="V32" s="1"/>
      <c r="W32" s="97" t="s">
        <v>38</v>
      </c>
      <c r="X32" s="98">
        <v>7.9000000000000001E-2</v>
      </c>
      <c r="Y32" s="97"/>
    </row>
    <row r="33" spans="1:26" x14ac:dyDescent="0.25">
      <c r="A33" s="100"/>
      <c r="B33" s="86" t="s">
        <v>25</v>
      </c>
      <c r="C33" s="1"/>
      <c r="D33" s="28">
        <v>134375344.06781501</v>
      </c>
      <c r="E33" s="5">
        <f t="shared" si="0"/>
        <v>0.42034562872903641</v>
      </c>
      <c r="F33" s="2"/>
      <c r="G33" s="11">
        <v>1044056.84863022</v>
      </c>
      <c r="H33" s="36">
        <f t="shared" si="1"/>
        <v>0.1560501564273131</v>
      </c>
      <c r="I33" s="1"/>
      <c r="J33" s="28">
        <v>228802856.53002176</v>
      </c>
      <c r="K33" s="5">
        <f t="shared" si="3"/>
        <v>0.42975526315374418</v>
      </c>
      <c r="L33" s="2"/>
      <c r="M33" s="11">
        <v>1338612.2928966498</v>
      </c>
      <c r="N33" s="36">
        <f t="shared" si="2"/>
        <v>0.2</v>
      </c>
      <c r="Q33" s="153">
        <v>313292968.6625846</v>
      </c>
      <c r="R33" s="154">
        <v>0.65626911683080713</v>
      </c>
      <c r="S33" s="155"/>
      <c r="T33" s="156">
        <v>2531577.3851028825</v>
      </c>
      <c r="U33" s="154">
        <v>0.37838269771560129</v>
      </c>
      <c r="V33" s="1"/>
      <c r="W33" s="1"/>
      <c r="X33" s="1"/>
      <c r="Y33" s="1"/>
    </row>
    <row r="34" spans="1:26" x14ac:dyDescent="0.25">
      <c r="A34" s="100"/>
      <c r="B34" s="86" t="s">
        <v>28</v>
      </c>
      <c r="C34" s="1"/>
      <c r="D34" s="28">
        <v>0</v>
      </c>
      <c r="E34" s="5">
        <f t="shared" si="0"/>
        <v>0</v>
      </c>
      <c r="F34" s="2"/>
      <c r="G34" s="11">
        <v>0</v>
      </c>
      <c r="H34" s="36">
        <f t="shared" si="1"/>
        <v>0</v>
      </c>
      <c r="I34" s="1"/>
      <c r="J34" s="91">
        <v>0</v>
      </c>
      <c r="K34" s="5">
        <f t="shared" si="3"/>
        <v>0</v>
      </c>
      <c r="L34" s="2"/>
      <c r="M34" s="92">
        <v>0</v>
      </c>
      <c r="N34" s="36">
        <f t="shared" si="2"/>
        <v>0</v>
      </c>
      <c r="Q34" s="153">
        <v>3935699.9839091105</v>
      </c>
      <c r="R34" s="154">
        <v>8.244290842456807E-3</v>
      </c>
      <c r="S34" s="155"/>
      <c r="T34" s="156">
        <v>155133.21263291</v>
      </c>
      <c r="U34" s="154">
        <v>2.3187015276225874E-2</v>
      </c>
      <c r="V34" s="1"/>
      <c r="W34" s="1"/>
      <c r="X34" s="1"/>
      <c r="Y34" s="1"/>
    </row>
    <row r="35" spans="1:26" x14ac:dyDescent="0.25">
      <c r="A35" s="100"/>
      <c r="B35" s="23" t="s">
        <v>4</v>
      </c>
      <c r="C35" s="3"/>
      <c r="D35" s="28">
        <v>319678224.02272701</v>
      </c>
      <c r="E35" s="5"/>
      <c r="F35" s="15"/>
      <c r="G35" s="11">
        <v>6690521</v>
      </c>
      <c r="H35" s="36">
        <f t="shared" si="1"/>
        <v>1.0000000000000031</v>
      </c>
      <c r="I35" s="3"/>
      <c r="J35" s="29">
        <f>SUM(J31:J34)</f>
        <v>532402686.2427696</v>
      </c>
      <c r="K35" s="6"/>
      <c r="L35" s="15"/>
      <c r="M35" s="18">
        <f>SUM(M31:M34)</f>
        <v>6693061.464483249</v>
      </c>
      <c r="N35" s="39"/>
      <c r="Q35" s="157">
        <v>477384902.97320318</v>
      </c>
      <c r="R35" s="158"/>
      <c r="S35" s="159"/>
      <c r="T35" s="160">
        <v>6690521</v>
      </c>
      <c r="U35" s="161"/>
      <c r="V35" s="1"/>
      <c r="W35" s="1"/>
      <c r="X35" s="1"/>
      <c r="Y35" s="1"/>
    </row>
    <row r="36" spans="1:26" x14ac:dyDescent="0.25">
      <c r="A36" s="100"/>
      <c r="B36" s="23"/>
      <c r="C36" s="15"/>
      <c r="D36" s="19"/>
      <c r="E36" s="20"/>
      <c r="F36" s="15"/>
      <c r="G36" s="21"/>
      <c r="H36" s="22"/>
      <c r="I36" s="15"/>
      <c r="J36" s="19"/>
      <c r="K36" s="20"/>
      <c r="L36" s="15"/>
      <c r="M36" s="21"/>
      <c r="N36" s="22"/>
      <c r="Q36" s="162"/>
      <c r="R36" s="163"/>
      <c r="S36" s="159"/>
      <c r="T36" s="164"/>
      <c r="U36" s="165"/>
      <c r="V36" s="1"/>
      <c r="W36" s="1"/>
      <c r="X36" s="1"/>
      <c r="Y36" s="1"/>
    </row>
    <row r="37" spans="1:26" x14ac:dyDescent="0.25">
      <c r="A37" s="100"/>
      <c r="B37" s="23" t="s">
        <v>16</v>
      </c>
      <c r="C37" s="15"/>
      <c r="D37" s="117">
        <v>0.16300000000000001</v>
      </c>
      <c r="E37" s="117"/>
      <c r="F37" s="117"/>
      <c r="G37" s="117"/>
      <c r="H37" s="118"/>
      <c r="I37" s="15"/>
      <c r="J37" s="117">
        <v>7.3719999999999994E-2</v>
      </c>
      <c r="K37" s="117"/>
      <c r="L37" s="117"/>
      <c r="M37" s="117"/>
      <c r="N37" s="118"/>
      <c r="Q37" s="166">
        <v>4.2745605968732135E-2</v>
      </c>
      <c r="R37" s="166"/>
      <c r="S37" s="166"/>
      <c r="T37" s="166"/>
      <c r="U37" s="166"/>
      <c r="V37" s="1"/>
      <c r="W37" s="1"/>
      <c r="X37" s="1"/>
      <c r="Y37" s="1"/>
    </row>
    <row r="38" spans="1:26" ht="15.75" thickBot="1" x14ac:dyDescent="0.3">
      <c r="A38" s="101"/>
      <c r="B38" s="40" t="s">
        <v>15</v>
      </c>
      <c r="C38" s="1"/>
      <c r="D38" s="115">
        <v>8.6</v>
      </c>
      <c r="E38" s="115"/>
      <c r="F38" s="115"/>
      <c r="G38" s="115"/>
      <c r="H38" s="115"/>
      <c r="I38" s="42"/>
      <c r="J38" s="115">
        <v>6.3170468560017303</v>
      </c>
      <c r="K38" s="115"/>
      <c r="L38" s="115"/>
      <c r="M38" s="115"/>
      <c r="N38" s="119"/>
      <c r="Q38" s="167">
        <v>5.0265391730685698</v>
      </c>
      <c r="R38" s="167"/>
      <c r="S38" s="167"/>
      <c r="T38" s="167"/>
      <c r="U38" s="167"/>
      <c r="V38" s="1"/>
      <c r="W38" s="1"/>
      <c r="X38" s="1"/>
      <c r="Y38" s="1"/>
    </row>
    <row r="39" spans="1:26" x14ac:dyDescent="0.25">
      <c r="V39" s="1"/>
      <c r="W39" s="1"/>
      <c r="X39" s="1"/>
      <c r="Y39" s="1"/>
    </row>
    <row r="40" spans="1:26" x14ac:dyDescent="0.25">
      <c r="J40" s="116"/>
      <c r="K40" s="116"/>
      <c r="L40" s="116"/>
      <c r="M40" s="116"/>
      <c r="N40" s="116"/>
      <c r="Q40" s="116"/>
      <c r="R40" s="116"/>
      <c r="S40" s="116"/>
      <c r="T40" s="116"/>
      <c r="U40" s="116"/>
      <c r="V40" s="96"/>
      <c r="W40" s="96"/>
      <c r="X40" s="96"/>
      <c r="Y40" s="96"/>
    </row>
    <row r="41" spans="1:26" ht="15" hidden="1" customHeight="1" x14ac:dyDescent="0.25">
      <c r="R41" s="116"/>
      <c r="S41" s="116"/>
      <c r="T41" s="116"/>
      <c r="U41" s="116"/>
      <c r="V41" s="116"/>
      <c r="W41" s="116"/>
      <c r="X41" s="116"/>
      <c r="Y41" s="116"/>
      <c r="Z41" s="116"/>
    </row>
  </sheetData>
  <mergeCells count="56">
    <mergeCell ref="B1:D2"/>
    <mergeCell ref="R41:Z41"/>
    <mergeCell ref="A4:A22"/>
    <mergeCell ref="D4:D7"/>
    <mergeCell ref="E4:I4"/>
    <mergeCell ref="K4:O4"/>
    <mergeCell ref="Q4:U4"/>
    <mergeCell ref="B5:B7"/>
    <mergeCell ref="E5:I5"/>
    <mergeCell ref="K5:O5"/>
    <mergeCell ref="Q5:U5"/>
    <mergeCell ref="B14:B16"/>
    <mergeCell ref="B17:B19"/>
    <mergeCell ref="K21:O21"/>
    <mergeCell ref="Q21:U21"/>
    <mergeCell ref="B8:B10"/>
    <mergeCell ref="K8:O8"/>
    <mergeCell ref="A26:A38"/>
    <mergeCell ref="C26:C27"/>
    <mergeCell ref="D26:H26"/>
    <mergeCell ref="J26:N26"/>
    <mergeCell ref="D38:H38"/>
    <mergeCell ref="J38:N38"/>
    <mergeCell ref="D37:H37"/>
    <mergeCell ref="K2:O2"/>
    <mergeCell ref="E12:I12"/>
    <mergeCell ref="K12:O12"/>
    <mergeCell ref="Q12:U12"/>
    <mergeCell ref="E6:I6"/>
    <mergeCell ref="K6:O6"/>
    <mergeCell ref="Q6:U6"/>
    <mergeCell ref="E7:I7"/>
    <mergeCell ref="K7:O7"/>
    <mergeCell ref="Q7:U7"/>
    <mergeCell ref="Q3:U3"/>
    <mergeCell ref="Q8:U8"/>
    <mergeCell ref="K9:O9"/>
    <mergeCell ref="Q9:U9"/>
    <mergeCell ref="K10:O10"/>
    <mergeCell ref="Q10:U10"/>
    <mergeCell ref="J40:N40"/>
    <mergeCell ref="Q40:U40"/>
    <mergeCell ref="E22:I22"/>
    <mergeCell ref="K22:O22"/>
    <mergeCell ref="Q22:U22"/>
    <mergeCell ref="K23:O23"/>
    <mergeCell ref="Q38:U38"/>
    <mergeCell ref="Q26:U26"/>
    <mergeCell ref="D27:H27"/>
    <mergeCell ref="J37:N37"/>
    <mergeCell ref="Q37:U37"/>
    <mergeCell ref="J27:N27"/>
    <mergeCell ref="Q27:U27"/>
    <mergeCell ref="D29:H29"/>
    <mergeCell ref="J29:N29"/>
    <mergeCell ref="Q29:U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"/>
  <sheetViews>
    <sheetView tabSelected="1" zoomScale="80" zoomScaleNormal="80" workbookViewId="0">
      <selection activeCell="G12" sqref="G12"/>
    </sheetView>
  </sheetViews>
  <sheetFormatPr defaultColWidth="0" defaultRowHeight="15" zeroHeight="1" x14ac:dyDescent="0.25"/>
  <cols>
    <col min="1" max="1" width="8.85546875" customWidth="1"/>
    <col min="2" max="2" width="16.28515625" bestFit="1" customWidth="1"/>
    <col min="3" max="3" width="8.85546875" customWidth="1"/>
    <col min="4" max="4" width="13.42578125" bestFit="1" customWidth="1"/>
    <col min="5" max="14" width="8.85546875" customWidth="1"/>
    <col min="15" max="16" width="13" bestFit="1" customWidth="1"/>
    <col min="17" max="22" width="8.85546875" customWidth="1"/>
    <col min="23" max="16384" width="8.85546875" hidden="1"/>
  </cols>
  <sheetData>
    <row r="1" spans="1:18" x14ac:dyDescent="0.25">
      <c r="B1" s="134" t="s">
        <v>33</v>
      </c>
      <c r="C1" s="134"/>
      <c r="D1" s="134"/>
    </row>
    <row r="2" spans="1:18" x14ac:dyDescent="0.25">
      <c r="B2" s="134"/>
      <c r="C2" s="134"/>
      <c r="D2" s="134"/>
    </row>
    <row r="3" spans="1:18" ht="15.75" thickBot="1" x14ac:dyDescent="0.3"/>
    <row r="4" spans="1:18" x14ac:dyDescent="0.25">
      <c r="A4" s="99" t="s">
        <v>1</v>
      </c>
      <c r="B4" s="90" t="s">
        <v>14</v>
      </c>
      <c r="C4" s="102"/>
      <c r="D4" s="103" t="s">
        <v>35</v>
      </c>
      <c r="E4" s="104"/>
      <c r="F4" s="104"/>
      <c r="G4" s="104"/>
      <c r="H4" s="104"/>
      <c r="I4" s="1"/>
      <c r="J4" s="105" t="s">
        <v>13</v>
      </c>
      <c r="K4" s="106"/>
      <c r="L4" s="106"/>
      <c r="M4" s="106"/>
      <c r="N4" s="107"/>
    </row>
    <row r="5" spans="1:18" x14ac:dyDescent="0.25">
      <c r="A5" s="100"/>
      <c r="B5" s="16" t="s">
        <v>12</v>
      </c>
      <c r="C5" s="102"/>
      <c r="D5" s="108">
        <v>3868000</v>
      </c>
      <c r="E5" s="109"/>
      <c r="F5" s="109"/>
      <c r="G5" s="109"/>
      <c r="H5" s="111"/>
      <c r="I5" s="1"/>
      <c r="J5" s="108">
        <v>3868000</v>
      </c>
      <c r="K5" s="109"/>
      <c r="L5" s="109"/>
      <c r="M5" s="109"/>
      <c r="N5" s="111"/>
    </row>
    <row r="6" spans="1:18" ht="15.75" thickBot="1" x14ac:dyDescent="0.3">
      <c r="A6" s="100"/>
      <c r="B6" s="1"/>
      <c r="C6" s="1"/>
      <c r="D6" s="1"/>
      <c r="E6" s="1"/>
      <c r="F6" s="2"/>
      <c r="G6" s="1"/>
      <c r="H6" s="1"/>
      <c r="I6" s="1"/>
      <c r="J6" s="1"/>
      <c r="K6" s="1"/>
      <c r="L6" s="2"/>
      <c r="M6" s="1"/>
      <c r="N6" s="34"/>
    </row>
    <row r="7" spans="1:18" ht="15.75" thickBot="1" x14ac:dyDescent="0.3">
      <c r="A7" s="100"/>
      <c r="B7" s="1"/>
      <c r="C7" s="1"/>
      <c r="D7" s="103" t="s">
        <v>35</v>
      </c>
      <c r="E7" s="104"/>
      <c r="F7" s="104"/>
      <c r="G7" s="104"/>
      <c r="H7" s="104"/>
      <c r="I7" s="1"/>
      <c r="J7" s="105" t="s">
        <v>13</v>
      </c>
      <c r="K7" s="106"/>
      <c r="L7" s="106"/>
      <c r="M7" s="106"/>
      <c r="N7" s="107"/>
      <c r="P7" s="97"/>
      <c r="Q7" s="97" t="s">
        <v>36</v>
      </c>
      <c r="R7" s="97" t="s">
        <v>37</v>
      </c>
    </row>
    <row r="8" spans="1:18" ht="30" x14ac:dyDescent="0.25">
      <c r="A8" s="100"/>
      <c r="B8" s="32" t="s">
        <v>11</v>
      </c>
      <c r="C8" s="1"/>
      <c r="D8" s="10" t="s">
        <v>26</v>
      </c>
      <c r="E8" s="87" t="s">
        <v>27</v>
      </c>
      <c r="F8" s="14"/>
      <c r="G8" s="10" t="s">
        <v>9</v>
      </c>
      <c r="H8" s="35" t="s">
        <v>10</v>
      </c>
      <c r="I8" s="1"/>
      <c r="J8" s="10" t="s">
        <v>26</v>
      </c>
      <c r="K8" s="87" t="s">
        <v>27</v>
      </c>
      <c r="L8" s="14"/>
      <c r="M8" s="10" t="s">
        <v>9</v>
      </c>
      <c r="N8" s="35" t="s">
        <v>10</v>
      </c>
      <c r="P8" s="97" t="s">
        <v>0</v>
      </c>
      <c r="Q8" s="98" t="s">
        <v>39</v>
      </c>
      <c r="R8" s="98" t="s">
        <v>39</v>
      </c>
    </row>
    <row r="9" spans="1:18" x14ac:dyDescent="0.25">
      <c r="A9" s="100"/>
      <c r="B9" s="86" t="s">
        <v>24</v>
      </c>
      <c r="C9" s="1"/>
      <c r="D9" s="28">
        <v>49161681.326544099</v>
      </c>
      <c r="E9" s="5">
        <f>D9/$J$15</f>
        <v>0.13831106524920625</v>
      </c>
      <c r="F9" s="2"/>
      <c r="G9" s="11">
        <v>1031641.82415739</v>
      </c>
      <c r="H9" s="36">
        <f>G9/$M$15</f>
        <v>0.26671195027342959</v>
      </c>
      <c r="I9" s="1"/>
      <c r="J9" s="28">
        <v>80886469.079709828</v>
      </c>
      <c r="K9" s="5">
        <f>J9/$J$15</f>
        <v>0.22756531918327888</v>
      </c>
      <c r="L9" s="2"/>
      <c r="M9" s="11">
        <v>1697376.1323737989</v>
      </c>
      <c r="N9" s="36">
        <f>M9/$M$15</f>
        <v>0.43882526668860616</v>
      </c>
      <c r="P9" s="97" t="s">
        <v>1</v>
      </c>
      <c r="Q9" s="98">
        <v>0.05</v>
      </c>
      <c r="R9" s="98">
        <v>0.5</v>
      </c>
    </row>
    <row r="10" spans="1:18" x14ac:dyDescent="0.25">
      <c r="A10" s="100"/>
      <c r="B10" s="86" t="s">
        <v>25</v>
      </c>
      <c r="C10" s="1"/>
      <c r="D10" s="28">
        <v>68478277.7252637</v>
      </c>
      <c r="E10" s="5">
        <f t="shared" ref="E10:E14" si="0">D10/$J$15</f>
        <v>0.19265621685518572</v>
      </c>
      <c r="F10" s="2"/>
      <c r="G10" s="11">
        <v>496491.51795210497</v>
      </c>
      <c r="H10" s="36">
        <f t="shared" ref="H10:H15" si="1">G10/$M$15</f>
        <v>0.12835871709193034</v>
      </c>
      <c r="I10" s="1"/>
      <c r="J10" s="28">
        <v>266745723.40515903</v>
      </c>
      <c r="K10" s="5">
        <f t="shared" ref="K10:K14" si="2">J10/$J$15</f>
        <v>0.75046019906803674</v>
      </c>
      <c r="L10" s="2"/>
      <c r="M10" s="11">
        <v>1933999.9999999995</v>
      </c>
      <c r="N10" s="36">
        <f t="shared" ref="N10:N14" si="3">M10/$M$15</f>
        <v>0.49999999975778187</v>
      </c>
      <c r="P10" s="97" t="s">
        <v>38</v>
      </c>
      <c r="Q10" s="98">
        <v>2E-3</v>
      </c>
      <c r="R10" s="97"/>
    </row>
    <row r="11" spans="1:18" x14ac:dyDescent="0.25">
      <c r="A11" s="100"/>
      <c r="B11" s="86" t="s">
        <v>29</v>
      </c>
      <c r="C11" s="1"/>
      <c r="D11" s="28">
        <v>5622581.2237541797</v>
      </c>
      <c r="E11" s="5">
        <f t="shared" si="0"/>
        <v>1.5818523238499124E-2</v>
      </c>
      <c r="F11" s="2"/>
      <c r="G11" s="11">
        <v>193400.03403249499</v>
      </c>
      <c r="H11" s="36">
        <f t="shared" si="1"/>
        <v>5.0000008774251564E-2</v>
      </c>
      <c r="I11" s="1"/>
      <c r="J11" s="28">
        <v>446722.86666666676</v>
      </c>
      <c r="K11" s="5">
        <f t="shared" si="2"/>
        <v>1.256806396621041E-3</v>
      </c>
      <c r="L11" s="2"/>
      <c r="M11" s="11">
        <v>15365.935000000003</v>
      </c>
      <c r="N11" s="36">
        <f t="shared" si="3"/>
        <v>3.9725788501954991E-3</v>
      </c>
    </row>
    <row r="12" spans="1:18" x14ac:dyDescent="0.25">
      <c r="A12" s="100"/>
      <c r="B12" s="93" t="s">
        <v>30</v>
      </c>
      <c r="C12" s="1"/>
      <c r="D12" s="28">
        <v>36067611.717778102</v>
      </c>
      <c r="E12" s="5">
        <f t="shared" si="0"/>
        <v>0.10147231874649396</v>
      </c>
      <c r="F12" s="2"/>
      <c r="G12" s="11">
        <v>1759666.6238579999</v>
      </c>
      <c r="H12" s="36">
        <f t="shared" si="1"/>
        <v>0.45492932342439346</v>
      </c>
      <c r="I12" s="1"/>
      <c r="J12" s="28">
        <v>3964089.5676732338</v>
      </c>
      <c r="K12" s="5">
        <f t="shared" si="2"/>
        <v>1.1152536610909529E-2</v>
      </c>
      <c r="L12" s="2"/>
      <c r="M12" s="11">
        <v>193400</v>
      </c>
      <c r="N12" s="36">
        <f t="shared" si="3"/>
        <v>4.9999999975778198E-2</v>
      </c>
    </row>
    <row r="13" spans="1:18" x14ac:dyDescent="0.25">
      <c r="A13" s="100"/>
      <c r="B13" s="93" t="s">
        <v>2</v>
      </c>
      <c r="C13" s="1"/>
      <c r="D13" s="28">
        <v>28812016.2238116</v>
      </c>
      <c r="E13" s="5">
        <f t="shared" si="0"/>
        <v>8.105948674585188E-2</v>
      </c>
      <c r="F13" s="2"/>
      <c r="G13" s="11">
        <v>193400</v>
      </c>
      <c r="H13" s="36">
        <f t="shared" si="1"/>
        <v>4.9999999975778198E-2</v>
      </c>
      <c r="I13" s="1"/>
      <c r="J13" s="28">
        <v>1189836.4559231005</v>
      </c>
      <c r="K13" s="5">
        <f t="shared" si="2"/>
        <v>3.3474759863879699E-3</v>
      </c>
      <c r="L13" s="2"/>
      <c r="M13" s="11">
        <v>7986.7500000000027</v>
      </c>
      <c r="N13" s="36">
        <f t="shared" si="3"/>
        <v>2.0648267828673561E-3</v>
      </c>
    </row>
    <row r="14" spans="1:18" x14ac:dyDescent="0.25">
      <c r="A14" s="100"/>
      <c r="B14" s="93" t="s">
        <v>3</v>
      </c>
      <c r="C14" s="1"/>
      <c r="D14" s="28">
        <v>21509468.417599499</v>
      </c>
      <c r="E14" s="5">
        <f t="shared" si="0"/>
        <v>6.0514559500552331E-2</v>
      </c>
      <c r="F14" s="2"/>
      <c r="G14" s="11">
        <v>193400</v>
      </c>
      <c r="H14" s="36">
        <f t="shared" si="1"/>
        <v>4.9999999975778198E-2</v>
      </c>
      <c r="I14" s="1"/>
      <c r="J14" s="28">
        <v>2210023.8646486225</v>
      </c>
      <c r="K14" s="5">
        <f t="shared" si="2"/>
        <v>6.2176627547657999E-3</v>
      </c>
      <c r="L14" s="2"/>
      <c r="M14" s="11">
        <v>19871.184500000003</v>
      </c>
      <c r="N14" s="36">
        <f t="shared" si="3"/>
        <v>5.1373279447708593E-3</v>
      </c>
    </row>
    <row r="15" spans="1:18" x14ac:dyDescent="0.25">
      <c r="A15" s="100"/>
      <c r="B15" s="94" t="s">
        <v>4</v>
      </c>
      <c r="C15" s="3"/>
      <c r="D15" s="28">
        <v>209651636.63475099</v>
      </c>
      <c r="E15" s="5"/>
      <c r="F15" s="15"/>
      <c r="G15" s="11">
        <v>3868000</v>
      </c>
      <c r="H15" s="36">
        <f t="shared" si="1"/>
        <v>0.99999999951556395</v>
      </c>
      <c r="I15" s="3"/>
      <c r="J15" s="29">
        <f>SUM(J9:J14)</f>
        <v>355442865.23978049</v>
      </c>
      <c r="K15" s="6"/>
      <c r="L15" s="15"/>
      <c r="M15" s="18">
        <f>SUM(M9:M14)</f>
        <v>3868000.0018737987</v>
      </c>
      <c r="N15" s="39"/>
    </row>
    <row r="16" spans="1:18" x14ac:dyDescent="0.25">
      <c r="A16" s="100"/>
      <c r="B16" s="23"/>
      <c r="C16" s="15"/>
      <c r="E16" s="20"/>
      <c r="F16" s="15"/>
      <c r="G16" s="21"/>
      <c r="H16" s="22"/>
      <c r="I16" s="15"/>
      <c r="J16" s="19"/>
      <c r="K16" s="20"/>
      <c r="L16" s="15"/>
      <c r="M16" s="21"/>
      <c r="N16" s="22"/>
    </row>
    <row r="17" spans="1:14" x14ac:dyDescent="0.25">
      <c r="A17" s="100"/>
      <c r="B17" s="23" t="s">
        <v>16</v>
      </c>
      <c r="C17" s="15"/>
      <c r="D17" s="146">
        <v>2E-3</v>
      </c>
      <c r="E17" s="147"/>
      <c r="F17" s="147"/>
      <c r="G17" s="147"/>
      <c r="H17" s="147"/>
      <c r="I17" s="15"/>
      <c r="J17" s="117">
        <v>1.29894933285461E-3</v>
      </c>
      <c r="K17" s="117"/>
      <c r="L17" s="117"/>
      <c r="M17" s="117"/>
      <c r="N17" s="118"/>
    </row>
    <row r="18" spans="1:14" ht="15.75" thickBot="1" x14ac:dyDescent="0.3">
      <c r="A18" s="101"/>
      <c r="B18" s="40" t="s">
        <v>15</v>
      </c>
      <c r="C18" s="1"/>
      <c r="D18" s="115">
        <v>1.36</v>
      </c>
      <c r="E18" s="115"/>
      <c r="F18" s="115"/>
      <c r="G18" s="115"/>
      <c r="H18" s="115"/>
      <c r="I18" s="42"/>
      <c r="J18" s="115">
        <v>1.31</v>
      </c>
      <c r="K18" s="115"/>
      <c r="L18" s="115"/>
      <c r="M18" s="115"/>
      <c r="N18" s="119"/>
    </row>
    <row r="19" spans="1:14" x14ac:dyDescent="0.25"/>
    <row r="20" spans="1:14" x14ac:dyDescent="0.25"/>
    <row r="21" spans="1:14" x14ac:dyDescent="0.25"/>
    <row r="22" spans="1:14" x14ac:dyDescent="0.25"/>
    <row r="23" spans="1:14" x14ac:dyDescent="0.25"/>
    <row r="24" spans="1:14" x14ac:dyDescent="0.25"/>
    <row r="25" spans="1:14" x14ac:dyDescent="0.25"/>
    <row r="26" spans="1:14" x14ac:dyDescent="0.25"/>
    <row r="27" spans="1:14" x14ac:dyDescent="0.25"/>
    <row r="28" spans="1:14" x14ac:dyDescent="0.25"/>
    <row r="29" spans="1:14" x14ac:dyDescent="0.25"/>
    <row r="30" spans="1:14" x14ac:dyDescent="0.25"/>
    <row r="31" spans="1:14" x14ac:dyDescent="0.25"/>
    <row r="32" spans="1:1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3">
    <mergeCell ref="B1:D2"/>
    <mergeCell ref="J18:N18"/>
    <mergeCell ref="A4:A18"/>
    <mergeCell ref="C4:C5"/>
    <mergeCell ref="D4:H4"/>
    <mergeCell ref="J4:N4"/>
    <mergeCell ref="D5:H5"/>
    <mergeCell ref="J5:N5"/>
    <mergeCell ref="D7:H7"/>
    <mergeCell ref="J7:N7"/>
    <mergeCell ref="J17:N17"/>
    <mergeCell ref="D18:H18"/>
    <mergeCell ref="D17:H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80" zoomScaleNormal="80" workbookViewId="0">
      <selection activeCell="P7" sqref="P7:R10"/>
    </sheetView>
  </sheetViews>
  <sheetFormatPr defaultColWidth="0" defaultRowHeight="15" zeroHeight="1" x14ac:dyDescent="0.25"/>
  <cols>
    <col min="1" max="3" width="8.85546875" customWidth="1"/>
    <col min="4" max="4" width="6.140625" customWidth="1"/>
    <col min="5" max="22" width="8.85546875" customWidth="1"/>
    <col min="23" max="16384" width="8.85546875" hidden="1"/>
  </cols>
  <sheetData>
    <row r="1" spans="1:18" x14ac:dyDescent="0.25">
      <c r="B1" s="134" t="s">
        <v>34</v>
      </c>
      <c r="C1" s="134"/>
      <c r="D1" s="134"/>
    </row>
    <row r="2" spans="1:18" x14ac:dyDescent="0.25">
      <c r="B2" s="134"/>
      <c r="C2" s="134"/>
      <c r="D2" s="134"/>
    </row>
    <row r="3" spans="1:18" ht="15.75" thickBot="1" x14ac:dyDescent="0.3"/>
    <row r="4" spans="1:18" x14ac:dyDescent="0.25">
      <c r="A4" s="99" t="s">
        <v>1</v>
      </c>
      <c r="B4" s="90" t="s">
        <v>14</v>
      </c>
      <c r="C4" s="102"/>
      <c r="D4" s="103"/>
      <c r="E4" s="104"/>
      <c r="F4" s="104"/>
      <c r="G4" s="104"/>
      <c r="H4" s="104"/>
      <c r="I4" s="1"/>
      <c r="J4" s="105" t="s">
        <v>13</v>
      </c>
      <c r="K4" s="106"/>
      <c r="L4" s="106"/>
      <c r="M4" s="106"/>
      <c r="N4" s="107"/>
    </row>
    <row r="5" spans="1:18" x14ac:dyDescent="0.25">
      <c r="A5" s="100"/>
      <c r="B5" s="16" t="s">
        <v>12</v>
      </c>
      <c r="C5" s="102"/>
      <c r="D5" s="108"/>
      <c r="E5" s="109"/>
      <c r="F5" s="109"/>
      <c r="G5" s="109"/>
      <c r="H5" s="110"/>
      <c r="I5" s="1"/>
      <c r="J5" s="108">
        <v>931000</v>
      </c>
      <c r="K5" s="109"/>
      <c r="L5" s="109"/>
      <c r="M5" s="109"/>
      <c r="N5" s="111"/>
    </row>
    <row r="6" spans="1:18" ht="15.75" thickBot="1" x14ac:dyDescent="0.3">
      <c r="A6" s="100"/>
      <c r="B6" s="1"/>
      <c r="C6" s="1"/>
      <c r="D6" s="1"/>
      <c r="E6" s="1"/>
      <c r="F6" s="2"/>
      <c r="G6" s="1"/>
      <c r="H6" s="1"/>
      <c r="I6" s="1"/>
      <c r="J6" s="1"/>
      <c r="K6" s="1"/>
      <c r="L6" s="2"/>
      <c r="M6" s="1"/>
      <c r="N6" s="34"/>
    </row>
    <row r="7" spans="1:18" ht="15.75" thickBot="1" x14ac:dyDescent="0.3">
      <c r="A7" s="100"/>
      <c r="B7" s="1"/>
      <c r="C7" s="1"/>
      <c r="D7" s="112"/>
      <c r="E7" s="113"/>
      <c r="F7" s="113"/>
      <c r="G7" s="113"/>
      <c r="H7" s="114"/>
      <c r="I7" s="1"/>
      <c r="J7" s="105" t="s">
        <v>13</v>
      </c>
      <c r="K7" s="106"/>
      <c r="L7" s="106"/>
      <c r="M7" s="106"/>
      <c r="N7" s="107"/>
      <c r="P7" s="97"/>
      <c r="Q7" s="97" t="s">
        <v>36</v>
      </c>
      <c r="R7" s="97" t="s">
        <v>37</v>
      </c>
    </row>
    <row r="8" spans="1:18" ht="30" x14ac:dyDescent="0.25">
      <c r="A8" s="100"/>
      <c r="B8" s="32" t="s">
        <v>11</v>
      </c>
      <c r="C8" s="1"/>
      <c r="D8" s="10"/>
      <c r="E8" s="4"/>
      <c r="F8" s="14"/>
      <c r="G8" s="10"/>
      <c r="H8" s="4"/>
      <c r="I8" s="1"/>
      <c r="J8" s="10" t="s">
        <v>26</v>
      </c>
      <c r="K8" s="87" t="s">
        <v>27</v>
      </c>
      <c r="L8" s="14"/>
      <c r="M8" s="10" t="s">
        <v>9</v>
      </c>
      <c r="N8" s="35" t="s">
        <v>10</v>
      </c>
      <c r="P8" s="97" t="s">
        <v>0</v>
      </c>
      <c r="Q8" s="98" t="s">
        <v>39</v>
      </c>
      <c r="R8" s="98" t="s">
        <v>39</v>
      </c>
    </row>
    <row r="9" spans="1:18" x14ac:dyDescent="0.25">
      <c r="A9" s="100"/>
      <c r="B9" s="86" t="s">
        <v>23</v>
      </c>
      <c r="C9" s="1"/>
      <c r="D9" s="26"/>
      <c r="E9" s="7"/>
      <c r="F9" s="2"/>
      <c r="G9" s="12"/>
      <c r="H9" s="7"/>
      <c r="I9" s="1"/>
      <c r="J9" s="28">
        <v>0</v>
      </c>
      <c r="K9" s="36">
        <f>J9/J$12</f>
        <v>0</v>
      </c>
      <c r="L9" s="2"/>
      <c r="M9" s="11">
        <v>0</v>
      </c>
      <c r="N9" s="36">
        <f>M9/M$12</f>
        <v>0</v>
      </c>
      <c r="P9" s="97" t="s">
        <v>1</v>
      </c>
      <c r="Q9" s="98">
        <v>0.05</v>
      </c>
      <c r="R9" s="98">
        <v>0.5</v>
      </c>
    </row>
    <row r="10" spans="1:18" x14ac:dyDescent="0.25">
      <c r="A10" s="100"/>
      <c r="B10" s="86" t="s">
        <v>24</v>
      </c>
      <c r="C10" s="1"/>
      <c r="D10" s="26"/>
      <c r="E10" s="7"/>
      <c r="F10" s="2"/>
      <c r="G10" s="12"/>
      <c r="H10" s="7"/>
      <c r="I10" s="1"/>
      <c r="J10" s="28">
        <v>26119710.786670871</v>
      </c>
      <c r="K10" s="36">
        <f t="shared" ref="K10:K11" si="0">J10/J$12</f>
        <v>0.41511359084866195</v>
      </c>
      <c r="L10" s="2"/>
      <c r="M10" s="11">
        <v>550207.15328918211</v>
      </c>
      <c r="N10" s="36">
        <f t="shared" ref="N10:N11" si="1">M10/M$12</f>
        <v>0.64839734503600166</v>
      </c>
      <c r="P10" s="97" t="s">
        <v>38</v>
      </c>
      <c r="Q10" s="98">
        <v>2E-3</v>
      </c>
      <c r="R10" s="97"/>
    </row>
    <row r="11" spans="1:18" x14ac:dyDescent="0.25">
      <c r="A11" s="100"/>
      <c r="B11" s="86" t="s">
        <v>25</v>
      </c>
      <c r="C11" s="1"/>
      <c r="D11" s="26"/>
      <c r="E11" s="7"/>
      <c r="F11" s="2"/>
      <c r="G11" s="12"/>
      <c r="H11" s="7"/>
      <c r="I11" s="1"/>
      <c r="J11" s="28">
        <v>36802128.831423782</v>
      </c>
      <c r="K11" s="36">
        <f t="shared" si="0"/>
        <v>0.58488640915133805</v>
      </c>
      <c r="L11" s="2"/>
      <c r="M11" s="11">
        <v>298357.63110029179</v>
      </c>
      <c r="N11" s="36">
        <f t="shared" si="1"/>
        <v>0.35160265496399828</v>
      </c>
    </row>
    <row r="12" spans="1:18" x14ac:dyDescent="0.25">
      <c r="A12" s="100"/>
      <c r="B12" s="94" t="s">
        <v>4</v>
      </c>
      <c r="C12" s="3"/>
      <c r="D12" s="27"/>
      <c r="E12" s="8"/>
      <c r="F12" s="15"/>
      <c r="G12" s="13"/>
      <c r="H12" s="9"/>
      <c r="I12" s="3"/>
      <c r="J12" s="29">
        <f>SUM(J9:J11)</f>
        <v>62921839.618094653</v>
      </c>
      <c r="K12" s="6"/>
      <c r="L12" s="15"/>
      <c r="M12" s="18">
        <f>SUM(M9:M11)</f>
        <v>848564.78438947396</v>
      </c>
      <c r="N12" s="39"/>
    </row>
    <row r="13" spans="1:18" x14ac:dyDescent="0.25">
      <c r="A13" s="100"/>
      <c r="B13" s="23"/>
      <c r="C13" s="15"/>
      <c r="D13" s="19"/>
      <c r="E13" s="20"/>
      <c r="F13" s="15"/>
      <c r="G13" s="21"/>
      <c r="H13" s="22"/>
      <c r="I13" s="15"/>
      <c r="J13" s="19"/>
      <c r="K13" s="20"/>
      <c r="L13" s="15"/>
      <c r="M13" s="21"/>
      <c r="N13" s="22"/>
    </row>
    <row r="14" spans="1:18" x14ac:dyDescent="0.25">
      <c r="A14" s="100"/>
      <c r="B14" s="23" t="s">
        <v>16</v>
      </c>
      <c r="C14" s="15"/>
      <c r="D14" s="19"/>
      <c r="E14" s="20"/>
      <c r="F14" s="15"/>
      <c r="G14" s="21"/>
      <c r="H14" s="22"/>
      <c r="I14" s="15"/>
      <c r="J14" s="117">
        <v>-1.78E-2</v>
      </c>
      <c r="K14" s="117"/>
      <c r="L14" s="117"/>
      <c r="M14" s="117"/>
      <c r="N14" s="118"/>
    </row>
    <row r="15" spans="1:18" ht="15.75" thickBot="1" x14ac:dyDescent="0.3">
      <c r="A15" s="101"/>
      <c r="B15" s="40" t="s">
        <v>15</v>
      </c>
      <c r="C15" s="1"/>
      <c r="D15" s="115"/>
      <c r="E15" s="115"/>
      <c r="F15" s="115"/>
      <c r="G15" s="115"/>
      <c r="H15" s="115"/>
      <c r="I15" s="42"/>
      <c r="J15" s="115">
        <v>2.77</v>
      </c>
      <c r="K15" s="115"/>
      <c r="L15" s="115"/>
      <c r="M15" s="115"/>
      <c r="N15" s="119"/>
    </row>
    <row r="16" spans="1:1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12">
    <mergeCell ref="B1:D2"/>
    <mergeCell ref="J15:N15"/>
    <mergeCell ref="A4:A15"/>
    <mergeCell ref="C4:C5"/>
    <mergeCell ref="D4:H4"/>
    <mergeCell ref="J4:N4"/>
    <mergeCell ref="D5:H5"/>
    <mergeCell ref="J5:N5"/>
    <mergeCell ref="D7:H7"/>
    <mergeCell ref="J7:N7"/>
    <mergeCell ref="J14:N14"/>
    <mergeCell ref="D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RRD</vt:lpstr>
      <vt:lpstr>Smiths</vt:lpstr>
      <vt:lpstr>Doritos</vt:lpstr>
      <vt:lpstr>Sunbites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 Patakota</cp:lastModifiedBy>
  <cp:lastPrinted>2022-03-03T10:08:55Z</cp:lastPrinted>
  <dcterms:created xsi:type="dcterms:W3CDTF">2021-11-16T15:12:25Z</dcterms:created>
  <dcterms:modified xsi:type="dcterms:W3CDTF">2022-04-01T09:37:43Z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