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Excel\"/>
    </mc:Choice>
  </mc:AlternateContent>
  <xr:revisionPtr revIDLastSave="0" documentId="8_{6016F2ED-1EC6-4975-9F15-CDB05DE2B7E0}" xr6:coauthVersionLast="47" xr6:coauthVersionMax="47" xr10:uidLastSave="{00000000-0000-0000-0000-000000000000}"/>
  <bookViews>
    <workbookView xWindow="-120" yWindow="-120" windowWidth="20730" windowHeight="11760" xr2:uid="{353C0F27-2A94-4647-817D-5AC40CC75148}"/>
  </bookViews>
  <sheets>
    <sheet name="EmployeeID-FirstName-LastName-A" sheetId="1" r:id="rId1"/>
  </sheets>
  <definedNames>
    <definedName name="_xlnm._FilterDatabase" localSheetId="0" hidden="1">'EmployeeID-FirstName-LastName-A'!$A$1:$J$10</definedName>
  </definedNames>
  <calcPr calcId="181029"/>
  <fileRecoveryPr repairLoad="1"/>
</workbook>
</file>

<file path=xl/calcChain.xml><?xml version="1.0" encoding="utf-8"?>
<calcChain xmlns="http://schemas.openxmlformats.org/spreadsheetml/2006/main">
  <c r="D29" i="1" l="1"/>
  <c r="D28" i="1"/>
  <c r="C29" i="1"/>
  <c r="C30" i="1"/>
  <c r="C28" i="1"/>
  <c r="B29" i="1"/>
  <c r="B30" i="1"/>
  <c r="B28" i="1"/>
  <c r="M15" i="1"/>
  <c r="M16" i="1"/>
  <c r="M17" i="1"/>
  <c r="M19" i="1"/>
  <c r="M20" i="1"/>
  <c r="M14" i="1"/>
  <c r="L14" i="1"/>
  <c r="I10" i="1"/>
  <c r="L22" i="1" s="1"/>
  <c r="I9" i="1"/>
  <c r="L21" i="1" s="1"/>
  <c r="I6" i="1"/>
  <c r="L18" i="1" s="1"/>
  <c r="L20" i="1"/>
  <c r="L19" i="1"/>
  <c r="L17" i="1"/>
  <c r="L16" i="1"/>
  <c r="L15" i="1"/>
  <c r="A23" i="1"/>
  <c r="A20" i="1"/>
  <c r="I14" i="1" a="1"/>
  <c r="I14" i="1" s="1"/>
  <c r="H14" i="1" a="1"/>
  <c r="H14" i="1" s="1"/>
  <c r="E14" i="1" a="1"/>
  <c r="E14" i="1" s="1"/>
  <c r="D14" i="1" a="1"/>
  <c r="D14" i="1" s="1"/>
  <c r="C14" i="1" a="1"/>
  <c r="C14" i="1" s="1"/>
  <c r="B14" i="1" a="1"/>
  <c r="B14" i="1" s="1"/>
  <c r="A17" i="1"/>
  <c r="A14" i="1"/>
  <c r="M22" i="1" l="1"/>
  <c r="D30" i="1"/>
  <c r="M18" i="1"/>
  <c r="M21" i="1"/>
  <c r="F14" i="1" a="1"/>
  <c r="F14" i="1" s="1"/>
  <c r="I22" i="1" l="1"/>
  <c r="I21" i="1"/>
  <c r="I20" i="1"/>
  <c r="I19" i="1"/>
  <c r="I18" i="1"/>
  <c r="I17" i="1"/>
  <c r="I16" i="1"/>
  <c r="I15" i="1"/>
  <c r="H22" i="1"/>
  <c r="H21" i="1"/>
  <c r="H20" i="1"/>
  <c r="H19" i="1"/>
  <c r="H18" i="1"/>
  <c r="H17" i="1"/>
  <c r="H16" i="1"/>
  <c r="H15" i="1"/>
  <c r="F22" i="1"/>
  <c r="F21" i="1"/>
  <c r="F20" i="1"/>
  <c r="F19" i="1"/>
  <c r="F18" i="1"/>
  <c r="F17" i="1"/>
  <c r="F16" i="1"/>
  <c r="F15" i="1"/>
  <c r="G14" i="1" s="1" a="1"/>
  <c r="E22" i="1"/>
  <c r="E21" i="1"/>
  <c r="E20" i="1"/>
  <c r="E19" i="1"/>
  <c r="E18" i="1"/>
  <c r="E17" i="1"/>
  <c r="E16" i="1"/>
  <c r="E15" i="1"/>
  <c r="D22" i="1"/>
  <c r="D21" i="1"/>
  <c r="D20" i="1"/>
  <c r="D19" i="1"/>
  <c r="D18" i="1"/>
  <c r="D17" i="1"/>
  <c r="D16" i="1"/>
  <c r="D15" i="1"/>
  <c r="C22" i="1"/>
  <c r="C21" i="1"/>
  <c r="C20" i="1"/>
  <c r="C19" i="1"/>
  <c r="C18" i="1"/>
  <c r="C17" i="1"/>
  <c r="C16" i="1"/>
  <c r="C15" i="1"/>
  <c r="B22" i="1"/>
  <c r="B21" i="1"/>
  <c r="B20" i="1"/>
  <c r="B19" i="1"/>
  <c r="B18" i="1"/>
  <c r="B17" i="1"/>
  <c r="B16" i="1"/>
  <c r="B15" i="1"/>
  <c r="G14" i="1" l="1"/>
  <c r="G21" i="1"/>
  <c r="G17" i="1"/>
  <c r="G20" i="1"/>
  <c r="G16" i="1"/>
  <c r="G19" i="1"/>
  <c r="G15" i="1"/>
  <c r="G22" i="1"/>
  <c r="G18" i="1"/>
  <c r="J14" i="1" a="1"/>
  <c r="K14" i="1" a="1"/>
  <c r="J14" i="1" l="1"/>
  <c r="J21" i="1"/>
  <c r="J17" i="1"/>
  <c r="J20" i="1"/>
  <c r="J16" i="1"/>
  <c r="J19" i="1"/>
  <c r="J15" i="1"/>
  <c r="J22" i="1"/>
  <c r="J18" i="1"/>
  <c r="K14" i="1"/>
  <c r="K21" i="1"/>
  <c r="K17" i="1"/>
  <c r="K20" i="1"/>
  <c r="K16" i="1"/>
  <c r="K19" i="1"/>
  <c r="K15" i="1"/>
  <c r="K22" i="1"/>
  <c r="K1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<sst xmlns="http://schemas.openxmlformats.org/spreadsheetml/2006/main" count="77" uniqueCount="70">
  <si>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</si>
  <si>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</si>
  <si>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</si>
  <si>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</si>
  <si>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</si>
  <si>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</si>
  <si>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</si>
  <si>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</si>
  <si>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</si>
  <si>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</si>
  <si>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</si>
  <si>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</si>
  <si>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Salesman</t>
  </si>
  <si>
    <t>mailto:Jim.Halpert@DunderMifflin.com</t>
  </si>
  <si>
    <t>Pam</t>
  </si>
  <si>
    <t>Beasley</t>
  </si>
  <si>
    <t>Receptionist</t>
  </si>
  <si>
    <t>mailto:Pam.Beasley@DunderMifflin.com</t>
  </si>
  <si>
    <t>Dwight</t>
  </si>
  <si>
    <t>Schrute</t>
  </si>
  <si>
    <t>mailto:Dwight.Schrute@AOL.com</t>
  </si>
  <si>
    <t>Angela</t>
  </si>
  <si>
    <t>Martin</t>
  </si>
  <si>
    <t>Accountant</t>
  </si>
  <si>
    <t>mailto:Angela.Martin@DunderMifflin.com</t>
  </si>
  <si>
    <t>Toby</t>
  </si>
  <si>
    <t>Flenderson</t>
  </si>
  <si>
    <t>HR</t>
  </si>
  <si>
    <t>mailto:Toby.Flenderson@DunderMifflinCorp.com</t>
  </si>
  <si>
    <t>Michael</t>
  </si>
  <si>
    <t>Scott</t>
  </si>
  <si>
    <t>Regional Manager</t>
  </si>
  <si>
    <t>mailto:Michael.Scott@DunderMifflin.com</t>
  </si>
  <si>
    <t>Meredith</t>
  </si>
  <si>
    <t>Palmer</t>
  </si>
  <si>
    <t>Supplier Relations</t>
  </si>
  <si>
    <t>mailto:Meredith.Palmer@Yahoo.com</t>
  </si>
  <si>
    <t>Stanley</t>
  </si>
  <si>
    <t>Hudson</t>
  </si>
  <si>
    <t>mailto:Stanley.Hudson@gmail.com</t>
  </si>
  <si>
    <t>Kevin</t>
  </si>
  <si>
    <t>Malone</t>
  </si>
  <si>
    <t>mailto:Kevin.Malone@DunderMifflin.com</t>
  </si>
  <si>
    <t>MAX</t>
  </si>
  <si>
    <t>MIN</t>
  </si>
  <si>
    <t>IF</t>
  </si>
  <si>
    <t>Length</t>
  </si>
  <si>
    <t>Left trim</t>
  </si>
  <si>
    <t>Right trim</t>
  </si>
  <si>
    <t>Date to data</t>
  </si>
  <si>
    <t xml:space="preserve">  Male</t>
  </si>
  <si>
    <t xml:space="preserve">   Female</t>
  </si>
  <si>
    <t xml:space="preserve">Male   </t>
  </si>
  <si>
    <t xml:space="preserve">  Female  </t>
  </si>
  <si>
    <t xml:space="preserve"> Male</t>
  </si>
  <si>
    <t xml:space="preserve">Female   </t>
  </si>
  <si>
    <t xml:space="preserve">Year </t>
  </si>
  <si>
    <t xml:space="preserve">Trim spaces </t>
  </si>
  <si>
    <t>Concanate</t>
  </si>
  <si>
    <t xml:space="preserve">Doing claculations using mltiple functions </t>
  </si>
  <si>
    <t>Substitite with instances</t>
  </si>
  <si>
    <t xml:space="preserve">Subtitute(here all substitutes) </t>
  </si>
  <si>
    <t>SUM</t>
  </si>
  <si>
    <t>SUMIF</t>
  </si>
  <si>
    <t>Days count</t>
  </si>
  <si>
    <t>Networkdays</t>
  </si>
  <si>
    <t xml:space="preserve">LOOKUP </t>
  </si>
  <si>
    <t>email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</si>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</sst>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0" applyFont="1"/>
    <xf numFmtId="0" fontId="18" fillId="0" borderId="0" xfId="0" applyFont="1"/>
    <xf numFmtId="49" fontId="0" fillId="0" borderId="0" xfId="0" applyNumberFormat="1"/>
    <xf numFmtId="0" fontId="19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B944-4F8C-41E8-9975-4B938C7DCEEB}">
  <dimension ref="A1:M30"/>
  <sheetViews>
    <sheetView tabSelected="1" workbookViewId="0">
      <selection activeCell="D2" sqref="D2"/>
    </sheetView>
  </sheetViews>
  <sheetFormatPr defaultRowHeight="15" x14ac:dyDescent="0.25"/>
  <cols>
    <col min="1" max="1" width="14.7109375" customWidth="1"/>
    <col min="2" max="2" width="22.140625" customWidth="1"/>
    <col min="6" max="6" width="17.140625" customWidth="1"/>
    <col min="7" max="7" width="10.42578125" customWidth="1"/>
    <col min="8" max="8" width="13.5703125" customWidth="1"/>
    <col min="9" max="9" width="12.28515625" customWidth="1"/>
    <col min="10" max="10" width="16.28515625" customWidth="1"/>
    <col min="11" max="11" width="16.5703125" customWidth="1"/>
    <col min="12" max="12" width="15.42578125" customWidth="1"/>
    <col min="13" max="13" width="13.28515625" customWidth="1"/>
    <col min="14" max="14" width="12.140625" bestFit="1" customWidth="1"/>
    <col min="16" max="16" width="8.42578125" customWidth="1"/>
    <col min="17" max="17" width="12.28515625" customWidth="1"/>
    <col min="18" max="18" width="5.7109375" customWidth="1"/>
    <col min="19" max="19" width="11.85546875" customWidth="1"/>
    <col min="20" max="20" width="13.5703125" customWidth="1"/>
  </cols>
  <sheetData>
    <row r="1" spans="1:13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3" x14ac:dyDescent="0.25">
      <c r="A2">
        <v>1001</v>
      </c>
      <c r="B2" t="s">
        <v>10</v>
      </c>
      <c r="C2" t="s">
        <v>11</v>
      </c>
      <c r="D2">
        <v>30</v>
      </c>
      <c r="E2" t="s">
        <v>50</v>
      </c>
      <c r="F2" t="s">
        <v>12</v>
      </c>
      <c r="G2" s="2">
        <v>45000</v>
      </c>
      <c r="H2" s="1">
        <v>36933</v>
      </c>
      <c r="I2" s="1">
        <v>42164</v>
      </c>
      <c r="J2" t="s">
        <v>13</v>
      </c>
      <c r="L2" s="6"/>
    </row>
    <row r="3" spans="1:13" x14ac:dyDescent="0.25">
      <c r="A3">
        <v>1002</v>
      </c>
      <c r="B3" t="s">
        <v>14</v>
      </c>
      <c r="C3" t="s">
        <v>15</v>
      </c>
      <c r="D3">
        <v>30</v>
      </c>
      <c r="E3" t="s">
        <v>51</v>
      </c>
      <c r="F3" t="s">
        <v>16</v>
      </c>
      <c r="G3" s="2">
        <v>36000</v>
      </c>
      <c r="H3" s="1">
        <v>36229</v>
      </c>
      <c r="I3" s="1">
        <v>42287</v>
      </c>
      <c r="J3" t="s">
        <v>17</v>
      </c>
      <c r="L3" s="6"/>
    </row>
    <row r="4" spans="1:13" x14ac:dyDescent="0.25">
      <c r="A4">
        <v>1003</v>
      </c>
      <c r="B4" t="s">
        <v>18</v>
      </c>
      <c r="C4" t="s">
        <v>19</v>
      </c>
      <c r="D4">
        <v>29</v>
      </c>
      <c r="E4" t="s">
        <v>52</v>
      </c>
      <c r="F4" t="s">
        <v>12</v>
      </c>
      <c r="G4" s="2">
        <v>63000</v>
      </c>
      <c r="H4" s="1">
        <v>36623</v>
      </c>
      <c r="I4" s="1">
        <v>42956</v>
      </c>
      <c r="J4" t="s">
        <v>20</v>
      </c>
      <c r="L4" s="6"/>
    </row>
    <row r="5" spans="1:13" x14ac:dyDescent="0.25">
      <c r="A5">
        <v>1004</v>
      </c>
      <c r="B5" t="s">
        <v>21</v>
      </c>
      <c r="C5" t="s">
        <v>22</v>
      </c>
      <c r="D5">
        <v>31</v>
      </c>
      <c r="E5" t="s">
        <v>53</v>
      </c>
      <c r="F5" t="s">
        <v>23</v>
      </c>
      <c r="G5" s="2">
        <v>47000</v>
      </c>
      <c r="H5" s="1">
        <v>36647</v>
      </c>
      <c r="I5" s="1">
        <v>42075</v>
      </c>
      <c r="J5" t="s">
        <v>24</v>
      </c>
      <c r="L5" s="6"/>
    </row>
    <row r="6" spans="1:13" x14ac:dyDescent="0.25">
      <c r="A6">
        <v>1005</v>
      </c>
      <c r="B6" t="s">
        <v>25</v>
      </c>
      <c r="C6" t="s">
        <v>26</v>
      </c>
      <c r="D6">
        <v>32</v>
      </c>
      <c r="E6" t="s">
        <v>54</v>
      </c>
      <c r="F6" t="s">
        <v>27</v>
      </c>
      <c r="G6" s="2">
        <v>50000</v>
      </c>
      <c r="H6" s="1">
        <v>39238</v>
      </c>
      <c r="I6" s="1">
        <f>DATE(2027,9,30)</f>
        <v>46660</v>
      </c>
      <c r="J6" t="s">
        <v>28</v>
      </c>
      <c r="L6" s="6"/>
    </row>
    <row r="7" spans="1:13" x14ac:dyDescent="0.25">
      <c r="A7">
        <v>1006</v>
      </c>
      <c r="B7" t="s">
        <v>29</v>
      </c>
      <c r="C7" t="s">
        <v>30</v>
      </c>
      <c r="D7">
        <v>35</v>
      </c>
      <c r="E7" t="s">
        <v>52</v>
      </c>
      <c r="F7" t="s">
        <v>31</v>
      </c>
      <c r="G7" s="2">
        <v>65000</v>
      </c>
      <c r="H7" s="1">
        <v>37047</v>
      </c>
      <c r="I7" s="1">
        <v>41587</v>
      </c>
      <c r="J7" t="s">
        <v>32</v>
      </c>
      <c r="L7" s="6"/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55</v>
      </c>
      <c r="F8" t="s">
        <v>35</v>
      </c>
      <c r="G8" s="2">
        <v>41000</v>
      </c>
      <c r="H8" s="1">
        <v>37844</v>
      </c>
      <c r="I8" s="1">
        <v>41587</v>
      </c>
      <c r="J8" t="s">
        <v>36</v>
      </c>
      <c r="L8" s="6"/>
    </row>
    <row r="9" spans="1:13" x14ac:dyDescent="0.25">
      <c r="A9">
        <v>1008</v>
      </c>
      <c r="B9" t="s">
        <v>37</v>
      </c>
      <c r="C9" t="s">
        <v>38</v>
      </c>
      <c r="D9">
        <v>38</v>
      </c>
      <c r="E9" t="s">
        <v>52</v>
      </c>
      <c r="F9" t="s">
        <v>12</v>
      </c>
      <c r="G9" s="2">
        <v>48000</v>
      </c>
      <c r="H9" s="1">
        <v>37505</v>
      </c>
      <c r="I9" s="1">
        <f>DATE(2015,4,20)</f>
        <v>42114</v>
      </c>
      <c r="J9" t="s">
        <v>39</v>
      </c>
      <c r="L9" s="6"/>
    </row>
    <row r="10" spans="1:13" x14ac:dyDescent="0.25">
      <c r="A10">
        <v>1009</v>
      </c>
      <c r="B10" t="s">
        <v>40</v>
      </c>
      <c r="C10" t="s">
        <v>41</v>
      </c>
      <c r="D10">
        <v>31</v>
      </c>
      <c r="E10" t="s">
        <v>52</v>
      </c>
      <c r="F10" t="s">
        <v>23</v>
      </c>
      <c r="G10" s="2">
        <v>42000</v>
      </c>
      <c r="H10" s="1">
        <v>37902</v>
      </c>
      <c r="I10" s="1">
        <f>DATE(2015,4,20)</f>
        <v>42114</v>
      </c>
      <c r="J10" t="s">
        <v>42</v>
      </c>
      <c r="L10" s="6"/>
    </row>
    <row r="12" spans="1:13" ht="21" x14ac:dyDescent="0.35">
      <c r="A12" s="7" t="s">
        <v>59</v>
      </c>
      <c r="B12" s="7"/>
      <c r="C12" s="7"/>
      <c r="D12" s="7"/>
      <c r="E12" s="7"/>
      <c r="F12" s="7"/>
    </row>
    <row r="13" spans="1:13" s="4" customFormat="1" x14ac:dyDescent="0.25">
      <c r="A13" s="4" t="s">
        <v>43</v>
      </c>
      <c r="B13" s="4" t="s">
        <v>45</v>
      </c>
      <c r="C13" s="4" t="s">
        <v>46</v>
      </c>
      <c r="D13" s="4" t="s">
        <v>47</v>
      </c>
      <c r="E13" s="4" t="s">
        <v>48</v>
      </c>
      <c r="F13" s="4" t="s">
        <v>49</v>
      </c>
      <c r="G13" s="4" t="s">
        <v>56</v>
      </c>
      <c r="H13" s="4" t="s">
        <v>57</v>
      </c>
      <c r="I13" s="4" t="s">
        <v>58</v>
      </c>
      <c r="J13" s="4" t="s">
        <v>61</v>
      </c>
      <c r="K13" s="4" t="s">
        <v>60</v>
      </c>
      <c r="L13" s="4" t="s">
        <v>64</v>
      </c>
      <c r="M13" s="4" t="s">
        <v>65</v>
      </c>
    </row>
    <row r="14" spans="1:13" x14ac:dyDescent="0.25">
      <c r="A14" s="3">
        <f>MAX(G2:G10)</f>
        <v>65000</v>
      </c>
      <c r="B14" t="str" cm="1">
        <f t="array" ref="B14:B22">IF(D2:D10&gt;30, "Older", "Young")</f>
        <v>Young</v>
      </c>
      <c r="C14" cm="1">
        <f t="array" ref="C14:C22">LEN(C2:C10)</f>
        <v>7</v>
      </c>
      <c r="D14" t="str" cm="1">
        <f t="array" ref="D14:D22">LEFT(C2:C10,3)</f>
        <v>Hal</v>
      </c>
      <c r="E14" t="str" cm="1">
        <f t="array" ref="E14:E22">RIGHT(C2:C10,4)</f>
        <v>pert</v>
      </c>
      <c r="F14" t="str" cm="1">
        <f t="array" ref="F14:F22">TEXT(I2:I10,"dd/mm/yyyy")</f>
        <v>09/06/2015</v>
      </c>
      <c r="G14" s="1" t="str" cm="1">
        <f t="array" ref="G14:G22">RIGHT(F14:F22,4)</f>
        <v>2015</v>
      </c>
      <c r="H14" t="str" cm="1">
        <f t="array" ref="H14:H22">TRIM(E2:E10)</f>
        <v>Male</v>
      </c>
      <c r="I14" t="str" cm="1">
        <f t="array" ref="I14:I22">CONCATENATE(B2:B10," ",C2:C10)</f>
        <v>Jim Halpert</v>
      </c>
      <c r="J14" t="str" cm="1">
        <f t="array" ref="J14:J22">SUBSTITUTE(F14:F22,"/","-")</f>
        <v>09-06-2015</v>
      </c>
      <c r="K14" t="str" cm="1">
        <f t="array" ref="K14:K22">SUBSTITUTE(F14:F22,"/","-",1)</f>
        <v>09-06/2015</v>
      </c>
      <c r="L14">
        <f>_xlfn.DAYS(I2,H2)</f>
        <v>5231</v>
      </c>
      <c r="M14">
        <f>NETWORKDAYS(H2,I2)</f>
        <v>3737</v>
      </c>
    </row>
    <row r="15" spans="1:13" x14ac:dyDescent="0.25">
      <c r="B15" t="str">
        <v>Young</v>
      </c>
      <c r="C15">
        <v>7</v>
      </c>
      <c r="D15" t="str">
        <v>Bea</v>
      </c>
      <c r="E15" t="str">
        <v>sley</v>
      </c>
      <c r="F15" t="str">
        <v>10/10/2015</v>
      </c>
      <c r="G15" t="str">
        <v>2015</v>
      </c>
      <c r="H15" t="str">
        <v>Female</v>
      </c>
      <c r="I15" t="str">
        <v>Pam Beasley</v>
      </c>
      <c r="J15" t="str">
        <v>10-10-2015</v>
      </c>
      <c r="K15" t="str">
        <v>10-10/2015</v>
      </c>
      <c r="L15">
        <f t="shared" ref="L15:L22" si="0">_xlfn.DAYS(I3,H3)</f>
        <v>6058</v>
      </c>
      <c r="M15">
        <f t="shared" ref="M15:M22" si="1">NETWORKDAYS(H3,I3)</f>
        <v>4328</v>
      </c>
    </row>
    <row r="16" spans="1:13" x14ac:dyDescent="0.25">
      <c r="A16" s="4" t="s">
        <v>44</v>
      </c>
      <c r="B16" t="str">
        <v>Young</v>
      </c>
      <c r="C16">
        <v>7</v>
      </c>
      <c r="D16" t="str">
        <v>Sch</v>
      </c>
      <c r="E16" t="str">
        <v>rute</v>
      </c>
      <c r="F16" t="str">
        <v>09/08/2017</v>
      </c>
      <c r="G16" t="str">
        <v>2017</v>
      </c>
      <c r="H16" t="str">
        <v>Male</v>
      </c>
      <c r="I16" t="str">
        <v>Dwight Schrute</v>
      </c>
      <c r="J16" t="str">
        <v>09-08-2017</v>
      </c>
      <c r="K16" t="str">
        <v>09-08/2017</v>
      </c>
      <c r="L16">
        <f t="shared" si="0"/>
        <v>6333</v>
      </c>
      <c r="M16">
        <f t="shared" si="1"/>
        <v>4524</v>
      </c>
    </row>
    <row r="17" spans="1:13" x14ac:dyDescent="0.25">
      <c r="A17" s="3">
        <f>MIN(G2:G10)</f>
        <v>36000</v>
      </c>
      <c r="B17" t="str">
        <v>Older</v>
      </c>
      <c r="C17">
        <v>6</v>
      </c>
      <c r="D17" t="str">
        <v>Mar</v>
      </c>
      <c r="E17" t="str">
        <v>rtin</v>
      </c>
      <c r="F17" t="str">
        <v>12/03/2015</v>
      </c>
      <c r="G17" t="str">
        <v>2015</v>
      </c>
      <c r="H17" t="str">
        <v>Female</v>
      </c>
      <c r="I17" t="str">
        <v>Angela Martin</v>
      </c>
      <c r="J17" t="str">
        <v>12-03-2015</v>
      </c>
      <c r="K17" t="str">
        <v>12-03/2015</v>
      </c>
      <c r="L17">
        <f t="shared" si="0"/>
        <v>5428</v>
      </c>
      <c r="M17">
        <f t="shared" si="1"/>
        <v>3879</v>
      </c>
    </row>
    <row r="18" spans="1:13" x14ac:dyDescent="0.25">
      <c r="B18" t="str">
        <v>Older</v>
      </c>
      <c r="C18">
        <v>10</v>
      </c>
      <c r="D18" t="str">
        <v>Fle</v>
      </c>
      <c r="E18" t="str">
        <v>rson</v>
      </c>
      <c r="F18" t="str">
        <v>30/09/2027</v>
      </c>
      <c r="G18" t="str">
        <v>2027</v>
      </c>
      <c r="H18" t="str">
        <v>Male</v>
      </c>
      <c r="I18" t="str">
        <v>Toby Flenderson</v>
      </c>
      <c r="J18" t="str">
        <v>30-09-2027</v>
      </c>
      <c r="K18" t="str">
        <v>30-09/2027</v>
      </c>
      <c r="L18">
        <f t="shared" si="0"/>
        <v>7422</v>
      </c>
      <c r="M18">
        <f t="shared" si="1"/>
        <v>5303</v>
      </c>
    </row>
    <row r="19" spans="1:13" x14ac:dyDescent="0.25">
      <c r="A19" s="4" t="s">
        <v>62</v>
      </c>
      <c r="B19" t="str">
        <v>Older</v>
      </c>
      <c r="C19">
        <v>5</v>
      </c>
      <c r="D19" t="str">
        <v>Sco</v>
      </c>
      <c r="E19" t="str">
        <v>cott</v>
      </c>
      <c r="F19" t="str">
        <v>09/11/2013</v>
      </c>
      <c r="G19" t="str">
        <v>2013</v>
      </c>
      <c r="H19" t="str">
        <v>Male</v>
      </c>
      <c r="I19" t="str">
        <v>Michael Scott</v>
      </c>
      <c r="J19" t="str">
        <v>09-11-2013</v>
      </c>
      <c r="K19" t="str">
        <v>09-11/2013</v>
      </c>
      <c r="L19">
        <f t="shared" si="0"/>
        <v>4540</v>
      </c>
      <c r="M19">
        <f t="shared" si="1"/>
        <v>3244</v>
      </c>
    </row>
    <row r="20" spans="1:13" x14ac:dyDescent="0.25">
      <c r="A20" s="3">
        <f>SUM(G2:G10)</f>
        <v>437000</v>
      </c>
      <c r="B20" t="str">
        <v>Older</v>
      </c>
      <c r="C20">
        <v>6</v>
      </c>
      <c r="D20" t="str">
        <v>Pal</v>
      </c>
      <c r="E20" t="str">
        <v>lmer</v>
      </c>
      <c r="F20" t="str">
        <v>09/11/2013</v>
      </c>
      <c r="G20" t="str">
        <v>2013</v>
      </c>
      <c r="H20" t="str">
        <v>Female</v>
      </c>
      <c r="I20" t="str">
        <v>Meredith Palmer</v>
      </c>
      <c r="J20" t="str">
        <v>09-11-2013</v>
      </c>
      <c r="K20" t="str">
        <v>09-11/2013</v>
      </c>
      <c r="L20">
        <f t="shared" si="0"/>
        <v>3743</v>
      </c>
      <c r="M20">
        <f t="shared" si="1"/>
        <v>2675</v>
      </c>
    </row>
    <row r="21" spans="1:13" x14ac:dyDescent="0.25">
      <c r="B21" t="str">
        <v>Older</v>
      </c>
      <c r="C21">
        <v>6</v>
      </c>
      <c r="D21" t="str">
        <v>Hud</v>
      </c>
      <c r="E21" t="str">
        <v>dson</v>
      </c>
      <c r="F21" t="str">
        <v>20/04/2015</v>
      </c>
      <c r="G21" t="str">
        <v>2015</v>
      </c>
      <c r="H21" t="str">
        <v>Male</v>
      </c>
      <c r="I21" t="str">
        <v>Stanley Hudson</v>
      </c>
      <c r="J21" t="str">
        <v>20-04-2015</v>
      </c>
      <c r="K21" t="str">
        <v>20-04/2015</v>
      </c>
      <c r="L21">
        <f t="shared" si="0"/>
        <v>4609</v>
      </c>
      <c r="M21">
        <f t="shared" si="1"/>
        <v>3292</v>
      </c>
    </row>
    <row r="22" spans="1:13" x14ac:dyDescent="0.25">
      <c r="A22" s="4" t="s">
        <v>63</v>
      </c>
      <c r="B22" t="str">
        <v>Older</v>
      </c>
      <c r="C22">
        <v>6</v>
      </c>
      <c r="D22" t="str">
        <v>Mal</v>
      </c>
      <c r="E22" t="str">
        <v>lone</v>
      </c>
      <c r="F22" t="str">
        <v>20/04/2015</v>
      </c>
      <c r="G22" t="str">
        <v>2015</v>
      </c>
      <c r="H22" t="str">
        <v>Male</v>
      </c>
      <c r="I22" t="str">
        <v>Kevin Malone</v>
      </c>
      <c r="J22" t="str">
        <v>20-04-2015</v>
      </c>
      <c r="K22" t="str">
        <v>20-04/2015</v>
      </c>
      <c r="L22">
        <f t="shared" si="0"/>
        <v>4212</v>
      </c>
      <c r="M22">
        <f t="shared" si="1"/>
        <v>3009</v>
      </c>
    </row>
    <row r="23" spans="1:13" x14ac:dyDescent="0.25">
      <c r="A23" s="2">
        <f>SUMIF(G2:G10,"&gt;$50000")</f>
        <v>128000</v>
      </c>
    </row>
    <row r="26" spans="1:13" ht="21" x14ac:dyDescent="0.35">
      <c r="A26" s="7" t="s">
        <v>66</v>
      </c>
      <c r="B26" s="7"/>
      <c r="C26" s="5"/>
    </row>
    <row r="27" spans="1:13" x14ac:dyDescent="0.25">
      <c r="A27" s="4" t="s">
        <v>0</v>
      </c>
      <c r="B27" s="4" t="s">
        <v>67</v>
      </c>
      <c r="C27" t="s">
        <v>68</v>
      </c>
      <c r="D27" t="s">
        <v>69</v>
      </c>
    </row>
    <row r="28" spans="1:13" x14ac:dyDescent="0.25">
      <c r="A28">
        <v>1004</v>
      </c>
      <c r="B28" t="str">
        <f>LOOKUP(A28,A2:A10,J2:J10)</f>
        <v>mailto:Angela.Martin@DunderMifflin.com</v>
      </c>
      <c r="C28" s="1">
        <f>LOOKUP(A28,A2:A10,H2:H10)</f>
        <v>36647</v>
      </c>
      <c r="D28" s="1">
        <f>LOOKUP(A28,A2:A10,I2:I10)</f>
        <v>42075</v>
      </c>
    </row>
    <row r="29" spans="1:13" x14ac:dyDescent="0.25">
      <c r="A29">
        <v>1006</v>
      </c>
      <c r="B29" t="str">
        <f>LOOKUP(A29,A3:A11,J3:J11)</f>
        <v>mailto:Michael.Scott@DunderMifflin.com</v>
      </c>
      <c r="C29" s="1">
        <f t="shared" ref="C29:C30" si="2">LOOKUP(A29,A3:A11,H3:H11)</f>
        <v>37047</v>
      </c>
      <c r="D29" s="1">
        <f t="shared" ref="D29:D30" si="3">LOOKUP(A29,A3:A11,I3:I11)</f>
        <v>41587</v>
      </c>
    </row>
    <row r="30" spans="1:13" x14ac:dyDescent="0.25">
      <c r="A30">
        <v>1008</v>
      </c>
      <c r="B30" t="str">
        <f>LOOKUP(A30,A4:A12,J4:J12)</f>
        <v>mailto:Stanley.Hudson@gmail.com</v>
      </c>
      <c r="C30" s="1">
        <f t="shared" si="2"/>
        <v>37505</v>
      </c>
      <c r="D30" s="1">
        <f t="shared" si="3"/>
        <v>42114</v>
      </c>
    </row>
  </sheetData>
  <autoFilter ref="A1:J10" xr:uid="{1CDBB944-4F8C-41E8-9975-4B938C7DCEEB}"/>
  <mergeCells count="2">
    <mergeCell ref="A12:F12"/>
    <mergeCell ref="A26:B26"/>
  </mergeCells>
  <conditionalFormatting sqref="G2:G10">
    <cfRule type="colorScale" priority="2">
      <colorScale>
        <cfvo type="min"/>
        <cfvo type="max"/>
        <color rgb="FFFFEF9C"/>
        <color rgb="FF63BE7B"/>
      </colorScale>
    </cfRule>
  </conditionalFormatting>
  <conditionalFormatting sqref="D2:D11">
    <cfRule type="expression" dxfId="0" priority="1">
      <formula>D2:D10 &gt; 30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52C039075AF649B0EC67B3B0B9CA0C" ma:contentTypeVersion="13" ma:contentTypeDescription="Create a new document." ma:contentTypeScope="" ma:versionID="694a3bb5fbfe78f01e33dac16e427d88">
  <xsd:schema xmlns:xsd="http://www.w3.org/2001/XMLSchema" xmlns:xs="http://www.w3.org/2001/XMLSchema" xmlns:p="http://schemas.microsoft.com/office/2006/metadata/properties" xmlns:ns3="f19308c5-4cfe-4225-b0e2-e50f5cadd4b0" targetNamespace="http://schemas.microsoft.com/office/2006/metadata/properties" ma:root="true" ma:fieldsID="940d58da50d40805874ab5c92ba7c9a1" ns3:_="">
    <xsd:import namespace="f19308c5-4cfe-4225-b0e2-e50f5cadd4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308c5-4cfe-4225-b0e2-e50f5cadd4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9308c5-4cfe-4225-b0e2-e50f5cadd4b0" xsi:nil="true"/>
  </documentManagement>
</p:properties>
</file>

<file path=customXml/itemProps1.xml><?xml version="1.0" encoding="utf-8"?>
<ds:datastoreItem xmlns:ds="http://schemas.openxmlformats.org/officeDocument/2006/customXml" ds:itemID="{F767F3FE-45DA-45D8-ACD6-5D6350BB16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90C058-0D10-4465-B416-F3D5B030A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9308c5-4cfe-4225-b0e2-e50f5cadd4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7F1830-AC4C-4B17-A393-AF6191967857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f19308c5-4cfe-4225-b0e2-e50f5cadd4b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EmployeeID-FirstName-LastName-A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Aman  Sharma</cp:lastModifiedBy>
  <dcterms:created xsi:type="dcterms:W3CDTF">2025-07-08T05:17:06Z</dcterms:created>
  <dcterms:modified xsi:type="dcterms:W3CDTF">2025-07-08T05:36:10Z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0x010100EE52C039075AF649B0EC67B3B0B9CA0C</vt:lpwstr>
  </property>
</Properties>
</file>